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Sekt_altlasten\Projekte\119_Schiessanlagen\0_KG_SA_Vollzug\08_Infos fuer Gemeinden\"/>
    </mc:Choice>
  </mc:AlternateContent>
  <bookViews>
    <workbookView xWindow="120" yWindow="75" windowWidth="18915" windowHeight="13095"/>
  </bookViews>
  <sheets>
    <sheet name="FALS Schusszahlen" sheetId="3" r:id="rId1"/>
  </sheets>
  <definedNames>
    <definedName name="_xlnm.Print_Area" localSheetId="0">'FALS Schusszahlen'!$A$1:$K$130</definedName>
    <definedName name="_xlnm.Print_Titles" localSheetId="0">'FALS Schusszahlen'!$4:$5</definedName>
  </definedNames>
  <calcPr calcId="162913"/>
</workbook>
</file>

<file path=xl/calcChain.xml><?xml version="1.0" encoding="utf-8"?>
<calcChain xmlns="http://schemas.openxmlformats.org/spreadsheetml/2006/main">
  <c r="H6" i="3" l="1"/>
  <c r="G6" i="3"/>
  <c r="F6" i="3"/>
  <c r="G36" i="3"/>
  <c r="H36" i="3"/>
  <c r="F36" i="3"/>
  <c r="K10" i="3"/>
  <c r="K11" i="3"/>
  <c r="K12" i="3"/>
  <c r="K13" i="3"/>
  <c r="K14" i="3"/>
  <c r="K15" i="3"/>
  <c r="K16" i="3"/>
  <c r="K17" i="3"/>
  <c r="K18" i="3"/>
  <c r="K19" i="3"/>
  <c r="K20" i="3"/>
  <c r="K21" i="3"/>
  <c r="K22" i="3"/>
  <c r="K23" i="3"/>
  <c r="K24" i="3"/>
  <c r="K25" i="3"/>
  <c r="K26" i="3"/>
  <c r="K9" i="3"/>
  <c r="G39" i="3" l="1"/>
  <c r="C38" i="3"/>
  <c r="F38" i="3" s="1"/>
  <c r="G38" i="3" s="1"/>
  <c r="C39" i="3"/>
  <c r="F39" i="3" s="1"/>
  <c r="C37" i="3"/>
  <c r="F37" i="3" s="1"/>
  <c r="G37" i="3" s="1"/>
  <c r="F9" i="3"/>
  <c r="F10" i="3"/>
  <c r="F11" i="3"/>
  <c r="F12" i="3"/>
  <c r="F13" i="3"/>
  <c r="F14" i="3"/>
  <c r="F15" i="3"/>
  <c r="F16" i="3"/>
  <c r="F17" i="3"/>
  <c r="F18" i="3"/>
  <c r="F19" i="3"/>
  <c r="F20" i="3"/>
  <c r="F21" i="3"/>
  <c r="F22" i="3"/>
  <c r="F23" i="3"/>
  <c r="F24" i="3"/>
  <c r="F25" i="3"/>
  <c r="F26" i="3"/>
  <c r="F27" i="3"/>
  <c r="F28" i="3"/>
  <c r="F29" i="3"/>
  <c r="F30" i="3"/>
  <c r="F31" i="3"/>
  <c r="F32" i="3"/>
  <c r="F33" i="3"/>
  <c r="F34" i="3"/>
  <c r="A72" i="3" l="1"/>
  <c r="A73" i="3" s="1"/>
  <c r="A74" i="3" s="1"/>
  <c r="A75" i="3" s="1"/>
  <c r="A76" i="3" s="1"/>
  <c r="A77" i="3" s="1"/>
  <c r="A78" i="3" s="1"/>
  <c r="A79" i="3" s="1"/>
  <c r="A80" i="3" s="1"/>
  <c r="A81" i="3" s="1"/>
  <c r="A82" i="3" s="1"/>
  <c r="A83" i="3" s="1"/>
  <c r="A84" i="3" s="1"/>
  <c r="A85" i="3" s="1"/>
  <c r="A86" i="3" s="1"/>
  <c r="A87" i="3" s="1"/>
  <c r="A88" i="3" s="1"/>
  <c r="A89" i="3" s="1"/>
  <c r="A90" i="3" s="1"/>
  <c r="A91" i="3" s="1"/>
  <c r="A92" i="3" s="1"/>
  <c r="A93" i="3" s="1"/>
  <c r="A94" i="3" s="1"/>
  <c r="A95" i="3" s="1"/>
  <c r="A96" i="3" s="1"/>
  <c r="A97" i="3" s="1"/>
  <c r="A98" i="3" s="1"/>
  <c r="A99" i="3" s="1"/>
  <c r="A100" i="3" s="1"/>
  <c r="A101" i="3" s="1"/>
  <c r="A102" i="3" s="1"/>
  <c r="A103" i="3" s="1"/>
  <c r="A104" i="3" s="1"/>
  <c r="A105" i="3" s="1"/>
  <c r="F35" i="3"/>
  <c r="G7" i="3" l="1"/>
  <c r="H7" i="3" l="1"/>
  <c r="F7" i="3"/>
</calcChain>
</file>

<file path=xl/sharedStrings.xml><?xml version="1.0" encoding="utf-8"?>
<sst xmlns="http://schemas.openxmlformats.org/spreadsheetml/2006/main" count="33" uniqueCount="30">
  <si>
    <t>[Schusszahlen]</t>
  </si>
  <si>
    <t>ausserdienstliches Schiessen</t>
  </si>
  <si>
    <t>Verein</t>
  </si>
  <si>
    <t>Militär</t>
  </si>
  <si>
    <t>Bemerkungen</t>
  </si>
  <si>
    <t>Anteil Stgw 57</t>
  </si>
  <si>
    <t>Anteil Stgw 90</t>
  </si>
  <si>
    <t>Zeit-spanne</t>
  </si>
  <si>
    <t>Obligatorisches</t>
  </si>
  <si>
    <t>Feldschiessen</t>
  </si>
  <si>
    <t>Jungschützen</t>
  </si>
  <si>
    <t>Summe ausserdienstl. Schiessen</t>
  </si>
  <si>
    <t>Vereins-schiessen</t>
  </si>
  <si>
    <t>Militärisches Schiessen</t>
  </si>
  <si>
    <t>Falls die Schusszahlen nicht bekannt sind, ist eine nachvollziehbare Schätzung abzugeben.</t>
  </si>
  <si>
    <t>%-Anteil</t>
  </si>
  <si>
    <t>Periode 1957-1989 (Sturmgewehr 57)</t>
  </si>
  <si>
    <t>Bemerkungen zu den angegebenen Schusszahlen:</t>
  </si>
  <si>
    <t>Gesamtsummen</t>
  </si>
  <si>
    <t>Periode vor Sturmgewehr 57</t>
  </si>
  <si>
    <t>bei Pistole oder Gewehr
GK                KK</t>
  </si>
  <si>
    <t>[%]</t>
  </si>
  <si>
    <t>Ø 1900-1989</t>
  </si>
  <si>
    <t>Periode 1990-2016 (Sturmgewehr 90)</t>
  </si>
  <si>
    <t>Schusszahlen werden zur Berechnung der</t>
  </si>
  <si>
    <t>prozentualen Verursacheranteile benötigt</t>
  </si>
  <si>
    <t>Gesamt pro Jahr</t>
  </si>
  <si>
    <r>
      <t xml:space="preserve">Schützenvereine/-gesellschaften: </t>
    </r>
    <r>
      <rPr>
        <b/>
        <sz val="18"/>
        <color rgb="FFFF0000"/>
        <rFont val="Calibri"/>
        <family val="2"/>
      </rPr>
      <t>Schiessverein Musterhausen</t>
    </r>
    <r>
      <rPr>
        <b/>
        <sz val="18"/>
        <color indexed="8"/>
        <rFont val="Calibri"/>
        <family val="2"/>
      </rPr>
      <t xml:space="preserve"> von 19</t>
    </r>
    <r>
      <rPr>
        <b/>
        <sz val="18"/>
        <color rgb="FFFF0000"/>
        <rFont val="Calibri"/>
        <family val="2"/>
      </rPr>
      <t>82</t>
    </r>
    <r>
      <rPr>
        <b/>
        <sz val="18"/>
        <color indexed="8"/>
        <rFont val="Calibri"/>
        <family val="2"/>
      </rPr>
      <t xml:space="preserve"> bis heute   </t>
    </r>
  </si>
  <si>
    <r>
      <t xml:space="preserve">in Schiessanlage </t>
    </r>
    <r>
      <rPr>
        <b/>
        <sz val="18"/>
        <color rgb="FFFF0000"/>
        <rFont val="Calibri"/>
        <family val="2"/>
      </rPr>
      <t>Musterwald</t>
    </r>
    <r>
      <rPr>
        <b/>
        <sz val="18"/>
        <color indexed="8"/>
        <rFont val="Calibri"/>
        <family val="2"/>
      </rPr>
      <t xml:space="preserve">, </t>
    </r>
    <r>
      <rPr>
        <b/>
        <sz val="18"/>
        <color rgb="FFFF0000"/>
        <rFont val="Calibri"/>
        <family val="2"/>
      </rPr>
      <t>300</t>
    </r>
    <r>
      <rPr>
        <b/>
        <sz val="18"/>
        <color indexed="8"/>
        <rFont val="Calibri"/>
        <family val="2"/>
      </rPr>
      <t xml:space="preserve"> m-Kugelfang (KbS-Nr.</t>
    </r>
    <r>
      <rPr>
        <b/>
        <sz val="18"/>
        <color rgb="FFFF0000"/>
        <rFont val="Calibri"/>
        <family val="2"/>
      </rPr>
      <t>????</t>
    </r>
    <r>
      <rPr>
        <b/>
        <sz val="18"/>
        <color indexed="8"/>
        <rFont val="Calibri"/>
        <family val="2"/>
      </rPr>
      <t>/I.</t>
    </r>
    <r>
      <rPr>
        <b/>
        <sz val="18"/>
        <color rgb="FFFF0000"/>
        <rFont val="Calibri"/>
        <family val="2"/>
      </rPr>
      <t>????</t>
    </r>
    <r>
      <rPr>
        <b/>
        <sz val="18"/>
        <color indexed="8"/>
        <rFont val="Calibri"/>
        <family val="2"/>
      </rPr>
      <t>-</t>
    </r>
    <r>
      <rPr>
        <b/>
        <sz val="18"/>
        <color rgb="FFFF0000"/>
        <rFont val="Calibri"/>
        <family val="2"/>
      </rPr>
      <t>???</t>
    </r>
    <r>
      <rPr>
        <b/>
        <sz val="18"/>
        <color indexed="8"/>
        <rFont val="Calibri"/>
        <family val="2"/>
      </rPr>
      <t xml:space="preserve">)  geschossen von ca </t>
    </r>
    <r>
      <rPr>
        <b/>
        <sz val="18"/>
        <color rgb="FFFF0000"/>
        <rFont val="Calibri"/>
        <family val="2"/>
      </rPr>
      <t>1930</t>
    </r>
    <r>
      <rPr>
        <b/>
        <sz val="18"/>
        <color indexed="8"/>
        <rFont val="Calibri"/>
        <family val="2"/>
      </rPr>
      <t xml:space="preserve"> bis heute (Ab </t>
    </r>
    <r>
      <rPr>
        <b/>
        <sz val="18"/>
        <color rgb="FFFF0000"/>
        <rFont val="Calibri"/>
        <family val="2"/>
      </rPr>
      <t>2017</t>
    </r>
    <r>
      <rPr>
        <b/>
        <sz val="18"/>
        <color indexed="8"/>
        <rFont val="Calibri"/>
        <family val="2"/>
      </rPr>
      <t xml:space="preserve"> KFS)</t>
    </r>
  </si>
  <si>
    <t>Ø 1990-2016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</si>
</sst>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27" x14ac:knownFonts="1"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b/>
      <sz val="18"/>
      <color indexed="8"/>
      <name val="Calibri"/>
      <family val="2"/>
    </font>
    <font>
      <b/>
      <sz val="14"/>
      <color indexed="8"/>
      <name val="Calibri"/>
      <family val="2"/>
    </font>
    <font>
      <sz val="14"/>
      <color indexed="8"/>
      <name val="Calibri"/>
      <family val="2"/>
    </font>
    <font>
      <b/>
      <sz val="12"/>
      <color indexed="8"/>
      <name val="Calibri"/>
      <family val="2"/>
    </font>
    <font>
      <sz val="11"/>
      <name val="Calibri"/>
      <family val="2"/>
    </font>
    <font>
      <i/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name val="Calibri"/>
      <family val="2"/>
    </font>
    <font>
      <b/>
      <sz val="18"/>
      <color rgb="FFFF0000"/>
      <name val="Calibri"/>
      <family val="2"/>
    </font>
  </fonts>
  <fills count="31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42"/>
        <bgColor indexed="64"/>
      </patternFill>
    </fill>
  </fills>
  <borders count="78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5" tint="-0.249977111117893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5" tint="-0.249977111117893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5" tint="-0.249977111117893"/>
      </right>
      <top style="thin">
        <color indexed="64"/>
      </top>
      <bottom/>
      <diagonal/>
    </border>
    <border>
      <left/>
      <right style="thin">
        <color theme="5" tint="-0.249977111117893"/>
      </right>
      <top style="thin">
        <color indexed="64"/>
      </top>
      <bottom style="thin">
        <color indexed="64"/>
      </bottom>
      <diagonal/>
    </border>
    <border>
      <left/>
      <right style="thin">
        <color theme="5" tint="-0.249977111117893"/>
      </right>
      <top style="thin">
        <color indexed="64"/>
      </top>
      <bottom/>
      <diagonal/>
    </border>
    <border>
      <left style="thin">
        <color indexed="64"/>
      </left>
      <right style="thin">
        <color theme="5" tint="-0.249977111117893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theme="5" tint="-0.249977111117893"/>
      </right>
      <top/>
      <bottom style="thin">
        <color indexed="64"/>
      </bottom>
      <diagonal/>
    </border>
    <border>
      <left/>
      <right style="thin">
        <color theme="5" tint="-0.249977111117893"/>
      </right>
      <top style="thin">
        <color indexed="64"/>
      </top>
      <bottom style="medium">
        <color indexed="64"/>
      </bottom>
      <diagonal/>
    </border>
    <border>
      <left/>
      <right style="thin">
        <color theme="5" tint="-0.249977111117893"/>
      </right>
      <top/>
      <bottom style="thin">
        <color indexed="64"/>
      </bottom>
      <diagonal/>
    </border>
    <border>
      <left style="thin">
        <color indexed="22"/>
      </left>
      <right/>
      <top style="medium">
        <color indexed="64"/>
      </top>
      <bottom style="thin">
        <color indexed="64"/>
      </bottom>
      <diagonal/>
    </border>
    <border>
      <left style="thin">
        <color indexed="22"/>
      </left>
      <right/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3" fillId="20" borderId="1" applyNumberFormat="0" applyAlignment="0" applyProtection="0"/>
    <xf numFmtId="0" fontId="4" fillId="20" borderId="2" applyNumberFormat="0" applyAlignment="0" applyProtection="0"/>
    <xf numFmtId="0" fontId="5" fillId="7" borderId="2" applyNumberFormat="0" applyAlignment="0" applyProtection="0"/>
    <xf numFmtId="0" fontId="6" fillId="0" borderId="3" applyNumberFormat="0" applyFill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21" borderId="0" applyNumberFormat="0" applyBorder="0" applyAlignment="0" applyProtection="0"/>
    <xf numFmtId="0" fontId="1" fillId="22" borderId="4" applyNumberFormat="0" applyFont="0" applyAlignment="0" applyProtection="0"/>
    <xf numFmtId="0" fontId="10" fillId="3" borderId="0" applyNumberFormat="0" applyBorder="0" applyAlignment="0" applyProtection="0"/>
    <xf numFmtId="0" fontId="11" fillId="0" borderId="0" applyNumberFormat="0" applyFill="0" applyBorder="0" applyAlignment="0" applyProtection="0"/>
    <xf numFmtId="0" fontId="12" fillId="0" borderId="5" applyNumberFormat="0" applyFill="0" applyAlignment="0" applyProtection="0"/>
    <xf numFmtId="0" fontId="13" fillId="0" borderId="6" applyNumberFormat="0" applyFill="0" applyAlignment="0" applyProtection="0"/>
    <xf numFmtId="0" fontId="14" fillId="0" borderId="7" applyNumberFormat="0" applyFill="0" applyAlignment="0" applyProtection="0"/>
    <xf numFmtId="0" fontId="14" fillId="0" borderId="0" applyNumberFormat="0" applyFill="0" applyBorder="0" applyAlignment="0" applyProtection="0"/>
    <xf numFmtId="0" fontId="15" fillId="0" borderId="8" applyNumberFormat="0" applyFill="0" applyAlignment="0" applyProtection="0"/>
    <xf numFmtId="0" fontId="16" fillId="0" borderId="0" applyNumberFormat="0" applyFill="0" applyBorder="0" applyAlignment="0" applyProtection="0"/>
    <xf numFmtId="0" fontId="17" fillId="23" borderId="9" applyNumberFormat="0" applyAlignment="0" applyProtection="0"/>
    <xf numFmtId="0" fontId="24" fillId="0" borderId="0"/>
  </cellStyleXfs>
  <cellXfs count="197">
    <xf numFmtId="0" fontId="0" fillId="0" borderId="0" xfId="0"/>
    <xf numFmtId="3" fontId="18" fillId="24" borderId="11" xfId="0" applyNumberFormat="1" applyFont="1" applyFill="1" applyBorder="1" applyAlignment="1">
      <alignment wrapText="1"/>
    </xf>
    <xf numFmtId="3" fontId="18" fillId="25" borderId="12" xfId="0" applyNumberFormat="1" applyFont="1" applyFill="1" applyBorder="1" applyAlignment="1">
      <alignment wrapText="1"/>
    </xf>
    <xf numFmtId="0" fontId="6" fillId="0" borderId="0" xfId="0" applyFont="1" applyAlignment="1">
      <alignment wrapText="1"/>
    </xf>
    <xf numFmtId="0" fontId="19" fillId="0" borderId="13" xfId="0" applyFont="1" applyBorder="1" applyAlignment="1">
      <alignment horizontal="right" vertical="top" wrapText="1"/>
    </xf>
    <xf numFmtId="0" fontId="19" fillId="0" borderId="14" xfId="0" applyFont="1" applyBorder="1" applyAlignment="1">
      <alignment vertical="top" wrapText="1"/>
    </xf>
    <xf numFmtId="3" fontId="19" fillId="26" borderId="15" xfId="0" applyNumberFormat="1" applyFont="1" applyFill="1" applyBorder="1" applyAlignment="1">
      <alignment vertical="top" wrapText="1"/>
    </xf>
    <xf numFmtId="3" fontId="19" fillId="26" borderId="16" xfId="0" applyNumberFormat="1" applyFont="1" applyFill="1" applyBorder="1" applyAlignment="1">
      <alignment vertical="top" wrapText="1"/>
    </xf>
    <xf numFmtId="3" fontId="19" fillId="26" borderId="17" xfId="0" applyNumberFormat="1" applyFont="1" applyFill="1" applyBorder="1" applyAlignment="1">
      <alignment vertical="top" wrapText="1"/>
    </xf>
    <xf numFmtId="3" fontId="19" fillId="24" borderId="18" xfId="0" applyNumberFormat="1" applyFont="1" applyFill="1" applyBorder="1" applyAlignment="1">
      <alignment vertical="top" wrapText="1"/>
    </xf>
    <xf numFmtId="3" fontId="21" fillId="25" borderId="19" xfId="0" applyNumberFormat="1" applyFont="1" applyFill="1" applyBorder="1" applyAlignment="1">
      <alignment vertical="top" wrapText="1"/>
    </xf>
    <xf numFmtId="0" fontId="19" fillId="0" borderId="0" xfId="0" applyFont="1" applyAlignment="1">
      <alignment vertical="top" wrapText="1"/>
    </xf>
    <xf numFmtId="0" fontId="19" fillId="0" borderId="0" xfId="0" applyFont="1" applyAlignment="1">
      <alignment wrapText="1"/>
    </xf>
    <xf numFmtId="2" fontId="6" fillId="0" borderId="0" xfId="0" applyNumberFormat="1" applyFont="1" applyAlignment="1">
      <alignment wrapText="1"/>
    </xf>
    <xf numFmtId="0" fontId="6" fillId="0" borderId="26" xfId="0" applyFont="1" applyBorder="1" applyAlignment="1">
      <alignment wrapText="1"/>
    </xf>
    <xf numFmtId="3" fontId="0" fillId="26" borderId="27" xfId="0" applyNumberFormat="1" applyFill="1" applyBorder="1" applyAlignment="1">
      <alignment horizontal="right" indent="2"/>
    </xf>
    <xf numFmtId="3" fontId="0" fillId="26" borderId="28" xfId="0" applyNumberFormat="1" applyFill="1" applyBorder="1" applyAlignment="1">
      <alignment horizontal="right" indent="2"/>
    </xf>
    <xf numFmtId="0" fontId="1" fillId="0" borderId="26" xfId="0" applyFont="1" applyBorder="1" applyAlignment="1">
      <alignment wrapText="1"/>
    </xf>
    <xf numFmtId="3" fontId="22" fillId="26" borderId="28" xfId="0" applyNumberFormat="1" applyFont="1" applyFill="1" applyBorder="1" applyAlignment="1">
      <alignment horizontal="right" indent="2"/>
    </xf>
    <xf numFmtId="0" fontId="0" fillId="0" borderId="30" xfId="0" applyBorder="1"/>
    <xf numFmtId="3" fontId="22" fillId="26" borderId="32" xfId="0" applyNumberFormat="1" applyFont="1" applyFill="1" applyBorder="1" applyAlignment="1">
      <alignment horizontal="right" indent="2"/>
    </xf>
    <xf numFmtId="3" fontId="0" fillId="26" borderId="32" xfId="0" applyNumberFormat="1" applyFont="1" applyFill="1" applyBorder="1" applyAlignment="1">
      <alignment horizontal="right" indent="2"/>
    </xf>
    <xf numFmtId="3" fontId="0" fillId="0" borderId="29" xfId="0" applyNumberFormat="1" applyBorder="1" applyAlignment="1">
      <alignment horizontal="right" indent="2"/>
    </xf>
    <xf numFmtId="3" fontId="0" fillId="26" borderId="32" xfId="0" applyNumberFormat="1" applyFill="1" applyBorder="1" applyAlignment="1">
      <alignment horizontal="right" indent="2"/>
    </xf>
    <xf numFmtId="0" fontId="0" fillId="0" borderId="35" xfId="0" applyBorder="1"/>
    <xf numFmtId="3" fontId="0" fillId="26" borderId="36" xfId="0" applyNumberFormat="1" applyFill="1" applyBorder="1" applyAlignment="1">
      <alignment horizontal="right" indent="2"/>
    </xf>
    <xf numFmtId="3" fontId="0" fillId="25" borderId="42" xfId="0" applyNumberForma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2" xfId="0" applyBorder="1"/>
    <xf numFmtId="3" fontId="0" fillId="26" borderId="43" xfId="0" applyNumberFormat="1" applyFill="1" applyBorder="1" applyAlignment="1">
      <alignment horizontal="right" indent="2"/>
    </xf>
    <xf numFmtId="0" fontId="0" fillId="0" borderId="29" xfId="0" applyBorder="1"/>
    <xf numFmtId="3" fontId="0" fillId="26" borderId="31" xfId="0" applyNumberFormat="1" applyFill="1" applyBorder="1" applyAlignment="1">
      <alignment horizontal="right" indent="2"/>
    </xf>
    <xf numFmtId="3" fontId="0" fillId="0" borderId="45" xfId="0" applyNumberFormat="1" applyBorder="1" applyAlignment="1">
      <alignment horizontal="right" indent="2"/>
    </xf>
    <xf numFmtId="3" fontId="23" fillId="26" borderId="31" xfId="0" applyNumberFormat="1" applyFont="1" applyFill="1" applyBorder="1" applyAlignment="1">
      <alignment horizontal="right" indent="2"/>
    </xf>
    <xf numFmtId="3" fontId="23" fillId="26" borderId="32" xfId="0" applyNumberFormat="1" applyFont="1" applyFill="1" applyBorder="1" applyAlignment="1">
      <alignment horizontal="right" indent="2"/>
    </xf>
    <xf numFmtId="0" fontId="0" fillId="0" borderId="39" xfId="0" applyBorder="1"/>
    <xf numFmtId="3" fontId="23" fillId="26" borderId="46" xfId="0" applyNumberFormat="1" applyFont="1" applyFill="1" applyBorder="1" applyAlignment="1">
      <alignment horizontal="right" indent="2"/>
    </xf>
    <xf numFmtId="3" fontId="23" fillId="26" borderId="36" xfId="0" applyNumberFormat="1" applyFont="1" applyFill="1" applyBorder="1" applyAlignment="1">
      <alignment horizontal="right" indent="2"/>
    </xf>
    <xf numFmtId="3" fontId="23" fillId="26" borderId="40" xfId="0" applyNumberFormat="1" applyFont="1" applyFill="1" applyBorder="1" applyAlignment="1">
      <alignment horizontal="right" indent="2"/>
    </xf>
    <xf numFmtId="3" fontId="23" fillId="26" borderId="43" xfId="0" applyNumberFormat="1" applyFont="1" applyFill="1" applyBorder="1" applyAlignment="1">
      <alignment horizontal="right" indent="2"/>
    </xf>
    <xf numFmtId="0" fontId="23" fillId="0" borderId="29" xfId="0" applyFont="1" applyBorder="1"/>
    <xf numFmtId="0" fontId="23" fillId="25" borderId="47" xfId="0" applyFont="1" applyFill="1" applyBorder="1" applyAlignment="1">
      <alignment horizontal="center" vertical="center" textRotation="90" wrapText="1"/>
    </xf>
    <xf numFmtId="0" fontId="23" fillId="0" borderId="0" xfId="0" applyFont="1"/>
    <xf numFmtId="3" fontId="0" fillId="0" borderId="0" xfId="0" applyNumberFormat="1"/>
    <xf numFmtId="0" fontId="6" fillId="0" borderId="0" xfId="0" applyFont="1"/>
    <xf numFmtId="3" fontId="6" fillId="0" borderId="0" xfId="0" applyNumberFormat="1" applyFont="1"/>
    <xf numFmtId="0" fontId="23" fillId="0" borderId="19" xfId="0" applyFont="1" applyBorder="1"/>
    <xf numFmtId="0" fontId="6" fillId="28" borderId="40" xfId="0" applyFont="1" applyFill="1" applyBorder="1" applyAlignment="1">
      <alignment horizontal="center" vertical="center" wrapText="1"/>
    </xf>
    <xf numFmtId="3" fontId="0" fillId="28" borderId="41" xfId="0" applyNumberFormat="1" applyFill="1" applyBorder="1" applyAlignment="1">
      <alignment horizontal="center" vertical="center"/>
    </xf>
    <xf numFmtId="3" fontId="23" fillId="26" borderId="15" xfId="0" applyNumberFormat="1" applyFont="1" applyFill="1" applyBorder="1" applyAlignment="1">
      <alignment horizontal="right" indent="2"/>
    </xf>
    <xf numFmtId="3" fontId="23" fillId="26" borderId="16" xfId="0" applyNumberFormat="1" applyFont="1" applyFill="1" applyBorder="1" applyAlignment="1">
      <alignment horizontal="right" indent="2"/>
    </xf>
    <xf numFmtId="0" fontId="6" fillId="25" borderId="50" xfId="0" applyFont="1" applyFill="1" applyBorder="1" applyAlignment="1">
      <alignment horizontal="center" vertical="center" wrapText="1"/>
    </xf>
    <xf numFmtId="0" fontId="0" fillId="25" borderId="51" xfId="0" applyFill="1" applyBorder="1" applyAlignment="1">
      <alignment horizontal="center" vertical="center" textRotation="90"/>
    </xf>
    <xf numFmtId="3" fontId="0" fillId="25" borderId="50" xfId="0" applyNumberFormat="1" applyFill="1" applyBorder="1" applyAlignment="1">
      <alignment horizontal="center" vertical="center"/>
    </xf>
    <xf numFmtId="3" fontId="0" fillId="25" borderId="52" xfId="0" applyNumberFormat="1" applyFill="1" applyBorder="1" applyAlignment="1">
      <alignment horizontal="center" vertical="center"/>
    </xf>
    <xf numFmtId="3" fontId="0" fillId="25" borderId="53" xfId="0" applyNumberFormat="1" applyFill="1" applyBorder="1" applyAlignment="1">
      <alignment horizontal="center" vertical="center"/>
    </xf>
    <xf numFmtId="3" fontId="0" fillId="25" borderId="56" xfId="0" applyNumberForma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10" xfId="0" applyBorder="1" applyAlignment="1">
      <alignment horizontal="center"/>
    </xf>
    <xf numFmtId="3" fontId="21" fillId="25" borderId="12" xfId="0" applyNumberFormat="1" applyFont="1" applyFill="1" applyBorder="1" applyAlignment="1">
      <alignment horizontal="center" wrapText="1"/>
    </xf>
    <xf numFmtId="3" fontId="6" fillId="27" borderId="21" xfId="0" applyNumberFormat="1" applyFont="1" applyFill="1" applyBorder="1" applyAlignment="1">
      <alignment horizontal="center"/>
    </xf>
    <xf numFmtId="164" fontId="6" fillId="27" borderId="24" xfId="0" applyNumberFormat="1" applyFont="1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6" fillId="0" borderId="0" xfId="0" applyFont="1" applyAlignment="1">
      <alignment horizontal="center"/>
    </xf>
    <xf numFmtId="0" fontId="0" fillId="0" borderId="48" xfId="0" applyBorder="1" applyAlignment="1">
      <alignment horizontal="center"/>
    </xf>
    <xf numFmtId="1" fontId="0" fillId="0" borderId="57" xfId="0" applyNumberFormat="1" applyBorder="1" applyAlignment="1">
      <alignment horizontal="center" vertical="top" wrapText="1"/>
    </xf>
    <xf numFmtId="3" fontId="6" fillId="26" borderId="64" xfId="0" applyNumberFormat="1" applyFont="1" applyFill="1" applyBorder="1" applyAlignment="1">
      <alignment horizontal="right" indent="2"/>
    </xf>
    <xf numFmtId="3" fontId="6" fillId="0" borderId="14" xfId="0" applyNumberFormat="1" applyFont="1" applyBorder="1" applyAlignment="1">
      <alignment horizontal="center"/>
    </xf>
    <xf numFmtId="3" fontId="0" fillId="0" borderId="34" xfId="0" applyNumberFormat="1" applyBorder="1" applyAlignment="1">
      <alignment horizontal="right" indent="2"/>
    </xf>
    <xf numFmtId="3" fontId="6" fillId="0" borderId="62" xfId="0" applyNumberFormat="1" applyFont="1" applyBorder="1" applyAlignment="1">
      <alignment horizontal="center"/>
    </xf>
    <xf numFmtId="3" fontId="6" fillId="0" borderId="12" xfId="0" applyNumberFormat="1" applyFont="1" applyBorder="1" applyAlignment="1">
      <alignment horizontal="right" wrapText="1"/>
    </xf>
    <xf numFmtId="3" fontId="6" fillId="27" borderId="21" xfId="0" applyNumberFormat="1" applyFont="1" applyFill="1" applyBorder="1" applyAlignment="1">
      <alignment horizontal="right" indent="2"/>
    </xf>
    <xf numFmtId="3" fontId="22" fillId="0" borderId="45" xfId="0" applyNumberFormat="1" applyFont="1" applyBorder="1" applyAlignment="1">
      <alignment horizontal="right" wrapText="1" indent="2"/>
    </xf>
    <xf numFmtId="2" fontId="1" fillId="0" borderId="29" xfId="42" applyNumberFormat="1" applyFont="1" applyFill="1" applyBorder="1" applyAlignment="1">
      <alignment horizontal="right" wrapText="1" indent="2"/>
    </xf>
    <xf numFmtId="3" fontId="22" fillId="0" borderId="29" xfId="0" applyNumberFormat="1" applyFont="1" applyBorder="1" applyAlignment="1">
      <alignment horizontal="right" wrapText="1" indent="2"/>
    </xf>
    <xf numFmtId="3" fontId="0" fillId="0" borderId="29" xfId="0" applyNumberFormat="1" applyBorder="1" applyAlignment="1">
      <alignment horizontal="right" wrapText="1" indent="2"/>
    </xf>
    <xf numFmtId="3" fontId="0" fillId="0" borderId="29" xfId="0" applyNumberFormat="1" applyFont="1" applyBorder="1" applyAlignment="1">
      <alignment horizontal="right" wrapText="1" indent="2"/>
    </xf>
    <xf numFmtId="2" fontId="0" fillId="0" borderId="29" xfId="0" applyNumberFormat="1" applyBorder="1" applyAlignment="1">
      <alignment horizontal="right" indent="2"/>
    </xf>
    <xf numFmtId="3" fontId="0" fillId="0" borderId="39" xfId="0" applyNumberFormat="1" applyBorder="1" applyAlignment="1">
      <alignment horizontal="right" wrapText="1" indent="2"/>
    </xf>
    <xf numFmtId="3" fontId="0" fillId="0" borderId="39" xfId="0" applyNumberFormat="1" applyBorder="1" applyAlignment="1">
      <alignment horizontal="right" indent="2"/>
    </xf>
    <xf numFmtId="3" fontId="6" fillId="26" borderId="65" xfId="0" applyNumberFormat="1" applyFont="1" applyFill="1" applyBorder="1" applyAlignment="1">
      <alignment horizontal="right" indent="2"/>
    </xf>
    <xf numFmtId="3" fontId="6" fillId="0" borderId="45" xfId="0" applyNumberFormat="1" applyFont="1" applyBorder="1" applyAlignment="1">
      <alignment horizontal="right" wrapText="1"/>
    </xf>
    <xf numFmtId="0" fontId="0" fillId="0" borderId="26" xfId="0" applyFont="1" applyBorder="1" applyAlignment="1">
      <alignment wrapText="1"/>
    </xf>
    <xf numFmtId="3" fontId="6" fillId="26" borderId="37" xfId="0" applyNumberFormat="1" applyFont="1" applyFill="1" applyBorder="1" applyAlignment="1">
      <alignment horizontal="right" indent="2"/>
    </xf>
    <xf numFmtId="3" fontId="0" fillId="0" borderId="32" xfId="0" applyNumberFormat="1" applyBorder="1" applyAlignment="1">
      <alignment vertical="center" wrapText="1"/>
    </xf>
    <xf numFmtId="0" fontId="0" fillId="0" borderId="32" xfId="0" applyBorder="1" applyAlignment="1">
      <alignment vertical="center" wrapText="1"/>
    </xf>
    <xf numFmtId="0" fontId="0" fillId="0" borderId="16" xfId="0" applyBorder="1" applyAlignment="1">
      <alignment vertical="center" wrapText="1"/>
    </xf>
    <xf numFmtId="3" fontId="0" fillId="0" borderId="55" xfId="0" applyNumberFormat="1" applyBorder="1" applyAlignment="1">
      <alignment wrapText="1"/>
    </xf>
    <xf numFmtId="3" fontId="0" fillId="0" borderId="55" xfId="0" applyNumberFormat="1" applyFont="1" applyBorder="1" applyAlignment="1">
      <alignment wrapText="1"/>
    </xf>
    <xf numFmtId="3" fontId="0" fillId="0" borderId="32" xfId="0" applyNumberFormat="1" applyFont="1" applyBorder="1" applyAlignment="1">
      <alignment vertical="center" wrapText="1"/>
    </xf>
    <xf numFmtId="1" fontId="23" fillId="0" borderId="32" xfId="0" applyNumberFormat="1" applyFont="1" applyBorder="1" applyAlignment="1">
      <alignment vertical="center" wrapText="1"/>
    </xf>
    <xf numFmtId="1" fontId="23" fillId="0" borderId="55" xfId="0" applyNumberFormat="1" applyFont="1" applyBorder="1" applyAlignment="1">
      <alignment vertical="top" wrapText="1"/>
    </xf>
    <xf numFmtId="1" fontId="23" fillId="0" borderId="61" xfId="0" applyNumberFormat="1" applyFont="1" applyBorder="1" applyAlignment="1">
      <alignment vertical="top" wrapText="1"/>
    </xf>
    <xf numFmtId="1" fontId="23" fillId="0" borderId="60" xfId="0" applyNumberFormat="1" applyFont="1" applyBorder="1" applyAlignment="1">
      <alignment vertical="top" wrapText="1"/>
    </xf>
    <xf numFmtId="1" fontId="0" fillId="0" borderId="55" xfId="0" applyNumberFormat="1" applyBorder="1" applyAlignment="1">
      <alignment vertical="center" wrapText="1"/>
    </xf>
    <xf numFmtId="1" fontId="23" fillId="0" borderId="57" xfId="0" applyNumberFormat="1" applyFont="1" applyBorder="1" applyAlignment="1">
      <alignment vertical="top" wrapText="1"/>
    </xf>
    <xf numFmtId="1" fontId="0" fillId="0" borderId="55" xfId="0" applyNumberFormat="1" applyBorder="1" applyAlignment="1">
      <alignment vertical="top" wrapText="1"/>
    </xf>
    <xf numFmtId="1" fontId="23" fillId="0" borderId="16" xfId="0" applyNumberFormat="1" applyFont="1" applyBorder="1" applyAlignment="1">
      <alignment horizontal="right" wrapText="1"/>
    </xf>
    <xf numFmtId="0" fontId="0" fillId="0" borderId="55" xfId="0" applyBorder="1" applyAlignment="1">
      <alignment vertical="center" wrapText="1"/>
    </xf>
    <xf numFmtId="0" fontId="0" fillId="0" borderId="57" xfId="0" applyBorder="1" applyAlignment="1">
      <alignment vertical="center" wrapText="1"/>
    </xf>
    <xf numFmtId="0" fontId="0" fillId="0" borderId="67" xfId="42" applyFont="1" applyFill="1" applyBorder="1" applyAlignment="1">
      <alignment horizontal="right" wrapText="1"/>
    </xf>
    <xf numFmtId="0" fontId="0" fillId="0" borderId="68" xfId="42" applyFont="1" applyFill="1" applyBorder="1" applyAlignment="1">
      <alignment horizontal="right" wrapText="1"/>
    </xf>
    <xf numFmtId="3" fontId="0" fillId="0" borderId="68" xfId="0" applyNumberFormat="1" applyBorder="1" applyAlignment="1">
      <alignment vertical="center" wrapText="1"/>
    </xf>
    <xf numFmtId="3" fontId="0" fillId="0" borderId="69" xfId="0" applyNumberFormat="1" applyBorder="1" applyAlignment="1">
      <alignment vertical="center" wrapText="1"/>
    </xf>
    <xf numFmtId="3" fontId="0" fillId="0" borderId="68" xfId="0" applyNumberFormat="1" applyBorder="1" applyAlignment="1">
      <alignment wrapText="1"/>
    </xf>
    <xf numFmtId="3" fontId="0" fillId="0" borderId="68" xfId="0" applyNumberFormat="1" applyFont="1" applyBorder="1" applyAlignment="1">
      <alignment wrapText="1"/>
    </xf>
    <xf numFmtId="0" fontId="0" fillId="0" borderId="70" xfId="0" applyBorder="1" applyAlignment="1">
      <alignment vertical="center" wrapText="1"/>
    </xf>
    <xf numFmtId="0" fontId="0" fillId="0" borderId="71" xfId="0" applyBorder="1" applyAlignment="1">
      <alignment vertical="center" wrapText="1"/>
    </xf>
    <xf numFmtId="3" fontId="0" fillId="0" borderId="70" xfId="0" applyNumberFormat="1" applyBorder="1" applyAlignment="1">
      <alignment wrapText="1"/>
    </xf>
    <xf numFmtId="3" fontId="0" fillId="0" borderId="70" xfId="0" applyNumberFormat="1" applyFont="1" applyBorder="1" applyAlignment="1">
      <alignment wrapText="1"/>
    </xf>
    <xf numFmtId="1" fontId="23" fillId="0" borderId="68" xfId="0" applyNumberFormat="1" applyFont="1" applyBorder="1" applyAlignment="1">
      <alignment horizontal="right" wrapText="1"/>
    </xf>
    <xf numFmtId="1" fontId="23" fillId="0" borderId="72" xfId="0" applyNumberFormat="1" applyFont="1" applyBorder="1" applyAlignment="1">
      <alignment horizontal="right" wrapText="1"/>
    </xf>
    <xf numFmtId="1" fontId="23" fillId="0" borderId="73" xfId="0" applyNumberFormat="1" applyFont="1" applyBorder="1" applyAlignment="1">
      <alignment horizontal="right" wrapText="1"/>
    </xf>
    <xf numFmtId="1" fontId="0" fillId="0" borderId="68" xfId="0" applyNumberFormat="1" applyBorder="1" applyAlignment="1">
      <alignment horizontal="left" vertical="center" wrapText="1"/>
    </xf>
    <xf numFmtId="1" fontId="23" fillId="0" borderId="69" xfId="0" applyNumberFormat="1" applyFont="1" applyBorder="1" applyAlignment="1">
      <alignment horizontal="right" wrapText="1"/>
    </xf>
    <xf numFmtId="1" fontId="0" fillId="0" borderId="68" xfId="0" applyNumberFormat="1" applyBorder="1" applyAlignment="1">
      <alignment horizontal="right" wrapText="1"/>
    </xf>
    <xf numFmtId="1" fontId="0" fillId="0" borderId="69" xfId="0" applyNumberFormat="1" applyBorder="1" applyAlignment="1">
      <alignment horizontal="right" wrapText="1"/>
    </xf>
    <xf numFmtId="1" fontId="0" fillId="0" borderId="69" xfId="0" applyNumberFormat="1" applyBorder="1" applyAlignment="1">
      <alignment horizontal="center" vertical="top" wrapText="1"/>
    </xf>
    <xf numFmtId="1" fontId="0" fillId="0" borderId="68" xfId="0" applyNumberFormat="1" applyBorder="1" applyAlignment="1">
      <alignment horizontal="center" vertical="top" wrapText="1"/>
    </xf>
    <xf numFmtId="1" fontId="23" fillId="0" borderId="70" xfId="0" applyNumberFormat="1" applyFont="1" applyBorder="1" applyAlignment="1">
      <alignment vertical="top" wrapText="1"/>
    </xf>
    <xf numFmtId="1" fontId="23" fillId="0" borderId="74" xfId="0" applyNumberFormat="1" applyFont="1" applyBorder="1" applyAlignment="1">
      <alignment vertical="top" wrapText="1"/>
    </xf>
    <xf numFmtId="1" fontId="23" fillId="0" borderId="75" xfId="0" applyNumberFormat="1" applyFont="1" applyBorder="1" applyAlignment="1">
      <alignment vertical="top" wrapText="1"/>
    </xf>
    <xf numFmtId="1" fontId="0" fillId="0" borderId="70" xfId="0" applyNumberFormat="1" applyBorder="1" applyAlignment="1">
      <alignment vertical="center" wrapText="1"/>
    </xf>
    <xf numFmtId="1" fontId="23" fillId="0" borderId="71" xfId="0" applyNumberFormat="1" applyFont="1" applyBorder="1" applyAlignment="1">
      <alignment vertical="top" wrapText="1"/>
    </xf>
    <xf numFmtId="1" fontId="0" fillId="0" borderId="70" xfId="0" applyNumberFormat="1" applyBorder="1" applyAlignment="1">
      <alignment vertical="top" wrapText="1"/>
    </xf>
    <xf numFmtId="1" fontId="0" fillId="0" borderId="71" xfId="0" applyNumberFormat="1" applyBorder="1" applyAlignment="1">
      <alignment horizontal="center" vertical="top" wrapText="1"/>
    </xf>
    <xf numFmtId="1" fontId="0" fillId="0" borderId="70" xfId="0" applyNumberFormat="1" applyBorder="1" applyAlignment="1">
      <alignment horizontal="center" vertical="top" wrapText="1"/>
    </xf>
    <xf numFmtId="1" fontId="0" fillId="0" borderId="57" xfId="0" applyNumberFormat="1" applyBorder="1" applyAlignment="1">
      <alignment vertical="top" wrapText="1"/>
    </xf>
    <xf numFmtId="1" fontId="0" fillId="0" borderId="72" xfId="0" applyNumberFormat="1" applyBorder="1" applyAlignment="1">
      <alignment vertical="top" wrapText="1"/>
    </xf>
    <xf numFmtId="1" fontId="0" fillId="0" borderId="74" xfId="0" applyNumberFormat="1" applyBorder="1" applyAlignment="1">
      <alignment vertical="top" wrapText="1"/>
    </xf>
    <xf numFmtId="0" fontId="0" fillId="0" borderId="0" xfId="0" applyAlignment="1">
      <alignment wrapText="1"/>
    </xf>
    <xf numFmtId="164" fontId="25" fillId="27" borderId="24" xfId="0" quotePrefix="1" applyNumberFormat="1" applyFont="1" applyFill="1" applyBorder="1" applyAlignment="1">
      <alignment horizontal="right" indent="2"/>
    </xf>
    <xf numFmtId="164" fontId="25" fillId="27" borderId="25" xfId="0" quotePrefix="1" applyNumberFormat="1" applyFont="1" applyFill="1" applyBorder="1" applyAlignment="1">
      <alignment horizontal="right" indent="2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3" fontId="0" fillId="28" borderId="56" xfId="0" applyNumberFormat="1" applyFill="1" applyBorder="1" applyAlignment="1">
      <alignment horizontal="left" vertical="center" wrapText="1" indent="1"/>
    </xf>
    <xf numFmtId="0" fontId="0" fillId="0" borderId="58" xfId="0" applyBorder="1" applyAlignment="1">
      <alignment horizontal="left" vertical="center" wrapText="1" indent="1"/>
    </xf>
    <xf numFmtId="0" fontId="0" fillId="0" borderId="59" xfId="0" applyBorder="1" applyAlignment="1">
      <alignment horizontal="left" vertical="center" wrapText="1" indent="1"/>
    </xf>
    <xf numFmtId="0" fontId="21" fillId="25" borderId="22" xfId="0" applyFont="1" applyFill="1" applyBorder="1" applyAlignment="1">
      <alignment horizontal="center" vertical="center" textRotation="90" wrapText="1"/>
    </xf>
    <xf numFmtId="0" fontId="0" fillId="0" borderId="47" xfId="0" applyBorder="1" applyAlignment="1">
      <alignment horizontal="center" vertical="center" textRotation="90" wrapText="1"/>
    </xf>
    <xf numFmtId="3" fontId="0" fillId="25" borderId="56" xfId="0" applyNumberFormat="1" applyFill="1" applyBorder="1" applyAlignment="1">
      <alignment horizontal="center" vertical="center" wrapText="1"/>
    </xf>
    <xf numFmtId="3" fontId="0" fillId="25" borderId="58" xfId="0" applyNumberFormat="1" applyFill="1" applyBorder="1" applyAlignment="1">
      <alignment horizontal="center" vertical="center" wrapText="1"/>
    </xf>
    <xf numFmtId="3" fontId="0" fillId="25" borderId="59" xfId="0" applyNumberFormat="1" applyFill="1" applyBorder="1" applyAlignment="1">
      <alignment horizontal="center" vertical="center" wrapText="1"/>
    </xf>
    <xf numFmtId="0" fontId="6" fillId="0" borderId="20" xfId="0" applyFont="1" applyBorder="1" applyAlignment="1">
      <alignment wrapText="1"/>
    </xf>
    <xf numFmtId="0" fontId="0" fillId="0" borderId="54" xfId="0" applyBorder="1" applyAlignment="1">
      <alignment wrapText="1"/>
    </xf>
    <xf numFmtId="0" fontId="0" fillId="0" borderId="21" xfId="0" applyBorder="1" applyAlignment="1">
      <alignment wrapText="1"/>
    </xf>
    <xf numFmtId="0" fontId="0" fillId="0" borderId="23" xfId="0" applyBorder="1" applyAlignment="1">
      <alignment horizontal="left" vertical="top" wrapText="1"/>
    </xf>
    <xf numFmtId="0" fontId="0" fillId="0" borderId="48" xfId="0" applyBorder="1" applyAlignment="1">
      <alignment wrapText="1"/>
    </xf>
    <xf numFmtId="0" fontId="0" fillId="0" borderId="24" xfId="0" applyBorder="1" applyAlignment="1">
      <alignment wrapText="1"/>
    </xf>
    <xf numFmtId="0" fontId="0" fillId="0" borderId="76" xfId="42" applyFont="1" applyFill="1" applyBorder="1" applyAlignment="1">
      <alignment horizontal="right" wrapText="1"/>
    </xf>
    <xf numFmtId="0" fontId="0" fillId="0" borderId="66" xfId="0" applyBorder="1" applyAlignment="1">
      <alignment horizontal="right" wrapText="1"/>
    </xf>
    <xf numFmtId="0" fontId="1" fillId="0" borderId="77" xfId="42" applyFont="1" applyFill="1" applyBorder="1" applyAlignment="1">
      <alignment horizontal="right" wrapText="1"/>
    </xf>
    <xf numFmtId="0" fontId="0" fillId="0" borderId="55" xfId="0" applyBorder="1" applyAlignment="1">
      <alignment horizontal="right" wrapText="1"/>
    </xf>
    <xf numFmtId="0" fontId="21" fillId="28" borderId="45" xfId="0" applyFont="1" applyFill="1" applyBorder="1" applyAlignment="1">
      <alignment horizontal="center" vertical="center" textRotation="90"/>
    </xf>
    <xf numFmtId="0" fontId="21" fillId="28" borderId="26" xfId="0" applyFont="1" applyFill="1" applyBorder="1" applyAlignment="1">
      <alignment horizontal="center" vertical="center" textRotation="90"/>
    </xf>
    <xf numFmtId="0" fontId="0" fillId="28" borderId="30" xfId="0" applyFill="1" applyBorder="1" applyAlignment="1">
      <alignment horizontal="center" vertical="center" textRotation="90"/>
    </xf>
    <xf numFmtId="0" fontId="0" fillId="28" borderId="35" xfId="0" applyFill="1" applyBorder="1" applyAlignment="1">
      <alignment horizontal="center" vertical="center" textRotation="90"/>
    </xf>
    <xf numFmtId="0" fontId="18" fillId="0" borderId="0" xfId="0" applyFont="1" applyAlignment="1">
      <alignment wrapText="1"/>
    </xf>
    <xf numFmtId="0" fontId="18" fillId="0" borderId="10" xfId="0" applyFont="1" applyBorder="1" applyAlignment="1">
      <alignment wrapText="1"/>
    </xf>
    <xf numFmtId="0" fontId="18" fillId="0" borderId="38" xfId="0" applyFont="1" applyBorder="1" applyAlignment="1">
      <alignment horizontal="left" vertical="top" wrapText="1"/>
    </xf>
    <xf numFmtId="0" fontId="0" fillId="0" borderId="38" xfId="0" applyBorder="1" applyAlignment="1">
      <alignment horizontal="left" vertical="top" wrapText="1"/>
    </xf>
    <xf numFmtId="0" fontId="19" fillId="0" borderId="20" xfId="0" applyFont="1" applyBorder="1" applyAlignment="1">
      <alignment wrapText="1"/>
    </xf>
    <xf numFmtId="0" fontId="20" fillId="0" borderId="21" xfId="0" applyFont="1" applyBorder="1" applyAlignment="1">
      <alignment wrapText="1"/>
    </xf>
    <xf numFmtId="3" fontId="18" fillId="26" borderId="49" xfId="0" applyNumberFormat="1" applyFont="1" applyFill="1" applyBorder="1" applyAlignment="1">
      <alignment wrapText="1"/>
    </xf>
    <xf numFmtId="3" fontId="18" fillId="26" borderId="11" xfId="0" applyNumberFormat="1" applyFont="1" applyFill="1" applyBorder="1" applyAlignment="1">
      <alignment wrapText="1"/>
    </xf>
    <xf numFmtId="3" fontId="18" fillId="26" borderId="44" xfId="0" applyNumberFormat="1" applyFont="1" applyFill="1" applyBorder="1" applyAlignment="1">
      <alignment wrapText="1"/>
    </xf>
    <xf numFmtId="3" fontId="21" fillId="25" borderId="35" xfId="0" applyNumberFormat="1" applyFont="1" applyFill="1" applyBorder="1" applyAlignment="1">
      <alignment horizontal="center" vertical="top" wrapText="1"/>
    </xf>
    <xf numFmtId="3" fontId="21" fillId="25" borderId="63" xfId="0" applyNumberFormat="1" applyFont="1" applyFill="1" applyBorder="1" applyAlignment="1">
      <alignment horizontal="center" vertical="top" wrapText="1"/>
    </xf>
    <xf numFmtId="0" fontId="6" fillId="27" borderId="20" xfId="0" applyFont="1" applyFill="1" applyBorder="1" applyAlignment="1">
      <alignment horizontal="left" wrapText="1"/>
    </xf>
    <xf numFmtId="0" fontId="0" fillId="0" borderId="54" xfId="0" applyBorder="1" applyAlignment="1">
      <alignment horizontal="left" wrapText="1"/>
    </xf>
    <xf numFmtId="3" fontId="6" fillId="27" borderId="20" xfId="0" applyNumberFormat="1" applyFont="1" applyFill="1" applyBorder="1" applyAlignment="1">
      <alignment horizontal="center" wrapText="1"/>
    </xf>
    <xf numFmtId="0" fontId="0" fillId="0" borderId="54" xfId="0" applyFont="1" applyBorder="1" applyAlignment="1">
      <alignment horizontal="center" wrapText="1"/>
    </xf>
    <xf numFmtId="0" fontId="0" fillId="0" borderId="21" xfId="0" applyFont="1" applyBorder="1" applyAlignment="1">
      <alignment horizontal="center" wrapText="1"/>
    </xf>
    <xf numFmtId="164" fontId="6" fillId="27" borderId="22" xfId="0" applyNumberFormat="1" applyFont="1" applyFill="1" applyBorder="1" applyAlignment="1">
      <alignment horizontal="left" wrapText="1"/>
    </xf>
    <xf numFmtId="0" fontId="0" fillId="0" borderId="25" xfId="0" applyBorder="1" applyAlignment="1">
      <alignment horizontal="left" wrapText="1"/>
    </xf>
    <xf numFmtId="0" fontId="6" fillId="27" borderId="23" xfId="0" applyFont="1" applyFill="1" applyBorder="1" applyAlignment="1">
      <alignment horizontal="left" wrapText="1"/>
    </xf>
    <xf numFmtId="0" fontId="0" fillId="0" borderId="48" xfId="0" applyBorder="1" applyAlignment="1">
      <alignment horizontal="left" wrapText="1"/>
    </xf>
    <xf numFmtId="3" fontId="6" fillId="27" borderId="23" xfId="0" applyNumberFormat="1" applyFont="1" applyFill="1" applyBorder="1" applyAlignment="1">
      <alignment horizontal="center" wrapText="1"/>
    </xf>
    <xf numFmtId="0" fontId="0" fillId="0" borderId="48" xfId="0" applyFont="1" applyBorder="1" applyAlignment="1">
      <alignment horizontal="center" wrapText="1"/>
    </xf>
    <xf numFmtId="0" fontId="0" fillId="0" borderId="24" xfId="0" applyFont="1" applyBorder="1" applyAlignment="1">
      <alignment horizontal="center" wrapText="1"/>
    </xf>
    <xf numFmtId="0" fontId="1" fillId="29" borderId="34" xfId="42" applyFont="1" applyFill="1" applyBorder="1" applyAlignment="1">
      <alignment horizontal="right" wrapText="1" indent="2"/>
    </xf>
    <xf numFmtId="3" fontId="18" fillId="30" borderId="12" xfId="0" applyNumberFormat="1" applyFont="1" applyFill="1" applyBorder="1" applyAlignment="1">
      <alignment wrapText="1"/>
    </xf>
    <xf numFmtId="3" fontId="19" fillId="30" borderId="19" xfId="0" applyNumberFormat="1" applyFont="1" applyFill="1" applyBorder="1" applyAlignment="1">
      <alignment vertical="top" wrapText="1"/>
    </xf>
    <xf numFmtId="3" fontId="22" fillId="30" borderId="29" xfId="0" applyNumberFormat="1" applyFont="1" applyFill="1" applyBorder="1" applyAlignment="1">
      <alignment horizontal="right" indent="2"/>
    </xf>
    <xf numFmtId="3" fontId="0" fillId="30" borderId="11" xfId="0" applyNumberFormat="1" applyFill="1" applyBorder="1" applyAlignment="1">
      <alignment horizontal="right" indent="2"/>
    </xf>
    <xf numFmtId="3" fontId="0" fillId="30" borderId="33" xfId="0" applyNumberFormat="1" applyFill="1" applyBorder="1" applyAlignment="1">
      <alignment horizontal="right" indent="2"/>
    </xf>
    <xf numFmtId="3" fontId="23" fillId="30" borderId="33" xfId="0" applyNumberFormat="1" applyFont="1" applyFill="1" applyBorder="1" applyAlignment="1">
      <alignment horizontal="right" indent="2"/>
    </xf>
    <xf numFmtId="3" fontId="23" fillId="30" borderId="38" xfId="0" applyNumberFormat="1" applyFont="1" applyFill="1" applyBorder="1" applyAlignment="1">
      <alignment horizontal="right" indent="2"/>
    </xf>
    <xf numFmtId="3" fontId="23" fillId="30" borderId="11" xfId="0" applyNumberFormat="1" applyFont="1" applyFill="1" applyBorder="1" applyAlignment="1">
      <alignment horizontal="right" indent="2"/>
    </xf>
    <xf numFmtId="3" fontId="23" fillId="30" borderId="18" xfId="0" applyNumberFormat="1" applyFont="1" applyFill="1" applyBorder="1" applyAlignment="1">
      <alignment horizontal="right" indent="2"/>
    </xf>
    <xf numFmtId="3" fontId="0" fillId="29" borderId="12" xfId="0" applyNumberFormat="1" applyFill="1" applyBorder="1" applyAlignment="1">
      <alignment horizontal="right" indent="2"/>
    </xf>
    <xf numFmtId="3" fontId="0" fillId="29" borderId="29" xfId="0" applyNumberFormat="1" applyFill="1" applyBorder="1" applyAlignment="1">
      <alignment horizontal="right" indent="2"/>
    </xf>
    <xf numFmtId="3" fontId="23" fillId="29" borderId="29" xfId="0" applyNumberFormat="1" applyFont="1" applyFill="1" applyBorder="1" applyAlignment="1">
      <alignment horizontal="right" indent="2"/>
    </xf>
    <xf numFmtId="3" fontId="23" fillId="29" borderId="39" xfId="0" applyNumberFormat="1" applyFont="1" applyFill="1" applyBorder="1" applyAlignment="1">
      <alignment horizontal="right" indent="2"/>
    </xf>
    <xf numFmtId="3" fontId="23" fillId="29" borderId="12" xfId="0" applyNumberFormat="1" applyFont="1" applyFill="1" applyBorder="1" applyAlignment="1">
      <alignment horizontal="right" indent="2"/>
    </xf>
    <xf numFmtId="3" fontId="23" fillId="29" borderId="19" xfId="0" applyNumberFormat="1" applyFont="1" applyFill="1" applyBorder="1" applyAlignment="1">
      <alignment horizontal="right" indent="2"/>
    </xf>
    <xf numFmtId="3" fontId="6" fillId="28" borderId="53" xfId="0" applyNumberFormat="1" applyFont="1" applyFill="1" applyBorder="1" applyAlignment="1">
      <alignment horizontal="center" vertical="center"/>
    </xf>
  </cellXfs>
  <cellStyles count="43">
    <cellStyle name="20 % - Akzent1" xfId="1" builtinId="30" customBuiltin="1"/>
    <cellStyle name="20 % - Akzent2" xfId="2" builtinId="34" customBuiltin="1"/>
    <cellStyle name="20 % - Akzent3" xfId="3" builtinId="38" customBuiltin="1"/>
    <cellStyle name="20 % - Akzent4" xfId="4" builtinId="42" customBuiltin="1"/>
    <cellStyle name="20 % - Akzent5" xfId="5" builtinId="46" customBuiltin="1"/>
    <cellStyle name="20 % - Akzent6" xfId="6" builtinId="50" customBuiltin="1"/>
    <cellStyle name="40 % - Akzent1" xfId="7" builtinId="31" customBuiltin="1"/>
    <cellStyle name="40 % - Akzent2" xfId="8" builtinId="35" customBuiltin="1"/>
    <cellStyle name="40 % - Akzent3" xfId="9" builtinId="39" customBuiltin="1"/>
    <cellStyle name="40 % - Akzent4" xfId="10" builtinId="43" customBuiltin="1"/>
    <cellStyle name="40 % - Akzent5" xfId="11" builtinId="47" customBuiltin="1"/>
    <cellStyle name="40 % - Akzent6" xfId="12" builtinId="51" customBuiltin="1"/>
    <cellStyle name="60 % - Akzent1" xfId="13" builtinId="32" customBuiltin="1"/>
    <cellStyle name="60 % - Akzent2" xfId="14" builtinId="36" customBuiltin="1"/>
    <cellStyle name="60 % - Akzent3" xfId="15" builtinId="40" customBuiltin="1"/>
    <cellStyle name="60 % - Akzent4" xfId="16" builtinId="44" customBuiltin="1"/>
    <cellStyle name="60 % - Akzent5" xfId="17" builtinId="48" customBuiltin="1"/>
    <cellStyle name="60 % - Akzent6" xfId="18" builtinId="52" customBuiltin="1"/>
    <cellStyle name="Akzent1" xfId="19" builtinId="29" customBuiltin="1"/>
    <cellStyle name="Akzent2" xfId="20" builtinId="33" customBuiltin="1"/>
    <cellStyle name="Akzent3" xfId="21" builtinId="37" customBuiltin="1"/>
    <cellStyle name="Akzent4" xfId="22" builtinId="41" customBuiltin="1"/>
    <cellStyle name="Akzent5" xfId="23" builtinId="45" customBuiltin="1"/>
    <cellStyle name="Akzent6" xfId="24" builtinId="49" customBuiltin="1"/>
    <cellStyle name="Ausgabe" xfId="25" builtinId="21" customBuiltin="1"/>
    <cellStyle name="Berechnung" xfId="26" builtinId="22" customBuiltin="1"/>
    <cellStyle name="Eingabe" xfId="27" builtinId="20" customBuiltin="1"/>
    <cellStyle name="Ergebnis" xfId="28" builtinId="25" customBuiltin="1"/>
    <cellStyle name="Erklärender Text" xfId="29" builtinId="53" customBuiltin="1"/>
    <cellStyle name="Gut" xfId="30" builtinId="26" customBuiltin="1"/>
    <cellStyle name="Neutral" xfId="31" builtinId="28" customBuiltin="1"/>
    <cellStyle name="Notiz" xfId="32" builtinId="10" customBuiltin="1"/>
    <cellStyle name="Schlecht" xfId="33" builtinId="27" customBuiltin="1"/>
    <cellStyle name="Standard" xfId="0" builtinId="0"/>
    <cellStyle name="Standard_Tabelle1" xfId="42"/>
    <cellStyle name="Überschrift" xfId="34" builtinId="15" customBuiltin="1"/>
    <cellStyle name="Überschrift 1" xfId="35" builtinId="16" customBuiltin="1"/>
    <cellStyle name="Überschrift 2" xfId="36" builtinId="17" customBuiltin="1"/>
    <cellStyle name="Überschrift 3" xfId="37" builtinId="18" customBuiltin="1"/>
    <cellStyle name="Überschrift 4" xfId="38" builtinId="19" customBuiltin="1"/>
    <cellStyle name="Verknüpfte Zelle" xfId="39" builtinId="24" customBuiltin="1"/>
    <cellStyle name="Warnender Text" xfId="40" builtinId="11" customBuiltin="1"/>
    <cellStyle name="Zelle überprüfen" xfId="41" builtinId="23" customBuiltin="1"/>
  </cellStyles>
  <dxfs count="0"/>
  <tableStyles count="0" defaultTableStyle="TableStyleMedium9" defaultPivotStyle="PivotStyleLight16"/>
  <colors>
    <mruColors>
      <color rgb="FFFFFFCC"/>
      <color rgb="FFCCFF33"/>
      <color rgb="FF00FF00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209550</xdr:colOff>
      <xdr:row>9</xdr:row>
      <xdr:rowOff>47624</xdr:rowOff>
    </xdr:from>
    <xdr:to>
      <xdr:col>8</xdr:col>
      <xdr:colOff>2352675</xdr:colOff>
      <xdr:row>22</xdr:row>
      <xdr:rowOff>85726</xdr:rowOff>
    </xdr:to>
    <xdr:sp macro="" textlink="">
      <xdr:nvSpPr>
        <xdr:cNvPr id="2" name="Textfeld 1"/>
        <xdr:cNvSpPr txBox="1"/>
      </xdr:nvSpPr>
      <xdr:spPr>
        <a:xfrm>
          <a:off x="8305800" y="5495924"/>
          <a:ext cx="2143125" cy="2533652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CH" sz="1100"/>
            <a:t>Detaillierte FALS-Schusszahlen nur bis 1990 bekannt.</a:t>
          </a:r>
          <a:r>
            <a:rPr lang="de-CH" sz="1100" baseline="0"/>
            <a:t>  </a:t>
          </a:r>
        </a:p>
        <a:p>
          <a:endParaRPr lang="de-CH" sz="110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de-CH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Vor 1990 z.T.</a:t>
          </a:r>
          <a:r>
            <a:rPr lang="de-CH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noch Gesamtschusszahlen in der FALS-Datenbank aufgeführt.</a:t>
          </a:r>
          <a:endParaRPr lang="de-CH">
            <a:effectLst/>
          </a:endParaRPr>
        </a:p>
        <a:p>
          <a:r>
            <a:rPr lang="de-CH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Wenn weitere, detailliertere oder ältere Schusszahlen von Vereinschroniken oder Archiven bekannt sin, können diese Zahlen in der Tabelle ergänzt werden.</a:t>
          </a:r>
        </a:p>
        <a:p>
          <a:r>
            <a:rPr lang="de-CH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Insbesondere im Hinblick auf militärisches Schiessen sind diese Zahlen zu belegen.</a:t>
          </a:r>
          <a:endParaRPr lang="de-CH" sz="1100"/>
        </a:p>
      </xdr:txBody>
    </xdr:sp>
    <xdr:clientData/>
  </xdr:twoCellAnchor>
  <xdr:twoCellAnchor editAs="oneCell">
    <xdr:from>
      <xdr:col>0</xdr:col>
      <xdr:colOff>400050</xdr:colOff>
      <xdr:row>0</xdr:row>
      <xdr:rowOff>123826</xdr:rowOff>
    </xdr:from>
    <xdr:to>
      <xdr:col>2</xdr:col>
      <xdr:colOff>228600</xdr:colOff>
      <xdr:row>0</xdr:row>
      <xdr:rowOff>1614590</xdr:rowOff>
    </xdr:to>
    <xdr:pic>
      <xdr:nvPicPr>
        <xdr:cNvPr id="3" name="oo_235729148"/>
        <xdr:cNvPicPr/>
      </xdr:nvPicPr>
      <xdr:blipFill rotWithShape="1">
        <a:blip xmlns:r="http://schemas.openxmlformats.org/officeDocument/2006/relationships" r:embed="rId1"/>
        <a:srcRect r="81069"/>
        <a:stretch/>
      </xdr:blipFill>
      <xdr:spPr bwMode="auto">
        <a:xfrm>
          <a:off x="400050" y="123826"/>
          <a:ext cx="1247775" cy="149076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1781176</xdr:colOff>
      <xdr:row>0</xdr:row>
      <xdr:rowOff>38100</xdr:rowOff>
    </xdr:from>
    <xdr:to>
      <xdr:col>10</xdr:col>
      <xdr:colOff>590550</xdr:colOff>
      <xdr:row>1</xdr:row>
      <xdr:rowOff>348286</xdr:rowOff>
    </xdr:to>
    <xdr:pic>
      <xdr:nvPicPr>
        <xdr:cNvPr id="4" name="Grafik 3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6961" r="64956" b="10601"/>
        <a:stretch/>
      </xdr:blipFill>
      <xdr:spPr bwMode="auto">
        <a:xfrm>
          <a:off x="9877426" y="38100"/>
          <a:ext cx="2038349" cy="211041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352424</xdr:colOff>
      <xdr:row>0</xdr:row>
      <xdr:rowOff>66675</xdr:rowOff>
    </xdr:from>
    <xdr:to>
      <xdr:col>2</xdr:col>
      <xdr:colOff>685799</xdr:colOff>
      <xdr:row>0</xdr:row>
      <xdr:rowOff>1557439</xdr:rowOff>
    </xdr:to>
    <xdr:pic>
      <xdr:nvPicPr>
        <xdr:cNvPr id="5" name="oo_235729148"/>
        <xdr:cNvPicPr/>
      </xdr:nvPicPr>
      <xdr:blipFill rotWithShape="1">
        <a:blip xmlns:r="http://schemas.openxmlformats.org/officeDocument/2006/relationships" r:embed="rId1"/>
        <a:srcRect l="94942"/>
        <a:stretch/>
      </xdr:blipFill>
      <xdr:spPr bwMode="auto">
        <a:xfrm>
          <a:off x="1771649" y="66675"/>
          <a:ext cx="333375" cy="149076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33"/>
  <sheetViews>
    <sheetView tabSelected="1" workbookViewId="0">
      <selection activeCell="I49" sqref="I49"/>
    </sheetView>
  </sheetViews>
  <sheetFormatPr baseColWidth="10" defaultRowHeight="15" x14ac:dyDescent="0.25"/>
  <cols>
    <col min="1" max="1" width="10.42578125" customWidth="1"/>
    <col min="2" max="2" width="10.85546875" customWidth="1"/>
    <col min="3" max="3" width="18.85546875" style="43" customWidth="1"/>
    <col min="4" max="4" width="16.85546875" style="43" customWidth="1"/>
    <col min="5" max="5" width="16.140625" style="43" customWidth="1"/>
    <col min="6" max="6" width="17.28515625" style="43" customWidth="1"/>
    <col min="7" max="7" width="14.7109375" style="43" customWidth="1"/>
    <col min="8" max="8" width="16.28515625" style="43" customWidth="1"/>
    <col min="9" max="9" width="38.140625" style="43" bestFit="1" customWidth="1"/>
    <col min="10" max="10" width="10.28515625" style="57" customWidth="1"/>
    <col min="11" max="11" width="10.85546875" style="57" customWidth="1"/>
    <col min="12" max="13" width="6.5703125" customWidth="1"/>
  </cols>
  <sheetData>
    <row r="1" spans="1:13" ht="141.75" customHeight="1" x14ac:dyDescent="0.35">
      <c r="A1" s="157"/>
      <c r="B1" s="157"/>
      <c r="C1" s="157"/>
      <c r="D1" s="157"/>
      <c r="E1" s="157"/>
      <c r="F1" s="157"/>
      <c r="G1" s="157"/>
      <c r="H1" s="157"/>
      <c r="I1" s="157"/>
    </row>
    <row r="2" spans="1:13" ht="63.6" customHeight="1" x14ac:dyDescent="0.35">
      <c r="A2" s="158" t="s">
        <v>27</v>
      </c>
      <c r="B2" s="158"/>
      <c r="C2" s="158"/>
      <c r="D2" s="158"/>
      <c r="E2" s="158"/>
      <c r="F2" s="158"/>
      <c r="G2" s="158"/>
      <c r="H2" s="158"/>
      <c r="I2" s="158"/>
      <c r="J2" s="58"/>
      <c r="K2" s="58"/>
    </row>
    <row r="3" spans="1:13" ht="76.5" customHeight="1" thickBot="1" x14ac:dyDescent="0.3">
      <c r="A3" s="159" t="s">
        <v>28</v>
      </c>
      <c r="B3" s="159"/>
      <c r="C3" s="159"/>
      <c r="D3" s="159"/>
      <c r="E3" s="159"/>
      <c r="F3" s="159"/>
      <c r="G3" s="159"/>
      <c r="H3" s="159"/>
      <c r="I3" s="159"/>
      <c r="J3" s="160"/>
      <c r="K3" s="160"/>
    </row>
    <row r="4" spans="1:13" s="3" customFormat="1" ht="34.15" customHeight="1" x14ac:dyDescent="0.35">
      <c r="A4" s="161" t="s">
        <v>0</v>
      </c>
      <c r="B4" s="162"/>
      <c r="C4" s="163" t="s">
        <v>1</v>
      </c>
      <c r="D4" s="164"/>
      <c r="E4" s="164"/>
      <c r="F4" s="165"/>
      <c r="G4" s="1" t="s">
        <v>2</v>
      </c>
      <c r="H4" s="181" t="s">
        <v>3</v>
      </c>
      <c r="I4" s="2" t="s">
        <v>4</v>
      </c>
      <c r="J4" s="59" t="s">
        <v>5</v>
      </c>
      <c r="K4" s="59" t="s">
        <v>6</v>
      </c>
    </row>
    <row r="5" spans="1:13" s="11" customFormat="1" ht="57" thickBot="1" x14ac:dyDescent="0.3">
      <c r="A5" s="4"/>
      <c r="B5" s="5" t="s">
        <v>7</v>
      </c>
      <c r="C5" s="6" t="s">
        <v>8</v>
      </c>
      <c r="D5" s="7" t="s">
        <v>9</v>
      </c>
      <c r="E5" s="7" t="s">
        <v>10</v>
      </c>
      <c r="F5" s="8" t="s">
        <v>11</v>
      </c>
      <c r="G5" s="9" t="s">
        <v>12</v>
      </c>
      <c r="H5" s="182" t="s">
        <v>13</v>
      </c>
      <c r="I5" s="10" t="s">
        <v>14</v>
      </c>
      <c r="J5" s="166" t="s">
        <v>20</v>
      </c>
      <c r="K5" s="167"/>
    </row>
    <row r="6" spans="1:13" s="12" customFormat="1" ht="18.75" x14ac:dyDescent="0.3">
      <c r="A6" s="168" t="s">
        <v>18</v>
      </c>
      <c r="B6" s="169"/>
      <c r="C6" s="170" t="s">
        <v>24</v>
      </c>
      <c r="D6" s="171"/>
      <c r="E6" s="172"/>
      <c r="F6" s="71">
        <f>SUM(F9:F35)+SUM(F37:F125)</f>
        <v>138700</v>
      </c>
      <c r="G6" s="71">
        <f>SUM(G9:G35)+SUM(G37:G125)</f>
        <v>464193</v>
      </c>
      <c r="H6" s="71">
        <f>SUM(H9:H35)+SUM(H37:H125)</f>
        <v>9400</v>
      </c>
      <c r="I6" s="173"/>
      <c r="J6" s="60"/>
      <c r="K6" s="60"/>
    </row>
    <row r="7" spans="1:13" s="12" customFormat="1" ht="16.149999999999999" customHeight="1" thickBot="1" x14ac:dyDescent="0.35">
      <c r="A7" s="175" t="s">
        <v>15</v>
      </c>
      <c r="B7" s="176"/>
      <c r="C7" s="177" t="s">
        <v>25</v>
      </c>
      <c r="D7" s="178"/>
      <c r="E7" s="179"/>
      <c r="F7" s="131">
        <f>100/($F$6+$G$6+$H$6)*F6</f>
        <v>22.652553597705676</v>
      </c>
      <c r="G7" s="132">
        <f>100/($F$6+$G$6+$H$6)*G6</f>
        <v>75.812233685506783</v>
      </c>
      <c r="H7" s="131">
        <f>100/($F$6+$G$6+$H$6)*H6</f>
        <v>1.5352127167875511</v>
      </c>
      <c r="I7" s="174"/>
      <c r="J7" s="61" t="s">
        <v>21</v>
      </c>
      <c r="K7" s="61" t="s">
        <v>21</v>
      </c>
      <c r="L7" s="13"/>
      <c r="M7" s="13"/>
    </row>
    <row r="8" spans="1:13" ht="7.9" customHeight="1" x14ac:dyDescent="0.25">
      <c r="A8" s="14"/>
      <c r="B8" s="153" t="s">
        <v>23</v>
      </c>
      <c r="C8" s="15"/>
      <c r="D8" s="16"/>
      <c r="E8" s="16"/>
      <c r="F8" s="66"/>
      <c r="G8" s="9"/>
      <c r="H8" s="183"/>
      <c r="I8" s="70"/>
      <c r="J8" s="69"/>
      <c r="K8" s="67"/>
    </row>
    <row r="9" spans="1:13" ht="15" customHeight="1" x14ac:dyDescent="0.25">
      <c r="A9" s="82">
        <v>2016</v>
      </c>
      <c r="B9" s="154"/>
      <c r="C9" s="21">
        <v>1180</v>
      </c>
      <c r="D9" s="16"/>
      <c r="E9" s="16"/>
      <c r="F9" s="80">
        <f t="shared" ref="F9:F34" si="0">SUM(C9:E9)</f>
        <v>1180</v>
      </c>
      <c r="G9" s="180">
        <v>10301</v>
      </c>
      <c r="H9" s="183">
        <v>0</v>
      </c>
      <c r="I9" s="81"/>
      <c r="J9" s="73">
        <v>47</v>
      </c>
      <c r="K9" s="73">
        <f>100-J9</f>
        <v>53</v>
      </c>
    </row>
    <row r="10" spans="1:13" ht="15" customHeight="1" x14ac:dyDescent="0.25">
      <c r="A10" s="82">
        <v>2015</v>
      </c>
      <c r="B10" s="154"/>
      <c r="C10" s="21">
        <v>1320</v>
      </c>
      <c r="D10" s="16"/>
      <c r="E10" s="16"/>
      <c r="F10" s="80">
        <f t="shared" si="0"/>
        <v>1320</v>
      </c>
      <c r="G10" s="180">
        <v>12479</v>
      </c>
      <c r="H10" s="183">
        <v>0</v>
      </c>
      <c r="I10" s="81"/>
      <c r="J10" s="73">
        <v>49</v>
      </c>
      <c r="K10" s="73">
        <f t="shared" ref="K10:K26" si="1">100-J10</f>
        <v>51</v>
      </c>
    </row>
    <row r="11" spans="1:13" ht="15" customHeight="1" x14ac:dyDescent="0.25">
      <c r="A11" s="17">
        <v>2014</v>
      </c>
      <c r="B11" s="154"/>
      <c r="C11" s="21">
        <v>1160</v>
      </c>
      <c r="D11" s="18"/>
      <c r="E11" s="18"/>
      <c r="F11" s="80">
        <f t="shared" si="0"/>
        <v>1160</v>
      </c>
      <c r="G11" s="180">
        <v>10666</v>
      </c>
      <c r="H11" s="183">
        <v>0</v>
      </c>
      <c r="I11" s="72"/>
      <c r="J11" s="73">
        <v>46</v>
      </c>
      <c r="K11" s="73">
        <f t="shared" si="1"/>
        <v>54</v>
      </c>
    </row>
    <row r="12" spans="1:13" x14ac:dyDescent="0.25">
      <c r="A12" s="19">
        <v>2013</v>
      </c>
      <c r="B12" s="155"/>
      <c r="C12" s="21">
        <v>860</v>
      </c>
      <c r="D12" s="20"/>
      <c r="E12" s="20"/>
      <c r="F12" s="80">
        <f t="shared" si="0"/>
        <v>860</v>
      </c>
      <c r="G12" s="180">
        <v>14003</v>
      </c>
      <c r="H12" s="183">
        <v>0</v>
      </c>
      <c r="I12" s="74"/>
      <c r="J12" s="73">
        <v>52</v>
      </c>
      <c r="K12" s="73">
        <f t="shared" si="1"/>
        <v>48</v>
      </c>
    </row>
    <row r="13" spans="1:13" x14ac:dyDescent="0.25">
      <c r="A13" s="19">
        <v>2012</v>
      </c>
      <c r="B13" s="155"/>
      <c r="C13" s="21">
        <v>900</v>
      </c>
      <c r="D13" s="21"/>
      <c r="E13" s="21"/>
      <c r="F13" s="80">
        <f t="shared" si="0"/>
        <v>900</v>
      </c>
      <c r="G13" s="180">
        <v>11952</v>
      </c>
      <c r="H13" s="183">
        <v>0</v>
      </c>
      <c r="I13" s="75"/>
      <c r="J13" s="73">
        <v>45</v>
      </c>
      <c r="K13" s="73">
        <f t="shared" si="1"/>
        <v>55</v>
      </c>
    </row>
    <row r="14" spans="1:13" ht="16.5" customHeight="1" x14ac:dyDescent="0.25">
      <c r="A14" s="19">
        <v>2011</v>
      </c>
      <c r="B14" s="155"/>
      <c r="C14" s="21">
        <v>1100</v>
      </c>
      <c r="D14" s="21"/>
      <c r="E14" s="21"/>
      <c r="F14" s="80">
        <f t="shared" si="0"/>
        <v>1100</v>
      </c>
      <c r="G14" s="180">
        <v>16100</v>
      </c>
      <c r="H14" s="183">
        <v>0</v>
      </c>
      <c r="I14" s="75"/>
      <c r="J14" s="73">
        <v>45</v>
      </c>
      <c r="K14" s="73">
        <f t="shared" si="1"/>
        <v>55</v>
      </c>
    </row>
    <row r="15" spans="1:13" x14ac:dyDescent="0.25">
      <c r="A15" s="19">
        <v>2010</v>
      </c>
      <c r="B15" s="155"/>
      <c r="C15" s="21">
        <v>1740</v>
      </c>
      <c r="D15" s="21"/>
      <c r="E15" s="21"/>
      <c r="F15" s="80">
        <f t="shared" si="0"/>
        <v>1740</v>
      </c>
      <c r="G15" s="180">
        <v>11520</v>
      </c>
      <c r="H15" s="183">
        <v>0</v>
      </c>
      <c r="I15" s="75"/>
      <c r="J15" s="73">
        <v>50</v>
      </c>
      <c r="K15" s="73">
        <f t="shared" si="1"/>
        <v>50</v>
      </c>
    </row>
    <row r="16" spans="1:13" x14ac:dyDescent="0.25">
      <c r="A16" s="19">
        <v>2009</v>
      </c>
      <c r="B16" s="155"/>
      <c r="C16" s="21">
        <v>1930</v>
      </c>
      <c r="D16" s="21"/>
      <c r="E16" s="21"/>
      <c r="F16" s="80">
        <f t="shared" si="0"/>
        <v>1930</v>
      </c>
      <c r="G16" s="180">
        <v>12570</v>
      </c>
      <c r="H16" s="183">
        <v>0</v>
      </c>
      <c r="I16" s="75"/>
      <c r="J16" s="73">
        <v>51</v>
      </c>
      <c r="K16" s="73">
        <f t="shared" si="1"/>
        <v>49</v>
      </c>
    </row>
    <row r="17" spans="1:11" x14ac:dyDescent="0.25">
      <c r="A17" s="19">
        <v>2008</v>
      </c>
      <c r="B17" s="155"/>
      <c r="C17" s="21">
        <v>1440</v>
      </c>
      <c r="D17" s="21"/>
      <c r="E17" s="21"/>
      <c r="F17" s="80">
        <f t="shared" si="0"/>
        <v>1440</v>
      </c>
      <c r="G17" s="180">
        <v>15500</v>
      </c>
      <c r="H17" s="183">
        <v>0</v>
      </c>
      <c r="I17" s="76"/>
      <c r="J17" s="73">
        <v>48</v>
      </c>
      <c r="K17" s="73">
        <f t="shared" si="1"/>
        <v>52</v>
      </c>
    </row>
    <row r="18" spans="1:11" x14ac:dyDescent="0.25">
      <c r="A18" s="19">
        <v>2007</v>
      </c>
      <c r="B18" s="155"/>
      <c r="C18" s="21">
        <v>1500</v>
      </c>
      <c r="D18" s="21"/>
      <c r="E18" s="21"/>
      <c r="F18" s="80">
        <f t="shared" si="0"/>
        <v>1500</v>
      </c>
      <c r="G18" s="180">
        <v>13550</v>
      </c>
      <c r="H18" s="183">
        <v>0</v>
      </c>
      <c r="I18" s="76"/>
      <c r="J18" s="73">
        <v>45</v>
      </c>
      <c r="K18" s="73">
        <f t="shared" si="1"/>
        <v>55</v>
      </c>
    </row>
    <row r="19" spans="1:11" x14ac:dyDescent="0.25">
      <c r="A19" s="19">
        <v>2006</v>
      </c>
      <c r="B19" s="155"/>
      <c r="C19" s="21">
        <v>2000</v>
      </c>
      <c r="D19" s="23"/>
      <c r="E19" s="23"/>
      <c r="F19" s="80">
        <f t="shared" si="0"/>
        <v>2000</v>
      </c>
      <c r="G19" s="180">
        <v>15549</v>
      </c>
      <c r="H19" s="183">
        <v>0</v>
      </c>
      <c r="I19" s="75"/>
      <c r="J19" s="73">
        <v>40</v>
      </c>
      <c r="K19" s="73">
        <f t="shared" si="1"/>
        <v>60</v>
      </c>
    </row>
    <row r="20" spans="1:11" x14ac:dyDescent="0.25">
      <c r="A20" s="19">
        <v>2005</v>
      </c>
      <c r="B20" s="155"/>
      <c r="C20" s="21">
        <v>4900</v>
      </c>
      <c r="D20" s="23"/>
      <c r="E20" s="23"/>
      <c r="F20" s="80">
        <f t="shared" si="0"/>
        <v>4900</v>
      </c>
      <c r="G20" s="180">
        <v>17073</v>
      </c>
      <c r="H20" s="183">
        <v>0</v>
      </c>
      <c r="I20" s="75"/>
      <c r="J20" s="73">
        <v>40</v>
      </c>
      <c r="K20" s="73">
        <f t="shared" si="1"/>
        <v>60</v>
      </c>
    </row>
    <row r="21" spans="1:11" x14ac:dyDescent="0.25">
      <c r="A21" s="19">
        <v>2004</v>
      </c>
      <c r="B21" s="155"/>
      <c r="C21" s="21">
        <v>1800</v>
      </c>
      <c r="D21" s="23"/>
      <c r="E21" s="23"/>
      <c r="F21" s="80">
        <f t="shared" si="0"/>
        <v>1800</v>
      </c>
      <c r="G21" s="180">
        <v>18200</v>
      </c>
      <c r="H21" s="183">
        <v>0</v>
      </c>
      <c r="I21" s="75"/>
      <c r="J21" s="73">
        <v>35</v>
      </c>
      <c r="K21" s="73">
        <f t="shared" si="1"/>
        <v>65</v>
      </c>
    </row>
    <row r="22" spans="1:11" x14ac:dyDescent="0.25">
      <c r="A22" s="19">
        <v>2003</v>
      </c>
      <c r="B22" s="155"/>
      <c r="C22" s="21">
        <v>2400</v>
      </c>
      <c r="D22" s="23"/>
      <c r="E22" s="23"/>
      <c r="F22" s="80">
        <f t="shared" si="0"/>
        <v>2400</v>
      </c>
      <c r="G22" s="180">
        <v>17600</v>
      </c>
      <c r="H22" s="183">
        <v>0</v>
      </c>
      <c r="I22" s="75"/>
      <c r="J22" s="73">
        <v>35</v>
      </c>
      <c r="K22" s="73">
        <f t="shared" si="1"/>
        <v>65</v>
      </c>
    </row>
    <row r="23" spans="1:11" x14ac:dyDescent="0.25">
      <c r="A23" s="19">
        <v>2002</v>
      </c>
      <c r="B23" s="155"/>
      <c r="C23" s="21">
        <v>1800</v>
      </c>
      <c r="D23" s="23"/>
      <c r="E23" s="23"/>
      <c r="F23" s="80">
        <f t="shared" si="0"/>
        <v>1800</v>
      </c>
      <c r="G23" s="180">
        <v>14270</v>
      </c>
      <c r="H23" s="183">
        <v>0</v>
      </c>
      <c r="I23" s="75"/>
      <c r="J23" s="73">
        <v>0</v>
      </c>
      <c r="K23" s="73">
        <f t="shared" si="1"/>
        <v>100</v>
      </c>
    </row>
    <row r="24" spans="1:11" x14ac:dyDescent="0.25">
      <c r="A24" s="19">
        <v>2001</v>
      </c>
      <c r="B24" s="155"/>
      <c r="C24" s="21">
        <v>1800</v>
      </c>
      <c r="D24" s="23"/>
      <c r="E24" s="23"/>
      <c r="F24" s="80">
        <f t="shared" si="0"/>
        <v>1800</v>
      </c>
      <c r="G24" s="180">
        <v>14270</v>
      </c>
      <c r="H24" s="183">
        <v>0</v>
      </c>
      <c r="I24" s="75"/>
      <c r="J24" s="73">
        <v>0</v>
      </c>
      <c r="K24" s="73">
        <f t="shared" si="1"/>
        <v>100</v>
      </c>
    </row>
    <row r="25" spans="1:11" x14ac:dyDescent="0.25">
      <c r="A25" s="19">
        <v>2000</v>
      </c>
      <c r="B25" s="155"/>
      <c r="C25" s="21">
        <v>4500</v>
      </c>
      <c r="D25" s="23"/>
      <c r="E25" s="23"/>
      <c r="F25" s="80">
        <f t="shared" si="0"/>
        <v>4500</v>
      </c>
      <c r="G25" s="180">
        <v>21000</v>
      </c>
      <c r="H25" s="183">
        <v>0</v>
      </c>
      <c r="I25" s="75"/>
      <c r="J25" s="73">
        <v>47</v>
      </c>
      <c r="K25" s="73">
        <f t="shared" si="1"/>
        <v>53</v>
      </c>
    </row>
    <row r="26" spans="1:11" x14ac:dyDescent="0.25">
      <c r="A26" s="19">
        <v>1999</v>
      </c>
      <c r="B26" s="155"/>
      <c r="C26" s="21">
        <v>11500</v>
      </c>
      <c r="D26" s="23"/>
      <c r="E26" s="23"/>
      <c r="F26" s="80">
        <f t="shared" si="0"/>
        <v>11500</v>
      </c>
      <c r="G26" s="180">
        <v>25000</v>
      </c>
      <c r="H26" s="183">
        <v>0</v>
      </c>
      <c r="I26" s="75"/>
      <c r="J26" s="77">
        <v>49</v>
      </c>
      <c r="K26" s="73">
        <f t="shared" si="1"/>
        <v>51</v>
      </c>
    </row>
    <row r="27" spans="1:11" x14ac:dyDescent="0.25">
      <c r="A27" s="19">
        <v>1998</v>
      </c>
      <c r="B27" s="155"/>
      <c r="C27" s="21">
        <v>6270</v>
      </c>
      <c r="D27" s="23"/>
      <c r="E27" s="23"/>
      <c r="F27" s="80">
        <f t="shared" si="0"/>
        <v>6270</v>
      </c>
      <c r="G27" s="180">
        <v>22630</v>
      </c>
      <c r="H27" s="183">
        <v>0</v>
      </c>
      <c r="I27" s="75"/>
      <c r="J27" s="32"/>
      <c r="K27" s="32"/>
    </row>
    <row r="28" spans="1:11" x14ac:dyDescent="0.25">
      <c r="A28" s="19">
        <v>1997</v>
      </c>
      <c r="B28" s="155"/>
      <c r="C28" s="21">
        <v>5600</v>
      </c>
      <c r="D28" s="23"/>
      <c r="E28" s="23"/>
      <c r="F28" s="80">
        <f t="shared" si="0"/>
        <v>5600</v>
      </c>
      <c r="G28" s="180">
        <v>20060</v>
      </c>
      <c r="H28" s="183">
        <v>0</v>
      </c>
      <c r="I28" s="75"/>
      <c r="J28" s="22"/>
      <c r="K28" s="68"/>
    </row>
    <row r="29" spans="1:11" x14ac:dyDescent="0.25">
      <c r="A29" s="19">
        <v>1996</v>
      </c>
      <c r="B29" s="155"/>
      <c r="C29" s="21">
        <v>5300</v>
      </c>
      <c r="D29" s="23"/>
      <c r="E29" s="23"/>
      <c r="F29" s="80">
        <f t="shared" si="0"/>
        <v>5300</v>
      </c>
      <c r="G29" s="180">
        <v>23300</v>
      </c>
      <c r="H29" s="183">
        <v>0</v>
      </c>
      <c r="I29" s="75"/>
      <c r="J29" s="22"/>
      <c r="K29" s="22"/>
    </row>
    <row r="30" spans="1:11" x14ac:dyDescent="0.25">
      <c r="A30" s="19">
        <v>1995</v>
      </c>
      <c r="B30" s="155"/>
      <c r="C30" s="21">
        <v>9400</v>
      </c>
      <c r="D30" s="23"/>
      <c r="E30" s="23"/>
      <c r="F30" s="80">
        <f t="shared" si="0"/>
        <v>9400</v>
      </c>
      <c r="G30" s="180">
        <v>30300</v>
      </c>
      <c r="H30" s="183">
        <v>2000</v>
      </c>
      <c r="I30" s="75"/>
      <c r="J30" s="22"/>
      <c r="K30" s="22"/>
    </row>
    <row r="31" spans="1:11" x14ac:dyDescent="0.25">
      <c r="A31" s="19">
        <v>1994</v>
      </c>
      <c r="B31" s="155"/>
      <c r="C31" s="21">
        <v>11000</v>
      </c>
      <c r="D31" s="23"/>
      <c r="E31" s="23"/>
      <c r="F31" s="80">
        <f t="shared" si="0"/>
        <v>11000</v>
      </c>
      <c r="G31" s="180">
        <v>5000</v>
      </c>
      <c r="H31" s="183">
        <v>1800</v>
      </c>
      <c r="I31" s="75"/>
      <c r="J31" s="22"/>
      <c r="K31" s="22"/>
    </row>
    <row r="32" spans="1:11" x14ac:dyDescent="0.25">
      <c r="A32" s="19">
        <v>1993</v>
      </c>
      <c r="B32" s="155"/>
      <c r="C32" s="21">
        <v>12000</v>
      </c>
      <c r="D32" s="23"/>
      <c r="E32" s="23"/>
      <c r="F32" s="80">
        <f t="shared" si="0"/>
        <v>12000</v>
      </c>
      <c r="G32" s="180">
        <v>7000</v>
      </c>
      <c r="H32" s="183">
        <v>3700</v>
      </c>
      <c r="I32" s="75"/>
      <c r="J32" s="22"/>
      <c r="K32" s="22"/>
    </row>
    <row r="33" spans="1:11" x14ac:dyDescent="0.25">
      <c r="A33" s="19">
        <v>1992</v>
      </c>
      <c r="B33" s="155"/>
      <c r="C33" s="21">
        <v>10200</v>
      </c>
      <c r="D33" s="23"/>
      <c r="E33" s="23"/>
      <c r="F33" s="80">
        <f t="shared" si="0"/>
        <v>10200</v>
      </c>
      <c r="G33" s="180">
        <v>16800</v>
      </c>
      <c r="H33" s="183">
        <v>1900</v>
      </c>
      <c r="I33" s="75"/>
      <c r="J33" s="22"/>
      <c r="K33" s="22"/>
    </row>
    <row r="34" spans="1:11" x14ac:dyDescent="0.25">
      <c r="A34" s="19">
        <v>1991</v>
      </c>
      <c r="B34" s="155"/>
      <c r="C34" s="21">
        <v>8700</v>
      </c>
      <c r="D34" s="23"/>
      <c r="E34" s="23"/>
      <c r="F34" s="80">
        <f t="shared" si="0"/>
        <v>8700</v>
      </c>
      <c r="G34" s="180">
        <v>16300</v>
      </c>
      <c r="H34" s="183">
        <v>0</v>
      </c>
      <c r="I34" s="75"/>
      <c r="J34" s="22"/>
      <c r="K34" s="22"/>
    </row>
    <row r="35" spans="1:11" ht="15.75" thickBot="1" x14ac:dyDescent="0.3">
      <c r="A35" s="24">
        <v>1990</v>
      </c>
      <c r="B35" s="156"/>
      <c r="C35" s="25">
        <v>9000</v>
      </c>
      <c r="D35" s="25"/>
      <c r="E35" s="25"/>
      <c r="F35" s="80">
        <f t="shared" ref="F35:F39" si="2">SUM(C35:E35)</f>
        <v>9000</v>
      </c>
      <c r="G35" s="180">
        <v>16400</v>
      </c>
      <c r="H35" s="183">
        <v>0</v>
      </c>
      <c r="I35" s="78"/>
      <c r="J35" s="79"/>
      <c r="K35" s="79"/>
    </row>
    <row r="36" spans="1:11" s="27" customFormat="1" ht="30" customHeight="1" thickBot="1" x14ac:dyDescent="0.3">
      <c r="A36" s="47" t="s">
        <v>29</v>
      </c>
      <c r="B36" s="48"/>
      <c r="C36" s="48"/>
      <c r="D36" s="48"/>
      <c r="E36" s="48"/>
      <c r="F36" s="196">
        <f>AVERAGE(F9:F35)</f>
        <v>4492.5925925925922</v>
      </c>
      <c r="G36" s="196">
        <f t="shared" ref="G36:H36" si="3">AVERAGE(G9:G35)</f>
        <v>15903.444444444445</v>
      </c>
      <c r="H36" s="196">
        <f t="shared" si="3"/>
        <v>348.14814814814815</v>
      </c>
      <c r="I36" s="135"/>
      <c r="J36" s="136"/>
      <c r="K36" s="137"/>
    </row>
    <row r="37" spans="1:11" x14ac:dyDescent="0.25">
      <c r="A37" s="28">
        <v>1989</v>
      </c>
      <c r="B37" s="138" t="s">
        <v>16</v>
      </c>
      <c r="C37" s="29">
        <f>I37*1/3</f>
        <v>6166.666666666667</v>
      </c>
      <c r="D37" s="29"/>
      <c r="E37" s="29"/>
      <c r="F37" s="80">
        <f t="shared" si="2"/>
        <v>6166.666666666667</v>
      </c>
      <c r="G37" s="190">
        <f>I37-F37</f>
        <v>12333.333333333332</v>
      </c>
      <c r="H37" s="184">
        <v>0</v>
      </c>
      <c r="I37" s="100">
        <v>18500</v>
      </c>
      <c r="J37" s="149" t="s">
        <v>26</v>
      </c>
      <c r="K37" s="150"/>
    </row>
    <row r="38" spans="1:11" x14ac:dyDescent="0.25">
      <c r="A38" s="30">
        <v>1988</v>
      </c>
      <c r="B38" s="139"/>
      <c r="C38" s="31">
        <f t="shared" ref="C38:C39" si="4">I38*1/3</f>
        <v>5733.333333333333</v>
      </c>
      <c r="D38" s="23"/>
      <c r="E38" s="23"/>
      <c r="F38" s="80">
        <f t="shared" si="2"/>
        <v>5733.333333333333</v>
      </c>
      <c r="G38" s="191">
        <f t="shared" ref="G38:G39" si="5">I38-F38</f>
        <v>11466.666666666668</v>
      </c>
      <c r="H38" s="185">
        <v>0</v>
      </c>
      <c r="I38" s="101">
        <v>17200</v>
      </c>
      <c r="J38" s="151" t="s">
        <v>26</v>
      </c>
      <c r="K38" s="152"/>
    </row>
    <row r="39" spans="1:11" x14ac:dyDescent="0.25">
      <c r="A39" s="30">
        <v>1987</v>
      </c>
      <c r="B39" s="139"/>
      <c r="C39" s="31">
        <f t="shared" si="4"/>
        <v>5500</v>
      </c>
      <c r="D39" s="23"/>
      <c r="E39" s="23"/>
      <c r="F39" s="80">
        <f t="shared" si="2"/>
        <v>5500</v>
      </c>
      <c r="G39" s="191">
        <f t="shared" si="5"/>
        <v>11000</v>
      </c>
      <c r="H39" s="185">
        <v>0</v>
      </c>
      <c r="I39" s="101">
        <v>16500</v>
      </c>
      <c r="J39" s="151" t="s">
        <v>26</v>
      </c>
      <c r="K39" s="152"/>
    </row>
    <row r="40" spans="1:11" x14ac:dyDescent="0.25">
      <c r="A40" s="30">
        <v>1986</v>
      </c>
      <c r="B40" s="139"/>
      <c r="C40" s="31"/>
      <c r="D40" s="23"/>
      <c r="E40" s="23"/>
      <c r="F40" s="80"/>
      <c r="G40" s="191"/>
      <c r="H40" s="185"/>
      <c r="I40" s="102"/>
      <c r="J40" s="106"/>
      <c r="K40" s="98"/>
    </row>
    <row r="41" spans="1:11" x14ac:dyDescent="0.25">
      <c r="A41" s="30">
        <v>1985</v>
      </c>
      <c r="B41" s="139"/>
      <c r="C41" s="31"/>
      <c r="D41" s="23"/>
      <c r="E41" s="23"/>
      <c r="F41" s="80"/>
      <c r="G41" s="191"/>
      <c r="H41" s="185"/>
      <c r="I41" s="102"/>
      <c r="J41" s="106"/>
      <c r="K41" s="98"/>
    </row>
    <row r="42" spans="1:11" x14ac:dyDescent="0.25">
      <c r="A42" s="30">
        <v>1984</v>
      </c>
      <c r="B42" s="139"/>
      <c r="C42" s="31"/>
      <c r="D42" s="23"/>
      <c r="E42" s="23"/>
      <c r="F42" s="80"/>
      <c r="G42" s="191"/>
      <c r="H42" s="185"/>
      <c r="I42" s="103"/>
      <c r="J42" s="107"/>
      <c r="K42" s="99"/>
    </row>
    <row r="43" spans="1:11" x14ac:dyDescent="0.25">
      <c r="A43" s="30">
        <v>1983</v>
      </c>
      <c r="B43" s="139"/>
      <c r="C43" s="31"/>
      <c r="D43" s="23"/>
      <c r="E43" s="23"/>
      <c r="F43" s="80"/>
      <c r="G43" s="191"/>
      <c r="H43" s="185"/>
      <c r="I43" s="104"/>
      <c r="J43" s="108"/>
      <c r="K43" s="87"/>
    </row>
    <row r="44" spans="1:11" x14ac:dyDescent="0.25">
      <c r="A44" s="30">
        <v>1982</v>
      </c>
      <c r="B44" s="139"/>
      <c r="C44" s="31"/>
      <c r="D44" s="23"/>
      <c r="E44" s="23"/>
      <c r="F44" s="80"/>
      <c r="G44" s="191"/>
      <c r="H44" s="185"/>
      <c r="I44" s="104"/>
      <c r="J44" s="108"/>
      <c r="K44" s="87"/>
    </row>
    <row r="45" spans="1:11" x14ac:dyDescent="0.25">
      <c r="A45" s="30">
        <v>1981</v>
      </c>
      <c r="B45" s="139"/>
      <c r="C45" s="31"/>
      <c r="D45" s="23"/>
      <c r="E45" s="23"/>
      <c r="F45" s="80"/>
      <c r="G45" s="191"/>
      <c r="H45" s="185"/>
      <c r="I45" s="104"/>
      <c r="J45" s="108"/>
      <c r="K45" s="87"/>
    </row>
    <row r="46" spans="1:11" x14ac:dyDescent="0.25">
      <c r="A46" s="30">
        <v>1980</v>
      </c>
      <c r="B46" s="139"/>
      <c r="C46" s="31"/>
      <c r="D46" s="23"/>
      <c r="E46" s="23"/>
      <c r="F46" s="80"/>
      <c r="G46" s="191"/>
      <c r="H46" s="185"/>
      <c r="I46" s="104"/>
      <c r="J46" s="108"/>
      <c r="K46" s="87"/>
    </row>
    <row r="47" spans="1:11" x14ac:dyDescent="0.25">
      <c r="A47" s="30">
        <v>1979</v>
      </c>
      <c r="B47" s="139"/>
      <c r="C47" s="31"/>
      <c r="D47" s="23"/>
      <c r="E47" s="23"/>
      <c r="F47" s="80"/>
      <c r="G47" s="191"/>
      <c r="H47" s="185"/>
      <c r="I47" s="104"/>
      <c r="J47" s="108"/>
      <c r="K47" s="87"/>
    </row>
    <row r="48" spans="1:11" x14ac:dyDescent="0.25">
      <c r="A48" s="30">
        <v>1978</v>
      </c>
      <c r="B48" s="139"/>
      <c r="C48" s="31"/>
      <c r="D48" s="23"/>
      <c r="E48" s="23"/>
      <c r="F48" s="80"/>
      <c r="G48" s="191"/>
      <c r="H48" s="185"/>
      <c r="I48" s="105"/>
      <c r="J48" s="109"/>
      <c r="K48" s="88"/>
    </row>
    <row r="49" spans="1:11" x14ac:dyDescent="0.25">
      <c r="A49" s="30">
        <v>1977</v>
      </c>
      <c r="B49" s="139"/>
      <c r="C49" s="31"/>
      <c r="D49" s="23"/>
      <c r="E49" s="23"/>
      <c r="F49" s="80"/>
      <c r="G49" s="191"/>
      <c r="H49" s="185"/>
      <c r="I49" s="89"/>
      <c r="J49" s="85"/>
      <c r="K49" s="85"/>
    </row>
    <row r="50" spans="1:11" x14ac:dyDescent="0.25">
      <c r="A50" s="30">
        <v>1976</v>
      </c>
      <c r="B50" s="139"/>
      <c r="C50" s="31"/>
      <c r="D50" s="23"/>
      <c r="E50" s="23"/>
      <c r="F50" s="80"/>
      <c r="G50" s="191"/>
      <c r="H50" s="185"/>
      <c r="I50" s="89"/>
      <c r="J50" s="85"/>
      <c r="K50" s="85"/>
    </row>
    <row r="51" spans="1:11" x14ac:dyDescent="0.25">
      <c r="A51" s="30">
        <v>1975</v>
      </c>
      <c r="B51" s="139"/>
      <c r="C51" s="31"/>
      <c r="D51" s="23"/>
      <c r="E51" s="23"/>
      <c r="F51" s="80"/>
      <c r="G51" s="191"/>
      <c r="H51" s="185"/>
      <c r="I51" s="84"/>
      <c r="J51" s="85"/>
      <c r="K51" s="85"/>
    </row>
    <row r="52" spans="1:11" x14ac:dyDescent="0.25">
      <c r="A52" s="30">
        <v>1974</v>
      </c>
      <c r="B52" s="139"/>
      <c r="C52" s="31"/>
      <c r="D52" s="23"/>
      <c r="E52" s="23"/>
      <c r="F52" s="80"/>
      <c r="G52" s="191"/>
      <c r="H52" s="185"/>
      <c r="I52" s="84"/>
      <c r="J52" s="85"/>
      <c r="K52" s="85"/>
    </row>
    <row r="53" spans="1:11" x14ac:dyDescent="0.25">
      <c r="A53" s="30">
        <v>1973</v>
      </c>
      <c r="B53" s="139"/>
      <c r="C53" s="31"/>
      <c r="D53" s="23"/>
      <c r="E53" s="23"/>
      <c r="F53" s="80"/>
      <c r="G53" s="191"/>
      <c r="H53" s="185"/>
      <c r="I53" s="84"/>
      <c r="J53" s="85"/>
      <c r="K53" s="85"/>
    </row>
    <row r="54" spans="1:11" x14ac:dyDescent="0.25">
      <c r="A54" s="30">
        <v>1972</v>
      </c>
      <c r="B54" s="139"/>
      <c r="C54" s="31"/>
      <c r="D54" s="23"/>
      <c r="E54" s="23"/>
      <c r="F54" s="80"/>
      <c r="G54" s="191"/>
      <c r="H54" s="185"/>
      <c r="I54" s="84"/>
      <c r="J54" s="85"/>
      <c r="K54" s="85"/>
    </row>
    <row r="55" spans="1:11" x14ac:dyDescent="0.25">
      <c r="A55" s="30">
        <v>1971</v>
      </c>
      <c r="B55" s="139"/>
      <c r="C55" s="31"/>
      <c r="D55" s="23"/>
      <c r="E55" s="23"/>
      <c r="F55" s="80"/>
      <c r="G55" s="191"/>
      <c r="H55" s="185"/>
      <c r="I55" s="84"/>
      <c r="J55" s="85"/>
      <c r="K55" s="85"/>
    </row>
    <row r="56" spans="1:11" x14ac:dyDescent="0.25">
      <c r="A56" s="30">
        <v>1970</v>
      </c>
      <c r="B56" s="139"/>
      <c r="C56" s="31"/>
      <c r="D56" s="23"/>
      <c r="E56" s="23"/>
      <c r="F56" s="80"/>
      <c r="G56" s="191"/>
      <c r="H56" s="185"/>
      <c r="I56" s="84"/>
      <c r="J56" s="85"/>
      <c r="K56" s="85"/>
    </row>
    <row r="57" spans="1:11" x14ac:dyDescent="0.25">
      <c r="A57" s="30">
        <v>1969</v>
      </c>
      <c r="B57" s="139"/>
      <c r="C57" s="31"/>
      <c r="D57" s="23"/>
      <c r="E57" s="23"/>
      <c r="F57" s="80"/>
      <c r="G57" s="191"/>
      <c r="H57" s="185"/>
      <c r="I57" s="84"/>
      <c r="J57" s="85"/>
      <c r="K57" s="85"/>
    </row>
    <row r="58" spans="1:11" x14ac:dyDescent="0.25">
      <c r="A58" s="30">
        <v>1968</v>
      </c>
      <c r="B58" s="139"/>
      <c r="C58" s="31"/>
      <c r="D58" s="23"/>
      <c r="E58" s="23"/>
      <c r="F58" s="80"/>
      <c r="G58" s="191"/>
      <c r="H58" s="185"/>
      <c r="I58" s="84"/>
      <c r="J58" s="85"/>
      <c r="K58" s="85"/>
    </row>
    <row r="59" spans="1:11" x14ac:dyDescent="0.25">
      <c r="A59" s="30">
        <v>1967</v>
      </c>
      <c r="B59" s="139"/>
      <c r="C59" s="31"/>
      <c r="D59" s="23"/>
      <c r="E59" s="23"/>
      <c r="F59" s="80"/>
      <c r="G59" s="191"/>
      <c r="H59" s="185"/>
      <c r="I59" s="84"/>
      <c r="J59" s="85"/>
      <c r="K59" s="85"/>
    </row>
    <row r="60" spans="1:11" x14ac:dyDescent="0.25">
      <c r="A60" s="30">
        <v>1966</v>
      </c>
      <c r="B60" s="139"/>
      <c r="C60" s="31"/>
      <c r="D60" s="23"/>
      <c r="E60" s="23"/>
      <c r="F60" s="80"/>
      <c r="G60" s="191"/>
      <c r="H60" s="185"/>
      <c r="I60" s="84"/>
      <c r="J60" s="85"/>
      <c r="K60" s="85"/>
    </row>
    <row r="61" spans="1:11" x14ac:dyDescent="0.25">
      <c r="A61" s="30">
        <v>1965</v>
      </c>
      <c r="B61" s="139"/>
      <c r="C61" s="33"/>
      <c r="D61" s="34"/>
      <c r="E61" s="34"/>
      <c r="F61" s="80"/>
      <c r="G61" s="192"/>
      <c r="H61" s="186"/>
      <c r="I61" s="90"/>
      <c r="J61" s="85"/>
      <c r="K61" s="85"/>
    </row>
    <row r="62" spans="1:11" x14ac:dyDescent="0.25">
      <c r="A62" s="30">
        <v>1964</v>
      </c>
      <c r="B62" s="139"/>
      <c r="C62" s="33"/>
      <c r="D62" s="34"/>
      <c r="E62" s="34"/>
      <c r="F62" s="80"/>
      <c r="G62" s="192"/>
      <c r="H62" s="186"/>
      <c r="I62" s="97"/>
      <c r="J62" s="86"/>
      <c r="K62" s="86"/>
    </row>
    <row r="63" spans="1:11" x14ac:dyDescent="0.25">
      <c r="A63" s="30">
        <v>1963</v>
      </c>
      <c r="B63" s="139"/>
      <c r="C63" s="33"/>
      <c r="D63" s="34"/>
      <c r="E63" s="34"/>
      <c r="F63" s="80"/>
      <c r="G63" s="192"/>
      <c r="H63" s="186"/>
      <c r="I63" s="110"/>
      <c r="J63" s="119"/>
      <c r="K63" s="91"/>
    </row>
    <row r="64" spans="1:11" x14ac:dyDescent="0.25">
      <c r="A64" s="30">
        <v>1962</v>
      </c>
      <c r="B64" s="139"/>
      <c r="C64" s="33"/>
      <c r="D64" s="34"/>
      <c r="E64" s="34"/>
      <c r="F64" s="80"/>
      <c r="G64" s="192"/>
      <c r="H64" s="186"/>
      <c r="I64" s="110"/>
      <c r="J64" s="119"/>
      <c r="K64" s="91"/>
    </row>
    <row r="65" spans="1:12" x14ac:dyDescent="0.25">
      <c r="A65" s="30">
        <v>1961</v>
      </c>
      <c r="B65" s="139"/>
      <c r="C65" s="33"/>
      <c r="D65" s="34"/>
      <c r="E65" s="34"/>
      <c r="F65" s="80"/>
      <c r="G65" s="192"/>
      <c r="H65" s="186"/>
      <c r="I65" s="110"/>
      <c r="J65" s="119"/>
      <c r="K65" s="91"/>
    </row>
    <row r="66" spans="1:12" x14ac:dyDescent="0.25">
      <c r="A66" s="30">
        <v>1960</v>
      </c>
      <c r="B66" s="139"/>
      <c r="C66" s="33"/>
      <c r="D66" s="34"/>
      <c r="E66" s="34"/>
      <c r="F66" s="80"/>
      <c r="G66" s="192"/>
      <c r="H66" s="186"/>
      <c r="I66" s="110"/>
      <c r="J66" s="119"/>
      <c r="K66" s="91"/>
    </row>
    <row r="67" spans="1:12" x14ac:dyDescent="0.25">
      <c r="A67" s="30">
        <v>1959</v>
      </c>
      <c r="B67" s="139"/>
      <c r="C67" s="33"/>
      <c r="D67" s="34"/>
      <c r="E67" s="34"/>
      <c r="F67" s="80"/>
      <c r="G67" s="192"/>
      <c r="H67" s="186"/>
      <c r="I67" s="110"/>
      <c r="J67" s="119"/>
      <c r="K67" s="91"/>
    </row>
    <row r="68" spans="1:12" x14ac:dyDescent="0.25">
      <c r="A68" s="30">
        <v>1958</v>
      </c>
      <c r="B68" s="139"/>
      <c r="C68" s="33"/>
      <c r="D68" s="34"/>
      <c r="E68" s="34"/>
      <c r="F68" s="80"/>
      <c r="G68" s="192"/>
      <c r="H68" s="186"/>
      <c r="I68" s="110"/>
      <c r="J68" s="119"/>
      <c r="K68" s="91"/>
    </row>
    <row r="69" spans="1:12" ht="15.75" thickBot="1" x14ac:dyDescent="0.3">
      <c r="A69" s="35">
        <v>1957</v>
      </c>
      <c r="B69" s="139"/>
      <c r="C69" s="36"/>
      <c r="D69" s="37"/>
      <c r="E69" s="37"/>
      <c r="F69" s="83"/>
      <c r="G69" s="193"/>
      <c r="H69" s="187"/>
      <c r="I69" s="111"/>
      <c r="J69" s="120"/>
      <c r="K69" s="92"/>
    </row>
    <row r="70" spans="1:12" x14ac:dyDescent="0.25">
      <c r="A70" s="28">
        <v>1956</v>
      </c>
      <c r="B70" s="138" t="s">
        <v>19</v>
      </c>
      <c r="C70" s="38"/>
      <c r="D70" s="39"/>
      <c r="E70" s="39"/>
      <c r="F70" s="80"/>
      <c r="G70" s="194"/>
      <c r="H70" s="188"/>
      <c r="I70" s="112"/>
      <c r="J70" s="121"/>
      <c r="K70" s="93"/>
    </row>
    <row r="71" spans="1:12" x14ac:dyDescent="0.25">
      <c r="A71" s="30">
        <v>1955</v>
      </c>
      <c r="B71" s="139"/>
      <c r="C71" s="33"/>
      <c r="D71" s="34"/>
      <c r="E71" s="34"/>
      <c r="F71" s="80"/>
      <c r="G71" s="192"/>
      <c r="H71" s="186"/>
      <c r="I71" s="110"/>
      <c r="J71" s="119"/>
      <c r="K71" s="91"/>
    </row>
    <row r="72" spans="1:12" x14ac:dyDescent="0.25">
      <c r="A72" s="30">
        <f t="shared" ref="A72:A105" si="6">A71-1</f>
        <v>1954</v>
      </c>
      <c r="B72" s="139"/>
      <c r="C72" s="33"/>
      <c r="D72" s="34"/>
      <c r="E72" s="34"/>
      <c r="F72" s="80"/>
      <c r="G72" s="192"/>
      <c r="H72" s="186"/>
      <c r="I72" s="110"/>
      <c r="J72" s="119"/>
      <c r="K72" s="91"/>
    </row>
    <row r="73" spans="1:12" x14ac:dyDescent="0.25">
      <c r="A73" s="30">
        <f t="shared" si="6"/>
        <v>1953</v>
      </c>
      <c r="B73" s="139"/>
      <c r="C73" s="33"/>
      <c r="D73" s="34"/>
      <c r="E73" s="34"/>
      <c r="F73" s="80"/>
      <c r="G73" s="192"/>
      <c r="H73" s="186"/>
      <c r="I73" s="110"/>
      <c r="J73" s="119"/>
      <c r="K73" s="91"/>
    </row>
    <row r="74" spans="1:12" x14ac:dyDescent="0.25">
      <c r="A74" s="30">
        <f t="shared" si="6"/>
        <v>1952</v>
      </c>
      <c r="B74" s="139"/>
      <c r="C74" s="33"/>
      <c r="D74" s="34"/>
      <c r="E74" s="34"/>
      <c r="F74" s="80"/>
      <c r="G74" s="192"/>
      <c r="H74" s="186"/>
      <c r="I74" s="110"/>
      <c r="J74" s="119"/>
      <c r="K74" s="91"/>
    </row>
    <row r="75" spans="1:12" x14ac:dyDescent="0.25">
      <c r="A75" s="30">
        <f t="shared" si="6"/>
        <v>1951</v>
      </c>
      <c r="B75" s="139"/>
      <c r="C75" s="33"/>
      <c r="D75" s="34"/>
      <c r="E75" s="34"/>
      <c r="F75" s="80"/>
      <c r="G75" s="192"/>
      <c r="H75" s="186"/>
      <c r="I75" s="110"/>
      <c r="J75" s="119"/>
      <c r="K75" s="91"/>
    </row>
    <row r="76" spans="1:12" x14ac:dyDescent="0.25">
      <c r="A76" s="30">
        <f t="shared" si="6"/>
        <v>1950</v>
      </c>
      <c r="B76" s="139"/>
      <c r="C76" s="33"/>
      <c r="D76" s="34"/>
      <c r="E76" s="34"/>
      <c r="F76" s="80"/>
      <c r="G76" s="192"/>
      <c r="H76" s="186"/>
      <c r="I76" s="110"/>
      <c r="J76" s="119"/>
      <c r="K76" s="91"/>
    </row>
    <row r="77" spans="1:12" x14ac:dyDescent="0.25">
      <c r="A77" s="30">
        <f t="shared" si="6"/>
        <v>1949</v>
      </c>
      <c r="B77" s="139"/>
      <c r="C77" s="31"/>
      <c r="D77" s="23"/>
      <c r="E77" s="23"/>
      <c r="F77" s="80"/>
      <c r="G77" s="191"/>
      <c r="H77" s="185"/>
      <c r="I77" s="113"/>
      <c r="J77" s="122"/>
      <c r="K77" s="94"/>
      <c r="L77" s="43"/>
    </row>
    <row r="78" spans="1:12" s="42" customFormat="1" ht="15" customHeight="1" x14ac:dyDescent="0.25">
      <c r="A78" s="40">
        <f t="shared" si="6"/>
        <v>1948</v>
      </c>
      <c r="B78" s="139"/>
      <c r="C78" s="33"/>
      <c r="D78" s="34"/>
      <c r="E78" s="34"/>
      <c r="F78" s="80"/>
      <c r="G78" s="192"/>
      <c r="H78" s="186"/>
      <c r="I78" s="114"/>
      <c r="J78" s="123"/>
      <c r="K78" s="95"/>
    </row>
    <row r="79" spans="1:12" s="42" customFormat="1" x14ac:dyDescent="0.25">
      <c r="A79" s="40">
        <f t="shared" si="6"/>
        <v>1947</v>
      </c>
      <c r="B79" s="139"/>
      <c r="C79" s="33"/>
      <c r="D79" s="34"/>
      <c r="E79" s="34"/>
      <c r="F79" s="80"/>
      <c r="G79" s="192"/>
      <c r="H79" s="186"/>
      <c r="I79" s="115"/>
      <c r="J79" s="124"/>
      <c r="K79" s="96"/>
    </row>
    <row r="80" spans="1:12" s="42" customFormat="1" x14ac:dyDescent="0.25">
      <c r="A80" s="40">
        <f t="shared" si="6"/>
        <v>1946</v>
      </c>
      <c r="B80" s="139"/>
      <c r="C80" s="33"/>
      <c r="D80" s="34"/>
      <c r="E80" s="34"/>
      <c r="F80" s="80"/>
      <c r="G80" s="192"/>
      <c r="H80" s="186"/>
      <c r="I80" s="115"/>
      <c r="J80" s="124"/>
      <c r="K80" s="96"/>
    </row>
    <row r="81" spans="1:11" s="42" customFormat="1" x14ac:dyDescent="0.25">
      <c r="A81" s="40">
        <f t="shared" si="6"/>
        <v>1945</v>
      </c>
      <c r="B81" s="139"/>
      <c r="C81" s="33"/>
      <c r="D81" s="34"/>
      <c r="E81" s="34"/>
      <c r="F81" s="80"/>
      <c r="G81" s="192"/>
      <c r="H81" s="186"/>
      <c r="I81" s="115"/>
      <c r="J81" s="124"/>
      <c r="K81" s="96"/>
    </row>
    <row r="82" spans="1:11" s="42" customFormat="1" x14ac:dyDescent="0.25">
      <c r="A82" s="40">
        <f t="shared" si="6"/>
        <v>1944</v>
      </c>
      <c r="B82" s="139"/>
      <c r="C82" s="33"/>
      <c r="D82" s="34"/>
      <c r="E82" s="34"/>
      <c r="F82" s="80"/>
      <c r="G82" s="192"/>
      <c r="H82" s="186"/>
      <c r="I82" s="115"/>
      <c r="J82" s="124"/>
      <c r="K82" s="96"/>
    </row>
    <row r="83" spans="1:11" s="42" customFormat="1" x14ac:dyDescent="0.25">
      <c r="A83" s="40">
        <f t="shared" si="6"/>
        <v>1943</v>
      </c>
      <c r="B83" s="139"/>
      <c r="C83" s="33"/>
      <c r="D83" s="34"/>
      <c r="E83" s="34"/>
      <c r="F83" s="80"/>
      <c r="G83" s="192"/>
      <c r="H83" s="186"/>
      <c r="I83" s="115"/>
      <c r="J83" s="124"/>
      <c r="K83" s="96"/>
    </row>
    <row r="84" spans="1:11" s="42" customFormat="1" x14ac:dyDescent="0.25">
      <c r="A84" s="40">
        <f t="shared" si="6"/>
        <v>1942</v>
      </c>
      <c r="B84" s="139"/>
      <c r="C84" s="33"/>
      <c r="D84" s="34"/>
      <c r="E84" s="34"/>
      <c r="F84" s="80"/>
      <c r="G84" s="192"/>
      <c r="H84" s="186"/>
      <c r="I84" s="115"/>
      <c r="J84" s="124"/>
      <c r="K84" s="96"/>
    </row>
    <row r="85" spans="1:11" s="42" customFormat="1" x14ac:dyDescent="0.25">
      <c r="A85" s="40">
        <f t="shared" si="6"/>
        <v>1941</v>
      </c>
      <c r="B85" s="139"/>
      <c r="C85" s="33"/>
      <c r="D85" s="34"/>
      <c r="E85" s="34"/>
      <c r="F85" s="80"/>
      <c r="G85" s="192"/>
      <c r="H85" s="186"/>
      <c r="I85" s="115"/>
      <c r="J85" s="124"/>
      <c r="K85" s="96"/>
    </row>
    <row r="86" spans="1:11" s="42" customFormat="1" x14ac:dyDescent="0.25">
      <c r="A86" s="40">
        <f t="shared" si="6"/>
        <v>1940</v>
      </c>
      <c r="B86" s="139"/>
      <c r="C86" s="33"/>
      <c r="D86" s="34"/>
      <c r="E86" s="34"/>
      <c r="F86" s="80"/>
      <c r="G86" s="192"/>
      <c r="H86" s="186"/>
      <c r="I86" s="115"/>
      <c r="J86" s="124"/>
      <c r="K86" s="96"/>
    </row>
    <row r="87" spans="1:11" s="42" customFormat="1" x14ac:dyDescent="0.25">
      <c r="A87" s="40">
        <f t="shared" si="6"/>
        <v>1939</v>
      </c>
      <c r="B87" s="139"/>
      <c r="C87" s="33"/>
      <c r="D87" s="34"/>
      <c r="E87" s="34"/>
      <c r="F87" s="80"/>
      <c r="G87" s="192"/>
      <c r="H87" s="186"/>
      <c r="I87" s="115"/>
      <c r="J87" s="124"/>
      <c r="K87" s="96"/>
    </row>
    <row r="88" spans="1:11" s="42" customFormat="1" x14ac:dyDescent="0.25">
      <c r="A88" s="40">
        <f t="shared" si="6"/>
        <v>1938</v>
      </c>
      <c r="B88" s="139"/>
      <c r="C88" s="33"/>
      <c r="D88" s="34"/>
      <c r="E88" s="34"/>
      <c r="F88" s="80"/>
      <c r="G88" s="192"/>
      <c r="H88" s="186"/>
      <c r="I88" s="115"/>
      <c r="J88" s="124"/>
      <c r="K88" s="96"/>
    </row>
    <row r="89" spans="1:11" s="42" customFormat="1" x14ac:dyDescent="0.25">
      <c r="A89" s="40">
        <f t="shared" si="6"/>
        <v>1937</v>
      </c>
      <c r="B89" s="139"/>
      <c r="C89" s="33"/>
      <c r="D89" s="34"/>
      <c r="E89" s="34"/>
      <c r="F89" s="80"/>
      <c r="G89" s="192"/>
      <c r="H89" s="186"/>
      <c r="I89" s="115"/>
      <c r="J89" s="124"/>
      <c r="K89" s="96"/>
    </row>
    <row r="90" spans="1:11" s="42" customFormat="1" x14ac:dyDescent="0.25">
      <c r="A90" s="40">
        <f t="shared" si="6"/>
        <v>1936</v>
      </c>
      <c r="B90" s="139"/>
      <c r="C90" s="33"/>
      <c r="D90" s="34"/>
      <c r="E90" s="34"/>
      <c r="F90" s="80"/>
      <c r="G90" s="192"/>
      <c r="H90" s="186"/>
      <c r="I90" s="115"/>
      <c r="J90" s="124"/>
      <c r="K90" s="96"/>
    </row>
    <row r="91" spans="1:11" s="42" customFormat="1" x14ac:dyDescent="0.25">
      <c r="A91" s="40">
        <f t="shared" si="6"/>
        <v>1935</v>
      </c>
      <c r="B91" s="139"/>
      <c r="C91" s="33"/>
      <c r="D91" s="34"/>
      <c r="E91" s="34"/>
      <c r="F91" s="80"/>
      <c r="G91" s="192"/>
      <c r="H91" s="186"/>
      <c r="I91" s="115"/>
      <c r="J91" s="124"/>
      <c r="K91" s="96"/>
    </row>
    <row r="92" spans="1:11" s="42" customFormat="1" x14ac:dyDescent="0.25">
      <c r="A92" s="40">
        <f t="shared" si="6"/>
        <v>1934</v>
      </c>
      <c r="B92" s="139"/>
      <c r="C92" s="33"/>
      <c r="D92" s="34"/>
      <c r="E92" s="34"/>
      <c r="F92" s="80"/>
      <c r="G92" s="192"/>
      <c r="H92" s="186"/>
      <c r="I92" s="115"/>
      <c r="J92" s="124"/>
      <c r="K92" s="96"/>
    </row>
    <row r="93" spans="1:11" s="42" customFormat="1" x14ac:dyDescent="0.25">
      <c r="A93" s="40">
        <f t="shared" si="6"/>
        <v>1933</v>
      </c>
      <c r="B93" s="139"/>
      <c r="C93" s="33"/>
      <c r="D93" s="34"/>
      <c r="E93" s="34"/>
      <c r="F93" s="80"/>
      <c r="G93" s="192"/>
      <c r="H93" s="186"/>
      <c r="I93" s="115"/>
      <c r="J93" s="124"/>
      <c r="K93" s="96"/>
    </row>
    <row r="94" spans="1:11" s="42" customFormat="1" x14ac:dyDescent="0.25">
      <c r="A94" s="40">
        <f t="shared" si="6"/>
        <v>1932</v>
      </c>
      <c r="B94" s="139"/>
      <c r="C94" s="33"/>
      <c r="D94" s="34"/>
      <c r="E94" s="34"/>
      <c r="F94" s="80"/>
      <c r="G94" s="192"/>
      <c r="H94" s="186"/>
      <c r="I94" s="115"/>
      <c r="J94" s="124"/>
      <c r="K94" s="96"/>
    </row>
    <row r="95" spans="1:11" s="42" customFormat="1" x14ac:dyDescent="0.25">
      <c r="A95" s="40">
        <f t="shared" si="6"/>
        <v>1931</v>
      </c>
      <c r="B95" s="139"/>
      <c r="C95" s="33"/>
      <c r="D95" s="34"/>
      <c r="E95" s="34"/>
      <c r="F95" s="80"/>
      <c r="G95" s="192"/>
      <c r="H95" s="186"/>
      <c r="I95" s="115"/>
      <c r="J95" s="124"/>
      <c r="K95" s="96"/>
    </row>
    <row r="96" spans="1:11" s="42" customFormat="1" x14ac:dyDescent="0.25">
      <c r="A96" s="40">
        <f t="shared" si="6"/>
        <v>1930</v>
      </c>
      <c r="B96" s="139"/>
      <c r="C96" s="33"/>
      <c r="D96" s="34"/>
      <c r="E96" s="34"/>
      <c r="F96" s="80"/>
      <c r="G96" s="192"/>
      <c r="H96" s="186"/>
      <c r="I96" s="115"/>
      <c r="J96" s="124"/>
      <c r="K96" s="96"/>
    </row>
    <row r="97" spans="1:11" s="42" customFormat="1" x14ac:dyDescent="0.25">
      <c r="A97" s="40">
        <f t="shared" si="6"/>
        <v>1929</v>
      </c>
      <c r="B97" s="139"/>
      <c r="C97" s="33"/>
      <c r="D97" s="34"/>
      <c r="E97" s="34"/>
      <c r="F97" s="80"/>
      <c r="G97" s="192"/>
      <c r="H97" s="186"/>
      <c r="I97" s="115"/>
      <c r="J97" s="124"/>
      <c r="K97" s="96"/>
    </row>
    <row r="98" spans="1:11" s="42" customFormat="1" x14ac:dyDescent="0.25">
      <c r="A98" s="40">
        <f t="shared" si="6"/>
        <v>1928</v>
      </c>
      <c r="B98" s="139"/>
      <c r="C98" s="33"/>
      <c r="D98" s="34"/>
      <c r="E98" s="34"/>
      <c r="F98" s="80"/>
      <c r="G98" s="192"/>
      <c r="H98" s="186"/>
      <c r="I98" s="115"/>
      <c r="J98" s="124"/>
      <c r="K98" s="96"/>
    </row>
    <row r="99" spans="1:11" s="42" customFormat="1" x14ac:dyDescent="0.25">
      <c r="A99" s="40">
        <f t="shared" si="6"/>
        <v>1927</v>
      </c>
      <c r="B99" s="139"/>
      <c r="C99" s="33"/>
      <c r="D99" s="34"/>
      <c r="E99" s="34"/>
      <c r="F99" s="80"/>
      <c r="G99" s="192"/>
      <c r="H99" s="186"/>
      <c r="I99" s="115"/>
      <c r="J99" s="124"/>
      <c r="K99" s="96"/>
    </row>
    <row r="100" spans="1:11" s="42" customFormat="1" x14ac:dyDescent="0.25">
      <c r="A100" s="40">
        <f t="shared" si="6"/>
        <v>1926</v>
      </c>
      <c r="B100" s="139"/>
      <c r="C100" s="33"/>
      <c r="D100" s="34"/>
      <c r="E100" s="34"/>
      <c r="F100" s="80"/>
      <c r="G100" s="192"/>
      <c r="H100" s="186"/>
      <c r="I100" s="115"/>
      <c r="J100" s="124"/>
      <c r="K100" s="96"/>
    </row>
    <row r="101" spans="1:11" s="42" customFormat="1" x14ac:dyDescent="0.25">
      <c r="A101" s="40">
        <f t="shared" si="6"/>
        <v>1925</v>
      </c>
      <c r="B101" s="139"/>
      <c r="C101" s="33"/>
      <c r="D101" s="34"/>
      <c r="E101" s="34"/>
      <c r="F101" s="80"/>
      <c r="G101" s="192"/>
      <c r="H101" s="186"/>
      <c r="I101" s="115"/>
      <c r="J101" s="124"/>
      <c r="K101" s="96"/>
    </row>
    <row r="102" spans="1:11" s="42" customFormat="1" x14ac:dyDescent="0.25">
      <c r="A102" s="40">
        <f t="shared" si="6"/>
        <v>1924</v>
      </c>
      <c r="B102" s="139"/>
      <c r="C102" s="33"/>
      <c r="D102" s="34"/>
      <c r="E102" s="34"/>
      <c r="F102" s="80"/>
      <c r="G102" s="192"/>
      <c r="H102" s="186"/>
      <c r="I102" s="115"/>
      <c r="J102" s="124"/>
      <c r="K102" s="96"/>
    </row>
    <row r="103" spans="1:11" s="42" customFormat="1" x14ac:dyDescent="0.25">
      <c r="A103" s="40">
        <f t="shared" si="6"/>
        <v>1923</v>
      </c>
      <c r="B103" s="41"/>
      <c r="C103" s="33"/>
      <c r="D103" s="34"/>
      <c r="E103" s="34"/>
      <c r="F103" s="80"/>
      <c r="G103" s="192"/>
      <c r="H103" s="186"/>
      <c r="I103" s="115"/>
      <c r="J103" s="124"/>
      <c r="K103" s="96"/>
    </row>
    <row r="104" spans="1:11" s="42" customFormat="1" x14ac:dyDescent="0.25">
      <c r="A104" s="40">
        <f t="shared" si="6"/>
        <v>1922</v>
      </c>
      <c r="B104" s="41"/>
      <c r="C104" s="33"/>
      <c r="D104" s="34"/>
      <c r="E104" s="34"/>
      <c r="F104" s="80"/>
      <c r="G104" s="192"/>
      <c r="H104" s="186"/>
      <c r="I104" s="115"/>
      <c r="J104" s="124"/>
      <c r="K104" s="96"/>
    </row>
    <row r="105" spans="1:11" s="42" customFormat="1" x14ac:dyDescent="0.25">
      <c r="A105" s="40">
        <f t="shared" si="6"/>
        <v>1921</v>
      </c>
      <c r="B105" s="41"/>
      <c r="C105" s="33"/>
      <c r="D105" s="34"/>
      <c r="E105" s="34"/>
      <c r="F105" s="80"/>
      <c r="G105" s="192"/>
      <c r="H105" s="186"/>
      <c r="I105" s="115"/>
      <c r="J105" s="124"/>
      <c r="K105" s="96"/>
    </row>
    <row r="106" spans="1:11" s="42" customFormat="1" x14ac:dyDescent="0.25">
      <c r="A106" s="46">
        <v>1920</v>
      </c>
      <c r="B106" s="41"/>
      <c r="C106" s="49"/>
      <c r="D106" s="50"/>
      <c r="E106" s="50"/>
      <c r="F106" s="80"/>
      <c r="G106" s="195"/>
      <c r="H106" s="189"/>
      <c r="I106" s="116"/>
      <c r="J106" s="125"/>
      <c r="K106" s="65"/>
    </row>
    <row r="107" spans="1:11" s="42" customFormat="1" x14ac:dyDescent="0.25">
      <c r="A107" s="46">
        <v>1919</v>
      </c>
      <c r="B107" s="41"/>
      <c r="C107" s="49"/>
      <c r="D107" s="50"/>
      <c r="E107" s="50"/>
      <c r="F107" s="80"/>
      <c r="G107" s="195"/>
      <c r="H107" s="189"/>
      <c r="I107" s="117"/>
      <c r="J107" s="125"/>
      <c r="K107" s="65"/>
    </row>
    <row r="108" spans="1:11" s="42" customFormat="1" x14ac:dyDescent="0.25">
      <c r="A108" s="46">
        <v>1918</v>
      </c>
      <c r="B108" s="41"/>
      <c r="C108" s="49"/>
      <c r="D108" s="50"/>
      <c r="E108" s="50"/>
      <c r="F108" s="80"/>
      <c r="G108" s="195"/>
      <c r="H108" s="189"/>
      <c r="I108" s="117"/>
      <c r="J108" s="125"/>
      <c r="K108" s="65"/>
    </row>
    <row r="109" spans="1:11" s="42" customFormat="1" x14ac:dyDescent="0.25">
      <c r="A109" s="46">
        <v>1916</v>
      </c>
      <c r="B109" s="41"/>
      <c r="C109" s="49"/>
      <c r="D109" s="50"/>
      <c r="E109" s="50"/>
      <c r="F109" s="80"/>
      <c r="G109" s="195"/>
      <c r="H109" s="189"/>
      <c r="I109" s="117"/>
      <c r="J109" s="125"/>
      <c r="K109" s="65"/>
    </row>
    <row r="110" spans="1:11" s="42" customFormat="1" x14ac:dyDescent="0.25">
      <c r="A110" s="46">
        <v>1915</v>
      </c>
      <c r="B110" s="41"/>
      <c r="C110" s="49"/>
      <c r="D110" s="50"/>
      <c r="E110" s="50"/>
      <c r="F110" s="80"/>
      <c r="G110" s="195"/>
      <c r="H110" s="189"/>
      <c r="I110" s="117"/>
      <c r="J110" s="125"/>
      <c r="K110" s="65"/>
    </row>
    <row r="111" spans="1:11" s="42" customFormat="1" x14ac:dyDescent="0.25">
      <c r="A111" s="46">
        <v>1914</v>
      </c>
      <c r="B111" s="41"/>
      <c r="C111" s="49"/>
      <c r="D111" s="50"/>
      <c r="E111" s="50"/>
      <c r="F111" s="80"/>
      <c r="G111" s="195"/>
      <c r="H111" s="189"/>
      <c r="I111" s="117"/>
      <c r="J111" s="125"/>
      <c r="K111" s="65"/>
    </row>
    <row r="112" spans="1:11" s="42" customFormat="1" x14ac:dyDescent="0.25">
      <c r="A112" s="46">
        <v>1913</v>
      </c>
      <c r="B112" s="41"/>
      <c r="C112" s="49"/>
      <c r="D112" s="50"/>
      <c r="E112" s="50"/>
      <c r="F112" s="80"/>
      <c r="G112" s="195"/>
      <c r="H112" s="189"/>
      <c r="I112" s="117"/>
      <c r="J112" s="125"/>
      <c r="K112" s="65"/>
    </row>
    <row r="113" spans="1:11" s="42" customFormat="1" x14ac:dyDescent="0.25">
      <c r="A113" s="46">
        <v>1912</v>
      </c>
      <c r="B113" s="41"/>
      <c r="C113" s="49"/>
      <c r="D113" s="50"/>
      <c r="E113" s="50"/>
      <c r="F113" s="80"/>
      <c r="G113" s="195"/>
      <c r="H113" s="189"/>
      <c r="I113" s="117"/>
      <c r="J113" s="125"/>
      <c r="K113" s="65"/>
    </row>
    <row r="114" spans="1:11" s="42" customFormat="1" x14ac:dyDescent="0.25">
      <c r="A114" s="46">
        <v>1911</v>
      </c>
      <c r="B114" s="41"/>
      <c r="C114" s="49"/>
      <c r="D114" s="50"/>
      <c r="E114" s="50"/>
      <c r="F114" s="80"/>
      <c r="G114" s="195"/>
      <c r="H114" s="189"/>
      <c r="I114" s="117"/>
      <c r="J114" s="125"/>
      <c r="K114" s="65"/>
    </row>
    <row r="115" spans="1:11" s="42" customFormat="1" x14ac:dyDescent="0.25">
      <c r="A115" s="46">
        <v>1910</v>
      </c>
      <c r="B115" s="41"/>
      <c r="C115" s="49"/>
      <c r="D115" s="50"/>
      <c r="E115" s="50"/>
      <c r="F115" s="80"/>
      <c r="G115" s="195"/>
      <c r="H115" s="189"/>
      <c r="I115" s="117"/>
      <c r="J115" s="125"/>
      <c r="K115" s="65"/>
    </row>
    <row r="116" spans="1:11" s="42" customFormat="1" x14ac:dyDescent="0.25">
      <c r="A116" s="46">
        <v>1909</v>
      </c>
      <c r="B116" s="41"/>
      <c r="C116" s="49"/>
      <c r="D116" s="50"/>
      <c r="E116" s="50"/>
      <c r="F116" s="80"/>
      <c r="G116" s="195"/>
      <c r="H116" s="189"/>
      <c r="I116" s="117"/>
      <c r="J116" s="125"/>
      <c r="K116" s="65"/>
    </row>
    <row r="117" spans="1:11" s="42" customFormat="1" x14ac:dyDescent="0.25">
      <c r="A117" s="46">
        <v>1908</v>
      </c>
      <c r="B117" s="41"/>
      <c r="C117" s="49"/>
      <c r="D117" s="50"/>
      <c r="E117" s="50"/>
      <c r="F117" s="80"/>
      <c r="G117" s="195"/>
      <c r="H117" s="189"/>
      <c r="I117" s="117"/>
      <c r="J117" s="125"/>
      <c r="K117" s="65"/>
    </row>
    <row r="118" spans="1:11" s="42" customFormat="1" x14ac:dyDescent="0.25">
      <c r="A118" s="46">
        <v>1907</v>
      </c>
      <c r="B118" s="41"/>
      <c r="C118" s="49"/>
      <c r="D118" s="50"/>
      <c r="E118" s="50"/>
      <c r="F118" s="80"/>
      <c r="G118" s="195"/>
      <c r="H118" s="189"/>
      <c r="I118" s="117"/>
      <c r="J118" s="125"/>
      <c r="K118" s="65"/>
    </row>
    <row r="119" spans="1:11" s="42" customFormat="1" x14ac:dyDescent="0.25">
      <c r="A119" s="46">
        <v>1906</v>
      </c>
      <c r="B119" s="41"/>
      <c r="C119" s="49"/>
      <c r="D119" s="50"/>
      <c r="E119" s="50"/>
      <c r="F119" s="80"/>
      <c r="G119" s="195"/>
      <c r="H119" s="189"/>
      <c r="I119" s="117"/>
      <c r="J119" s="125"/>
      <c r="K119" s="65"/>
    </row>
    <row r="120" spans="1:11" s="42" customFormat="1" x14ac:dyDescent="0.25">
      <c r="A120" s="46">
        <v>1905</v>
      </c>
      <c r="B120" s="41"/>
      <c r="C120" s="49"/>
      <c r="D120" s="50"/>
      <c r="E120" s="50"/>
      <c r="F120" s="80"/>
      <c r="G120" s="195"/>
      <c r="H120" s="189"/>
      <c r="I120" s="117"/>
      <c r="J120" s="125"/>
      <c r="K120" s="65"/>
    </row>
    <row r="121" spans="1:11" s="42" customFormat="1" x14ac:dyDescent="0.25">
      <c r="A121" s="46">
        <v>1904</v>
      </c>
      <c r="B121" s="41"/>
      <c r="C121" s="49"/>
      <c r="D121" s="50"/>
      <c r="E121" s="50"/>
      <c r="F121" s="80"/>
      <c r="G121" s="195"/>
      <c r="H121" s="189"/>
      <c r="I121" s="117"/>
      <c r="J121" s="125"/>
      <c r="K121" s="65"/>
    </row>
    <row r="122" spans="1:11" s="42" customFormat="1" x14ac:dyDescent="0.25">
      <c r="A122" s="46">
        <v>1903</v>
      </c>
      <c r="B122" s="41"/>
      <c r="C122" s="49"/>
      <c r="D122" s="50"/>
      <c r="E122" s="50"/>
      <c r="F122" s="80"/>
      <c r="G122" s="195"/>
      <c r="H122" s="189"/>
      <c r="I122" s="117"/>
      <c r="J122" s="125"/>
      <c r="K122" s="65"/>
    </row>
    <row r="123" spans="1:11" s="42" customFormat="1" x14ac:dyDescent="0.25">
      <c r="A123" s="46">
        <v>1902</v>
      </c>
      <c r="B123" s="41"/>
      <c r="C123" s="49"/>
      <c r="D123" s="50"/>
      <c r="E123" s="50"/>
      <c r="F123" s="80"/>
      <c r="G123" s="195"/>
      <c r="H123" s="189"/>
      <c r="I123" s="117"/>
      <c r="J123" s="125"/>
      <c r="K123" s="65"/>
    </row>
    <row r="124" spans="1:11" s="42" customFormat="1" x14ac:dyDescent="0.25">
      <c r="A124" s="46">
        <v>1901</v>
      </c>
      <c r="B124" s="41"/>
      <c r="C124" s="49"/>
      <c r="D124" s="50"/>
      <c r="E124" s="50"/>
      <c r="F124" s="80"/>
      <c r="G124" s="195"/>
      <c r="H124" s="189"/>
      <c r="I124" s="118"/>
      <c r="J124" s="126"/>
      <c r="K124" s="65"/>
    </row>
    <row r="125" spans="1:11" s="42" customFormat="1" ht="15.75" thickBot="1" x14ac:dyDescent="0.3">
      <c r="A125" s="46">
        <v>1900</v>
      </c>
      <c r="B125" s="41"/>
      <c r="C125" s="49"/>
      <c r="D125" s="50"/>
      <c r="E125" s="50"/>
      <c r="F125" s="80"/>
      <c r="G125" s="195"/>
      <c r="H125" s="189"/>
      <c r="I125" s="128"/>
      <c r="J125" s="129"/>
      <c r="K125" s="127"/>
    </row>
    <row r="126" spans="1:11" s="42" customFormat="1" ht="30.75" thickBot="1" x14ac:dyDescent="0.3">
      <c r="A126" s="51" t="s">
        <v>22</v>
      </c>
      <c r="B126" s="52"/>
      <c r="C126" s="53"/>
      <c r="D126" s="54"/>
      <c r="E126" s="54"/>
      <c r="F126" s="55"/>
      <c r="G126" s="26"/>
      <c r="H126" s="56"/>
      <c r="I126" s="140"/>
      <c r="J126" s="141"/>
      <c r="K126" s="142"/>
    </row>
    <row r="127" spans="1:11" s="44" customFormat="1" x14ac:dyDescent="0.25">
      <c r="C127" s="45"/>
      <c r="D127" s="45"/>
      <c r="E127" s="45"/>
      <c r="F127" s="45"/>
      <c r="G127" s="45"/>
      <c r="H127" s="45"/>
      <c r="J127" s="62"/>
      <c r="K127" s="63"/>
    </row>
    <row r="128" spans="1:11" ht="15.75" thickBot="1" x14ac:dyDescent="0.3">
      <c r="I128" s="130"/>
      <c r="J128" s="64"/>
      <c r="K128" s="64"/>
    </row>
    <row r="129" spans="1:11" x14ac:dyDescent="0.25">
      <c r="A129" s="143" t="s">
        <v>17</v>
      </c>
      <c r="B129" s="144"/>
      <c r="C129" s="144"/>
      <c r="D129" s="144"/>
      <c r="E129" s="144"/>
      <c r="F129" s="144"/>
      <c r="G129" s="144"/>
      <c r="H129" s="144"/>
      <c r="I129" s="144"/>
      <c r="J129" s="144"/>
      <c r="K129" s="145"/>
    </row>
    <row r="130" spans="1:11" ht="324" customHeight="1" thickBot="1" x14ac:dyDescent="0.3">
      <c r="A130" s="146"/>
      <c r="B130" s="147"/>
      <c r="C130" s="147"/>
      <c r="D130" s="147"/>
      <c r="E130" s="147"/>
      <c r="F130" s="147"/>
      <c r="G130" s="147"/>
      <c r="H130" s="147"/>
      <c r="I130" s="147"/>
      <c r="J130" s="147"/>
      <c r="K130" s="148"/>
    </row>
    <row r="131" spans="1:11" x14ac:dyDescent="0.25">
      <c r="A131" s="133"/>
      <c r="B131" s="133"/>
      <c r="C131" s="133"/>
      <c r="D131" s="133"/>
      <c r="E131" s="133"/>
      <c r="F131" s="133"/>
      <c r="G131" s="133"/>
      <c r="H131" s="133"/>
      <c r="I131" s="133"/>
    </row>
    <row r="132" spans="1:11" x14ac:dyDescent="0.25">
      <c r="A132" s="133"/>
      <c r="B132" s="133"/>
      <c r="C132" s="134"/>
      <c r="D132" s="134"/>
      <c r="E132" s="134"/>
      <c r="F132" s="134"/>
      <c r="G132" s="134"/>
      <c r="H132" s="134"/>
      <c r="I132" s="134"/>
    </row>
    <row r="133" spans="1:11" x14ac:dyDescent="0.25">
      <c r="A133" s="133"/>
      <c r="B133" s="133"/>
      <c r="C133" s="133"/>
      <c r="D133" s="133"/>
      <c r="E133" s="133"/>
      <c r="F133" s="133"/>
      <c r="G133" s="133"/>
      <c r="H133" s="133"/>
      <c r="I133" s="133"/>
    </row>
  </sheetData>
  <mergeCells count="24">
    <mergeCell ref="B8:B35"/>
    <mergeCell ref="A1:I1"/>
    <mergeCell ref="A2:I2"/>
    <mergeCell ref="A3:K3"/>
    <mergeCell ref="A4:B4"/>
    <mergeCell ref="C4:F4"/>
    <mergeCell ref="J5:K5"/>
    <mergeCell ref="A6:B6"/>
    <mergeCell ref="C6:E6"/>
    <mergeCell ref="I6:I7"/>
    <mergeCell ref="A7:B7"/>
    <mergeCell ref="C7:E7"/>
    <mergeCell ref="A131:I131"/>
    <mergeCell ref="A132:I132"/>
    <mergeCell ref="A133:I133"/>
    <mergeCell ref="I36:K36"/>
    <mergeCell ref="B37:B69"/>
    <mergeCell ref="B70:B102"/>
    <mergeCell ref="I126:K126"/>
    <mergeCell ref="A129:K129"/>
    <mergeCell ref="A130:K130"/>
    <mergeCell ref="J37:K37"/>
    <mergeCell ref="J38:K38"/>
    <mergeCell ref="J39:K39"/>
  </mergeCells>
  <pageMargins left="0.9055118110236221" right="0.51181102362204722" top="0.55118110236220474" bottom="0.59055118110236227" header="0.39370078740157483" footer="0.39370078740157483"/>
  <pageSetup paperSize="9" scale="48" fitToHeight="5" orientation="portrait" r:id="rId1"/>
  <headerFooter alignWithMargins="0">
    <oddFooter>&amp;L&amp;8&amp;Z&amp;F, &amp;A, Stand: ...............&amp;R&amp;8Seite &amp;P von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FALS Schusszahlen</vt:lpstr>
      <vt:lpstr>'FALS Schusszahlen'!Druckbereich</vt:lpstr>
      <vt:lpstr>'FALS Schusszahlen'!Drucktitel</vt:lpstr>
    </vt:vector>
  </TitlesOfParts>
  <Company>JAG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 Roth</dc:creator>
  <cp:lastModifiedBy>Brunner Manuel Roland</cp:lastModifiedBy>
  <cp:lastPrinted>2018-02-06T17:48:47Z</cp:lastPrinted>
  <dcterms:created xsi:type="dcterms:W3CDTF">2015-06-23T07:18:26Z</dcterms:created>
  <dcterms:modified xsi:type="dcterms:W3CDTF">2019-12-19T14:00:28Z</dcterms:modified>
</cp:coreProperties>
</file>