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home.kt.ktzh.ch\b214sco$\Desktop\"/>
    </mc:Choice>
  </mc:AlternateContent>
  <xr:revisionPtr revIDLastSave="0" documentId="8_{16CC6F87-E4FF-4918-8A6C-4BE96F14452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llgemeine Informationen" sheetId="5" r:id="rId1"/>
    <sheet name="Basisdaten" sheetId="1" r:id="rId2"/>
    <sheet name="Personalstellen" sheetId="3" r:id="rId3"/>
    <sheet name="Planerfolgsrechnung" sheetId="2" r:id="rId4"/>
    <sheet name="Hilfsblatt Einstufung" sheetId="4" r:id="rId5"/>
  </sheets>
  <definedNames>
    <definedName name="_xlnm.Print_Area" localSheetId="0">'Allgemeine Informationen'!$B$2:$U$36</definedName>
    <definedName name="_xlnm.Print_Area" localSheetId="1">Basisdaten!$A$1:$M$34</definedName>
    <definedName name="_xlnm.Print_Area" localSheetId="2">Personalstellen!$A$1:$J$34</definedName>
    <definedName name="_xlnm.Print_Area" localSheetId="3">Planerfolgsrechnung!$A$1:$U$38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3" l="1"/>
  <c r="L18" i="3" s="1"/>
  <c r="L19" i="3" s="1"/>
  <c r="G7" i="2"/>
  <c r="H7" i="2" s="1"/>
  <c r="I7" i="2" s="1"/>
  <c r="I27" i="2" s="1"/>
  <c r="C34" i="2"/>
  <c r="B19" i="1"/>
  <c r="I14" i="2"/>
  <c r="H14" i="2"/>
  <c r="G14" i="2"/>
  <c r="G21" i="2" s="1"/>
  <c r="S28" i="2"/>
  <c r="B32" i="3"/>
  <c r="L10" i="3"/>
  <c r="C12" i="3" s="1"/>
  <c r="H29" i="3"/>
  <c r="C29" i="3"/>
  <c r="D29" i="3"/>
  <c r="E29" i="3"/>
  <c r="D28" i="3"/>
  <c r="E28" i="3"/>
  <c r="E27" i="3"/>
  <c r="D27" i="3"/>
  <c r="C27" i="3"/>
  <c r="I23" i="3"/>
  <c r="I22" i="3"/>
  <c r="C20" i="3"/>
  <c r="D20" i="3"/>
  <c r="E20" i="3"/>
  <c r="F20" i="3"/>
  <c r="H20" i="3"/>
  <c r="I19" i="3"/>
  <c r="I18" i="3"/>
  <c r="I17" i="3"/>
  <c r="O28" i="2"/>
  <c r="S27" i="2" l="1"/>
  <c r="Q27" i="2"/>
  <c r="O27" i="2"/>
  <c r="S6" i="2"/>
  <c r="Q6" i="2"/>
  <c r="O6" i="2"/>
  <c r="H27" i="2"/>
  <c r="G27" i="2"/>
  <c r="C26" i="2" s="1"/>
  <c r="I20" i="3"/>
  <c r="F29" i="3"/>
  <c r="I29" i="3" s="1"/>
  <c r="H19" i="2" s="1"/>
  <c r="F28" i="3"/>
  <c r="F27" i="3"/>
  <c r="H28" i="3"/>
  <c r="H27" i="3"/>
  <c r="C28" i="3"/>
  <c r="G19" i="2" l="1"/>
  <c r="I27" i="3"/>
  <c r="I28" i="3"/>
  <c r="E11" i="3"/>
  <c r="G20" i="2" l="1"/>
  <c r="H20" i="2"/>
  <c r="S15" i="2"/>
  <c r="Q15" i="2"/>
  <c r="O15" i="2"/>
  <c r="S9" i="2"/>
  <c r="Q9" i="2"/>
  <c r="O9" i="2"/>
  <c r="S18" i="2" l="1"/>
  <c r="S22" i="2" s="1"/>
  <c r="T22" i="2" s="1"/>
  <c r="T18" i="2" l="1"/>
  <c r="T13" i="2"/>
  <c r="T12" i="2"/>
  <c r="T11" i="2"/>
  <c r="T17" i="2"/>
  <c r="T16" i="2"/>
  <c r="T14" i="2"/>
  <c r="T10" i="2"/>
  <c r="T15" i="2" l="1"/>
  <c r="T9" i="2"/>
  <c r="I20" i="2"/>
  <c r="I22" i="2" l="1"/>
  <c r="I21" i="2"/>
  <c r="I19" i="2"/>
  <c r="Q28" i="2"/>
  <c r="AB7" i="2"/>
  <c r="AB8" i="2" s="1"/>
  <c r="I28" i="2"/>
  <c r="AA7" i="2" l="1"/>
  <c r="AA8" i="2" s="1"/>
  <c r="H21" i="2"/>
  <c r="Z7" i="2"/>
  <c r="H28" i="2"/>
  <c r="G28" i="2"/>
  <c r="Q18" i="2"/>
  <c r="Q22" i="2" l="1"/>
  <c r="R22" i="2" s="1"/>
  <c r="H22" i="2"/>
  <c r="R20" i="2"/>
  <c r="R14" i="2"/>
  <c r="R13" i="2"/>
  <c r="R12" i="2"/>
  <c r="R11" i="2"/>
  <c r="R10" i="2"/>
  <c r="R16" i="2"/>
  <c r="R17" i="2"/>
  <c r="AB10" i="2"/>
  <c r="R18" i="2"/>
  <c r="Z8" i="2"/>
  <c r="AA10" i="2" s="1"/>
  <c r="Z10" i="2" l="1"/>
  <c r="R9" i="2"/>
  <c r="R15" i="2"/>
  <c r="O18" i="2"/>
  <c r="G22" i="2" l="1"/>
  <c r="P17" i="2"/>
  <c r="P16" i="2"/>
  <c r="P13" i="2"/>
  <c r="P12" i="2"/>
  <c r="P10" i="2"/>
  <c r="P20" i="2"/>
  <c r="P14" i="2"/>
  <c r="P11" i="2"/>
  <c r="P18" i="2"/>
  <c r="P15" i="2" l="1"/>
  <c r="P9" i="2"/>
  <c r="O22" i="2"/>
  <c r="P22" i="2" s="1"/>
</calcChain>
</file>

<file path=xl/sharedStrings.xml><?xml version="1.0" encoding="utf-8"?>
<sst xmlns="http://schemas.openxmlformats.org/spreadsheetml/2006/main" count="132" uniqueCount="111">
  <si>
    <t>Telefonnummer</t>
  </si>
  <si>
    <t>E-Mail Adresse</t>
  </si>
  <si>
    <t>Auszufüllende Felder</t>
  </si>
  <si>
    <t>Leitung</t>
  </si>
  <si>
    <t>Planerfolgsrechnung</t>
  </si>
  <si>
    <t xml:space="preserve">Fr. </t>
  </si>
  <si>
    <t>Aufwand</t>
  </si>
  <si>
    <t>Personalaufwand</t>
  </si>
  <si>
    <t>Übriger betrieblicher Aufwand und Abschreibungen</t>
  </si>
  <si>
    <t>Raumaufwand (Miete, Abschreibungen, Hypothekarzinsen)</t>
  </si>
  <si>
    <t>Aufwand Total</t>
  </si>
  <si>
    <t>Gewinn / Verlust</t>
  </si>
  <si>
    <t>Übriger Personalaufwand</t>
  </si>
  <si>
    <t xml:space="preserve">Übriger betrieblicher Aufwand </t>
  </si>
  <si>
    <t>Aufwand pro Stunde Total</t>
  </si>
  <si>
    <t>Aufwand pro Stunde übriger betrieblicher Aufwand</t>
  </si>
  <si>
    <t>Stundensatz Wohnen</t>
  </si>
  <si>
    <t>Stundesatz Freizeit</t>
  </si>
  <si>
    <t>Maximalbetrag Schnitt</t>
  </si>
  <si>
    <t>Name Organisation</t>
  </si>
  <si>
    <t>SEBE Webseite</t>
  </si>
  <si>
    <t>Informationen zu den Mindestanforderungen für Ihre Stufe finden Sie hier:</t>
  </si>
  <si>
    <t>Ansprechperson Planerfolgsrechnung</t>
  </si>
  <si>
    <t>Einteilung Leistungsstufe</t>
  </si>
  <si>
    <t>Differenz</t>
  </si>
  <si>
    <t>Ausblenden</t>
  </si>
  <si>
    <t>Einteilung Umsatzstufe</t>
  </si>
  <si>
    <t>Prozentuale Verteilung</t>
  </si>
  <si>
    <t>.</t>
  </si>
  <si>
    <t>Leitung und Stellvertretung  Total</t>
  </si>
  <si>
    <t>Stellenprozent geplant Total:</t>
  </si>
  <si>
    <t>Planleistungen</t>
  </si>
  <si>
    <t>Leistungstyp</t>
  </si>
  <si>
    <t>Wohnen</t>
  </si>
  <si>
    <t>Gesundheit und Selbstfürsorge</t>
  </si>
  <si>
    <t>Familie, Freundschaft und Sexualität</t>
  </si>
  <si>
    <t>Arbeitgeberrolle (im Assistenzbeitrag der IV)</t>
  </si>
  <si>
    <t>Freizeit</t>
  </si>
  <si>
    <t>Total</t>
  </si>
  <si>
    <t>ja</t>
  </si>
  <si>
    <t>nein</t>
  </si>
  <si>
    <t>davon Begleitung und Betreuung</t>
  </si>
  <si>
    <t>Begleitung und Betreuung</t>
  </si>
  <si>
    <t>ja / nein</t>
  </si>
  <si>
    <t>Stunden geplant</t>
  </si>
  <si>
    <t>Planleistungen und Planerfolgsrechnung</t>
  </si>
  <si>
    <t>Fr. pro Stunde</t>
  </si>
  <si>
    <t>Begleitung und Betreuung (ohne Leitungspersonen)</t>
  </si>
  <si>
    <t>davon Verwaltungstätigkeiten</t>
  </si>
  <si>
    <t>Planung Personalstellen nach Fachausbildung</t>
  </si>
  <si>
    <t>Verwaltungstätigkeiten</t>
  </si>
  <si>
    <t>Generelle Angaben</t>
  </si>
  <si>
    <t>Aufwand pro Stunde für Begleitung und Betreuung</t>
  </si>
  <si>
    <t>- Gelb hinterlegte Felder sind von Ihnen ausnahmslos auszufüllen, d.h. sollte ein Feld keinen Eingabewert haben, geben Sie bitte den Wert '0' ein.</t>
  </si>
  <si>
    <t>Berechnete Felder</t>
  </si>
  <si>
    <t>Angaben vollständig</t>
  </si>
  <si>
    <t>Angaben unvollständig</t>
  </si>
  <si>
    <t>- In sämtlichen auszufüllenden Felder ist ein Wert eingetragen.</t>
  </si>
  <si>
    <t>Hilfsblatt Einstufung</t>
  </si>
  <si>
    <t>Basisdaten ambulante Anbietende</t>
  </si>
  <si>
    <t>- Entspricht dem Standartwert bei leerer Arbeitsmappe. Es gibt mindestens ein Feld, dass keinen Wert enthält. Überprüfen Sie Ihre Eingaben und ergänzen Sie die fehlenden Werte in den entsprechenden Feldern.</t>
  </si>
  <si>
    <t>Differenz Stellenprozent Total / nach Kategorie</t>
  </si>
  <si>
    <t>Sie werden in dieser Datei zwei Arten von "variablen Feldern" antreffen:</t>
  </si>
  <si>
    <t xml:space="preserve">Basisdaten ambulante Anbietende </t>
  </si>
  <si>
    <t>Ansprechperson Personalstelle</t>
  </si>
  <si>
    <t>Planleistungsstufe</t>
  </si>
  <si>
    <t>Planumsatzstufe</t>
  </si>
  <si>
    <t>Stunden berechnet</t>
  </si>
  <si>
    <t>Aufwand pro Stunde für Leitungs- und Verwaltungstätigkeiten</t>
  </si>
  <si>
    <t>Basisdaten der Organisation. Name, Telefonnummer und E-Mail Adresse der verantwortlichen Personen für Personal und Planerfolgsrechnung.</t>
  </si>
  <si>
    <t>Dieses Arbeitsblatt erlaubt der Organisation, sich für die passende Leistungs- und Umsatzstufe vorzubereiten und der Leistungsstufe entsprechend einen Antrag zu stellen. 
Die Leistungsstufe definiert sich nach Anzahl Stunden, die Ihre Organisation pro Jahr/Monat im Bereich Begleitung und Betreuung zu leisten plant.
Die Umsatzstufe richtet sich nach dem geplanten Umsatz.</t>
  </si>
  <si>
    <t>Verwaltungstätigkeiten (ohne Leitungspersonen)</t>
  </si>
  <si>
    <t>Nachtpikett</t>
  </si>
  <si>
    <t xml:space="preserve">Lohnaufwand Leitung &amp; Verwaltung* </t>
  </si>
  <si>
    <t>Lohnaufwand Begleitung und Betreuung</t>
  </si>
  <si>
    <t>Sozialversicherungsaufwand Leitung &amp; Verwaltung*</t>
  </si>
  <si>
    <t xml:space="preserve">Anteil % </t>
  </si>
  <si>
    <t>Geplante Stellenprozente Total (nach der Aufbauphase)</t>
  </si>
  <si>
    <t>Erwarteter Ertrag SEBE **</t>
  </si>
  <si>
    <t>** Der effektive Beitrag wid durch die Leistungsvereinbarung definiert und kann von dem hier ausgeweiesenen Ertrag abweichen.</t>
  </si>
  <si>
    <t>Keine Ausbildung 
im Fachbereich</t>
  </si>
  <si>
    <t>Diese Excel Datei unterstützt die Anbietenden bei der Finanz- und Leistungsplanung gemäss SEBE-Wegleitung für ambulante Anbietende (Leistungsstufe ab Kapitel 3.1, Umsatzstufe Kapitel 7).
Zum besseren Verständnis werden die einzelnen Arbeitsblätter hier erläutert.</t>
  </si>
  <si>
    <t>Als Kontrollmechanismus befindet sich auf jedem Arbeitsblatt eines der folgenden Felder:</t>
  </si>
  <si>
    <t>Sekundarstufe II
(EFZ / EBA im Fachbereich)</t>
  </si>
  <si>
    <t>Tertiärstufe B
(Höhere Fachausbildung im Fachbereich)</t>
  </si>
  <si>
    <t>betrifft Planungsjahr:</t>
  </si>
  <si>
    <t>Geplante Stellenprozente nach Ausbildungskategorie oder Beziehungsstatus</t>
  </si>
  <si>
    <t>davon Leitungs- und Stellvertretungsfunktionen</t>
  </si>
  <si>
    <t>Sozialversicherungsaufwand Begleitung und Betreuung</t>
  </si>
  <si>
    <t xml:space="preserve">* Hier ist der gesamte Lohnaufwand der Leitungspersonen (inkl. Verwaltung) anzugeben. Das bedeutet: Unabhängig davon, ob die Leitung oder deren Stellvertretung Begleitungs- und Betreuungsfunktionen ausüben, sind hier die gesamten Lohnkosten der Leitung und deren Stellvertretung anzugeben. </t>
  </si>
  <si>
    <t xml:space="preserve">- Blau hinterlegte Felder sind berechnete Felder und können von Ihnen nicht bearbeitet werden. </t>
  </si>
  <si>
    <t>Verteilung Stellenprozente</t>
  </si>
  <si>
    <t>Bei Unklarheiten bezüglich der korrekten Einstufung finden Sie im letzten Arbeitsblatt "Hilfsblatt Einstufung" eine Auflistung der einzelnen Kategorien.</t>
  </si>
  <si>
    <t>Personen aus dem Umfeld des MmB (mit/ohne Ausbildung im Fachbereich)</t>
  </si>
  <si>
    <t>Angaben zum Gesuch</t>
  </si>
  <si>
    <t>Erstgesuch</t>
  </si>
  <si>
    <t>Erneuerung</t>
  </si>
  <si>
    <t>beantragt wird die:</t>
  </si>
  <si>
    <t>Bei diesem Gesuch handelt es sich um ein(e/en)</t>
  </si>
  <si>
    <t>Im Falle eine Erstgesuch verpflichtend, bei Erneuerung oder Stufenwechsel optional</t>
  </si>
  <si>
    <t>Erneuerung &amp; Stufenwechsel</t>
  </si>
  <si>
    <t>Tertiärstufe A
(Uni / Fachhochschule im Fachbereich)</t>
  </si>
  <si>
    <r>
      <t xml:space="preserve">Bitte beachten Sie, dass Stellenprozente nur in höhere Ausbildungsstufen eingeordnet werden können, wenn die Ausbildung im </t>
    </r>
    <r>
      <rPr>
        <b/>
        <sz val="11"/>
        <color theme="1"/>
        <rFont val="Arial"/>
        <family val="2"/>
      </rPr>
      <t>agogischen Fachbereich</t>
    </r>
    <r>
      <rPr>
        <sz val="11"/>
        <color theme="1"/>
        <rFont val="Arial"/>
        <family val="2"/>
      </rPr>
      <t xml:space="preserve"> abgeschlossen wurde.</t>
    </r>
  </si>
  <si>
    <r>
      <t xml:space="preserve">Dieses Arbeitsblatt dient dazu, die geplanten Personalstellen prozentual nach Ausbildungskategorien, Beziehungsstatus und Tätigkeitsbereich aufzuschlüsseln. Bitte geben Sie hier die Stellenprozente an, mit denen Sie </t>
    </r>
    <r>
      <rPr>
        <b/>
        <sz val="12"/>
        <color theme="1"/>
        <rFont val="Arial"/>
        <family val="2"/>
      </rPr>
      <t>nach der Aufbauphase</t>
    </r>
    <r>
      <rPr>
        <sz val="12"/>
        <color theme="1"/>
        <rFont val="Arial"/>
        <family val="2"/>
      </rPr>
      <t xml:space="preserve"> planen 
(i.d.R. nach zwei Betriebsjahren). Sollten Sie sich bezüglich der Zuordnung der Arbeitnehmenden unsicher sein, finden Sie in der Arbeitsmappe "Hilfsblatt Einstufung" eine Auswahl der möglichen Optionen.</t>
    </r>
  </si>
  <si>
    <t>Stufenwechsel</t>
  </si>
  <si>
    <t>Basisstufe</t>
  </si>
  <si>
    <t>Stufe 2</t>
  </si>
  <si>
    <t xml:space="preserve">Dieses Arbeitsblatt erlaubt der Organisation, sich für die passende Leistungs- und Umsatzstufe vorzubereiten und der Leistungsstufe entsprechend einen Antrag zu stellen. 
Die Leistungsstufe definiert sich nach Anzahl Stunden, die Ihre Organisation pro Jahr/Monat im Bereich Begleitung und Betreuung zu leisten plant. Für das Erstgesuch wird ein Antrag auf die Basis-Leistungsstufe empfohlen.
Die Umsatzstufe richtet sich nach dem geplanten Umsatz. 
Leistungs- und Umsatzstufe bestehen jeweils aus drei Kategorien (Basis-Stufe, Stufe 2 und Stufe 3).
</t>
  </si>
  <si>
    <t>Aufgrund der von Ihnen gemachten Angaben erreichen Sie in den Jahren 2025-2027 voraussichtlich folgende Umsatz-Stufen:</t>
  </si>
  <si>
    <t>Bei Unklarheiten bezüglich der korrekten Einstufung finden Sie hier eine Auflistung der einzelnen Ausbildungskategorien sowie eine Definition von "Personen aus dem Umfeld des Menschen mit Behinderung".</t>
  </si>
  <si>
    <t>Stufe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</si>
</sst>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43" formatCode="_ * #,##0.00_ ;_ * \-#,##0.00_ ;_ * &quot;-&quot;??_ ;_ @_ "/>
    <numFmt numFmtId="164" formatCode="_ * #,##0_ ;_ * \-#,##0_ ;_ * &quot;-&quot;??_ ;_ 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.5"/>
      <color rgb="FF000000"/>
      <name val="Arial"/>
      <family val="2"/>
    </font>
    <font>
      <b/>
      <sz val="10.5"/>
      <color rgb="FF000000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b/>
      <sz val="11"/>
      <color rgb="FF000000"/>
      <name val="Arial"/>
      <family val="2"/>
    </font>
    <font>
      <sz val="14"/>
      <color theme="0" tint="-4.9989318521683403E-2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b/>
      <sz val="11"/>
      <color theme="8" tint="-0.249977111117893"/>
      <name val="Arial"/>
      <family val="2"/>
    </font>
    <font>
      <u/>
      <sz val="11"/>
      <color theme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gradientFill degree="180">
        <stop position="0">
          <color rgb="FFFFF5D9"/>
        </stop>
        <stop position="1">
          <color theme="7" tint="0.80001220740379042"/>
        </stop>
      </gradientFill>
    </fill>
    <fill>
      <patternFill patternType="solid">
        <fgColor rgb="FFECF5E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ECB3AA"/>
        <bgColor indexed="64"/>
      </patternFill>
    </fill>
    <fill>
      <patternFill patternType="solid">
        <fgColor rgb="FFEFF6FB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theme="0"/>
      </top>
      <bottom style="thin">
        <color indexed="64"/>
      </bottom>
      <diagonal/>
    </border>
    <border>
      <left style="thin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double">
        <color auto="1"/>
      </bottom>
      <diagonal/>
    </border>
    <border>
      <left style="thick">
        <color theme="0"/>
      </left>
      <right/>
      <top style="thin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n">
        <color theme="1"/>
      </bottom>
      <diagonal/>
    </border>
    <border>
      <left style="thick">
        <color theme="0"/>
      </left>
      <right/>
      <top/>
      <bottom style="double">
        <color auto="1"/>
      </bottom>
      <diagonal/>
    </border>
    <border>
      <left style="hair">
        <color theme="0" tint="-0.249977111117893"/>
      </left>
      <right/>
      <top style="hair">
        <color theme="0" tint="-0.249977111117893"/>
      </top>
      <bottom/>
      <diagonal/>
    </border>
    <border>
      <left/>
      <right/>
      <top style="hair">
        <color theme="0" tint="-0.249977111117893"/>
      </top>
      <bottom/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/>
      <top/>
      <bottom/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77111117893"/>
      </left>
      <right/>
      <top/>
      <bottom style="hair">
        <color theme="0" tint="-0.249977111117893"/>
      </bottom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76">
    <xf numFmtId="0" fontId="0" fillId="0" borderId="0" xfId="0"/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 indent="5"/>
    </xf>
    <xf numFmtId="0" fontId="0" fillId="0" borderId="0" xfId="0" applyAlignment="1">
      <alignment wrapText="1"/>
    </xf>
    <xf numFmtId="0" fontId="4" fillId="3" borderId="0" xfId="0" applyFont="1" applyFill="1"/>
    <xf numFmtId="0" fontId="4" fillId="0" borderId="0" xfId="0" applyFont="1"/>
    <xf numFmtId="0" fontId="11" fillId="3" borderId="0" xfId="0" applyFont="1" applyFill="1"/>
    <xf numFmtId="0" fontId="12" fillId="4" borderId="0" xfId="0" applyFont="1" applyFill="1"/>
    <xf numFmtId="0" fontId="11" fillId="4" borderId="0" xfId="0" applyFont="1" applyFill="1"/>
    <xf numFmtId="0" fontId="4" fillId="4" borderId="0" xfId="0" applyFont="1" applyFill="1"/>
    <xf numFmtId="0" fontId="4" fillId="3" borderId="0" xfId="0" applyFont="1" applyFill="1" applyAlignment="1">
      <alignment horizontal="left"/>
    </xf>
    <xf numFmtId="0" fontId="13" fillId="3" borderId="0" xfId="0" applyFont="1" applyFill="1"/>
    <xf numFmtId="0" fontId="13" fillId="4" borderId="0" xfId="0" applyFont="1" applyFill="1"/>
    <xf numFmtId="0" fontId="10" fillId="3" borderId="0" xfId="0" applyFont="1" applyFill="1" applyAlignment="1">
      <alignment vertical="top" wrapText="1"/>
    </xf>
    <xf numFmtId="0" fontId="4" fillId="3" borderId="0" xfId="0" applyFont="1" applyFill="1" applyAlignment="1">
      <alignment wrapText="1"/>
    </xf>
    <xf numFmtId="0" fontId="4" fillId="0" borderId="0" xfId="0" applyFont="1" applyAlignment="1">
      <alignment horizontal="left" vertical="center" wrapText="1" indent="2"/>
    </xf>
    <xf numFmtId="0" fontId="4" fillId="3" borderId="0" xfId="0" applyFont="1" applyFill="1" applyAlignment="1">
      <alignment horizontal="left" vertical="center" wrapText="1" indent="2"/>
    </xf>
    <xf numFmtId="9" fontId="4" fillId="6" borderId="0" xfId="2" applyFont="1" applyFill="1" applyBorder="1" applyAlignment="1" applyProtection="1">
      <alignment horizontal="right" indent="1"/>
      <protection locked="0"/>
    </xf>
    <xf numFmtId="0" fontId="4" fillId="0" borderId="0" xfId="0" applyFont="1" applyAlignment="1">
      <alignment horizontal="right" vertical="center" wrapText="1" indent="1"/>
    </xf>
    <xf numFmtId="0" fontId="4" fillId="6" borderId="0" xfId="0" applyFont="1" applyFill="1" applyAlignment="1" applyProtection="1">
      <alignment horizontal="center" vertical="center" wrapText="1"/>
      <protection locked="0"/>
    </xf>
    <xf numFmtId="2" fontId="4" fillId="0" borderId="0" xfId="0" applyNumberFormat="1" applyFont="1"/>
    <xf numFmtId="0" fontId="4" fillId="3" borderId="0" xfId="0" applyFont="1" applyFill="1" applyAlignment="1">
      <alignment horizontal="right" indent="1"/>
    </xf>
    <xf numFmtId="9" fontId="4" fillId="3" borderId="0" xfId="0" applyNumberFormat="1" applyFont="1" applyFill="1" applyAlignment="1">
      <alignment horizontal="right" indent="1"/>
    </xf>
    <xf numFmtId="0" fontId="9" fillId="10" borderId="0" xfId="0" applyFont="1" applyFill="1" applyAlignment="1">
      <alignment vertical="center"/>
    </xf>
    <xf numFmtId="0" fontId="4" fillId="10" borderId="0" xfId="0" applyFont="1" applyFill="1" applyAlignment="1">
      <alignment vertical="top" wrapText="1"/>
    </xf>
    <xf numFmtId="9" fontId="4" fillId="6" borderId="18" xfId="0" applyNumberFormat="1" applyFont="1" applyFill="1" applyBorder="1" applyAlignment="1" applyProtection="1">
      <alignment horizontal="right" indent="1"/>
      <protection locked="0"/>
    </xf>
    <xf numFmtId="9" fontId="4" fillId="6" borderId="5" xfId="0" applyNumberFormat="1" applyFont="1" applyFill="1" applyBorder="1" applyAlignment="1" applyProtection="1">
      <alignment horizontal="right" indent="1"/>
      <protection locked="0"/>
    </xf>
    <xf numFmtId="9" fontId="4" fillId="2" borderId="5" xfId="2" applyFont="1" applyFill="1" applyBorder="1" applyAlignment="1" applyProtection="1">
      <alignment horizontal="right" indent="1"/>
    </xf>
    <xf numFmtId="9" fontId="4" fillId="3" borderId="0" xfId="0" applyNumberFormat="1" applyFont="1" applyFill="1"/>
    <xf numFmtId="0" fontId="14" fillId="0" borderId="0" xfId="0" applyFont="1" applyAlignment="1">
      <alignment vertical="center"/>
    </xf>
    <xf numFmtId="0" fontId="4" fillId="3" borderId="0" xfId="0" applyFont="1" applyFill="1" applyAlignment="1">
      <alignment horizontal="left" indent="2"/>
    </xf>
    <xf numFmtId="9" fontId="4" fillId="2" borderId="18" xfId="2" applyFont="1" applyFill="1" applyBorder="1" applyAlignment="1" applyProtection="1">
      <alignment horizontal="right" indent="1"/>
    </xf>
    <xf numFmtId="0" fontId="15" fillId="4" borderId="0" xfId="0" applyFont="1" applyFill="1" applyAlignment="1">
      <alignment horizontal="right" indent="1"/>
    </xf>
    <xf numFmtId="9" fontId="4" fillId="6" borderId="7" xfId="0" applyNumberFormat="1" applyFont="1" applyFill="1" applyBorder="1" applyAlignment="1" applyProtection="1">
      <alignment horizontal="right" indent="1"/>
      <protection locked="0"/>
    </xf>
    <xf numFmtId="0" fontId="4" fillId="0" borderId="0" xfId="0" applyFont="1" applyAlignment="1">
      <alignment horizontal="left" wrapText="1"/>
    </xf>
    <xf numFmtId="0" fontId="9" fillId="10" borderId="0" xfId="0" applyFont="1" applyFill="1"/>
    <xf numFmtId="0" fontId="9" fillId="10" borderId="0" xfId="0" applyFont="1" applyFill="1" applyAlignment="1">
      <alignment horizontal="right" indent="1"/>
    </xf>
    <xf numFmtId="10" fontId="4" fillId="0" borderId="0" xfId="2" applyNumberFormat="1" applyFont="1" applyBorder="1" applyProtection="1"/>
    <xf numFmtId="9" fontId="4" fillId="3" borderId="0" xfId="2" applyFont="1" applyFill="1" applyBorder="1" applyProtection="1"/>
    <xf numFmtId="0" fontId="4" fillId="14" borderId="0" xfId="0" applyFont="1" applyFill="1" applyAlignment="1">
      <alignment vertical="top" wrapText="1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vertical="top" wrapText="1"/>
    </xf>
    <xf numFmtId="9" fontId="4" fillId="3" borderId="18" xfId="2" applyFont="1" applyFill="1" applyBorder="1" applyProtection="1"/>
    <xf numFmtId="0" fontId="11" fillId="0" borderId="0" xfId="0" applyFont="1"/>
    <xf numFmtId="0" fontId="4" fillId="3" borderId="0" xfId="0" applyFont="1" applyFill="1" applyAlignment="1">
      <alignment horizontal="left" vertical="top" wrapText="1"/>
    </xf>
    <xf numFmtId="0" fontId="4" fillId="0" borderId="0" xfId="0" applyFont="1" applyAlignment="1">
      <alignment vertical="top"/>
    </xf>
    <xf numFmtId="0" fontId="16" fillId="3" borderId="0" xfId="0" applyFont="1" applyFill="1" applyAlignment="1">
      <alignment horizontal="left" vertical="top"/>
    </xf>
    <xf numFmtId="0" fontId="4" fillId="3" borderId="23" xfId="0" applyFont="1" applyFill="1" applyBorder="1"/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23" xfId="0" applyFont="1" applyFill="1" applyBorder="1" applyAlignment="1">
      <alignment horizontal="left" vertical="top" wrapText="1"/>
    </xf>
    <xf numFmtId="0" fontId="4" fillId="3" borderId="24" xfId="0" applyFont="1" applyFill="1" applyBorder="1"/>
    <xf numFmtId="0" fontId="4" fillId="3" borderId="25" xfId="0" applyFont="1" applyFill="1" applyBorder="1"/>
    <xf numFmtId="0" fontId="4" fillId="3" borderId="26" xfId="0" applyFont="1" applyFill="1" applyBorder="1"/>
    <xf numFmtId="0" fontId="9" fillId="3" borderId="1" xfId="0" applyFont="1" applyFill="1" applyBorder="1"/>
    <xf numFmtId="0" fontId="4" fillId="3" borderId="1" xfId="0" applyFont="1" applyFill="1" applyBorder="1"/>
    <xf numFmtId="0" fontId="9" fillId="3" borderId="27" xfId="0" applyFont="1" applyFill="1" applyBorder="1"/>
    <xf numFmtId="0" fontId="9" fillId="3" borderId="0" xfId="0" applyFont="1" applyFill="1"/>
    <xf numFmtId="0" fontId="4" fillId="3" borderId="27" xfId="0" applyFont="1" applyFill="1" applyBorder="1"/>
    <xf numFmtId="0" fontId="4" fillId="9" borderId="0" xfId="0" applyFont="1" applyFill="1"/>
    <xf numFmtId="0" fontId="4" fillId="3" borderId="0" xfId="1" applyNumberFormat="1" applyFont="1" applyFill="1" applyBorder="1" applyProtection="1"/>
    <xf numFmtId="0" fontId="4" fillId="3" borderId="27" xfId="1" applyNumberFormat="1" applyFont="1" applyFill="1" applyBorder="1" applyProtection="1"/>
    <xf numFmtId="164" fontId="4" fillId="3" borderId="0" xfId="1" applyNumberFormat="1" applyFont="1" applyFill="1" applyBorder="1" applyAlignment="1" applyProtection="1">
      <alignment horizontal="right"/>
    </xf>
    <xf numFmtId="9" fontId="4" fillId="0" borderId="0" xfId="2" applyFont="1" applyFill="1" applyBorder="1" applyProtection="1"/>
    <xf numFmtId="0" fontId="4" fillId="12" borderId="8" xfId="0" applyFont="1" applyFill="1" applyBorder="1"/>
    <xf numFmtId="164" fontId="4" fillId="6" borderId="3" xfId="1" applyNumberFormat="1" applyFont="1" applyFill="1" applyBorder="1" applyProtection="1">
      <protection locked="0"/>
    </xf>
    <xf numFmtId="164" fontId="4" fillId="6" borderId="5" xfId="1" applyNumberFormat="1" applyFont="1" applyFill="1" applyBorder="1" applyProtection="1">
      <protection locked="0"/>
    </xf>
    <xf numFmtId="164" fontId="4" fillId="3" borderId="27" xfId="1" applyNumberFormat="1" applyFont="1" applyFill="1" applyBorder="1" applyProtection="1"/>
    <xf numFmtId="164" fontId="4" fillId="3" borderId="0" xfId="1" applyNumberFormat="1" applyFont="1" applyFill="1" applyBorder="1" applyProtection="1"/>
    <xf numFmtId="0" fontId="4" fillId="7" borderId="0" xfId="0" applyFont="1" applyFill="1"/>
    <xf numFmtId="9" fontId="4" fillId="0" borderId="0" xfId="2" applyFont="1" applyBorder="1" applyProtection="1"/>
    <xf numFmtId="0" fontId="4" fillId="12" borderId="7" xfId="0" applyFont="1" applyFill="1" applyBorder="1"/>
    <xf numFmtId="0" fontId="4" fillId="5" borderId="8" xfId="0" applyFont="1" applyFill="1" applyBorder="1"/>
    <xf numFmtId="0" fontId="4" fillId="5" borderId="10" xfId="0" applyFont="1" applyFill="1" applyBorder="1"/>
    <xf numFmtId="41" fontId="4" fillId="5" borderId="6" xfId="1" applyNumberFormat="1" applyFont="1" applyFill="1" applyBorder="1" applyAlignment="1" applyProtection="1">
      <alignment horizontal="center" vertical="center"/>
    </xf>
    <xf numFmtId="9" fontId="4" fillId="5" borderId="11" xfId="2" applyFont="1" applyFill="1" applyBorder="1" applyProtection="1"/>
    <xf numFmtId="9" fontId="4" fillId="5" borderId="20" xfId="2" applyFont="1" applyFill="1" applyBorder="1" applyProtection="1"/>
    <xf numFmtId="0" fontId="17" fillId="3" borderId="18" xfId="0" applyFont="1" applyFill="1" applyBorder="1" applyAlignment="1">
      <alignment vertical="center"/>
    </xf>
    <xf numFmtId="0" fontId="17" fillId="3" borderId="3" xfId="0" applyFont="1" applyFill="1" applyBorder="1" applyAlignment="1">
      <alignment horizontal="right" vertical="center"/>
    </xf>
    <xf numFmtId="41" fontId="17" fillId="6" borderId="3" xfId="1" applyNumberFormat="1" applyFont="1" applyFill="1" applyBorder="1" applyAlignment="1" applyProtection="1">
      <alignment horizontal="center" vertical="center"/>
      <protection locked="0"/>
    </xf>
    <xf numFmtId="9" fontId="4" fillId="4" borderId="3" xfId="2" applyFont="1" applyFill="1" applyBorder="1" applyProtection="1"/>
    <xf numFmtId="9" fontId="4" fillId="4" borderId="5" xfId="2" applyFont="1" applyFill="1" applyBorder="1" applyProtection="1"/>
    <xf numFmtId="164" fontId="4" fillId="0" borderId="0" xfId="1" applyNumberFormat="1" applyFont="1" applyBorder="1" applyProtection="1"/>
    <xf numFmtId="0" fontId="4" fillId="3" borderId="7" xfId="0" applyFont="1" applyFill="1" applyBorder="1"/>
    <xf numFmtId="0" fontId="4" fillId="3" borderId="3" xfId="0" applyFont="1" applyFill="1" applyBorder="1"/>
    <xf numFmtId="0" fontId="4" fillId="3" borderId="5" xfId="0" applyFont="1" applyFill="1" applyBorder="1"/>
    <xf numFmtId="1" fontId="4" fillId="0" borderId="0" xfId="0" applyNumberFormat="1" applyFont="1"/>
    <xf numFmtId="164" fontId="4" fillId="8" borderId="3" xfId="1" applyNumberFormat="1" applyFont="1" applyFill="1" applyBorder="1" applyProtection="1"/>
    <xf numFmtId="164" fontId="4" fillId="8" borderId="5" xfId="1" applyNumberFormat="1" applyFont="1" applyFill="1" applyBorder="1" applyProtection="1"/>
    <xf numFmtId="0" fontId="17" fillId="3" borderId="18" xfId="0" applyFont="1" applyFill="1" applyBorder="1" applyAlignment="1">
      <alignment horizontal="left" vertical="center" wrapText="1"/>
    </xf>
    <xf numFmtId="41" fontId="4" fillId="0" borderId="0" xfId="0" applyNumberFormat="1" applyFont="1"/>
    <xf numFmtId="0" fontId="17" fillId="5" borderId="18" xfId="0" applyFont="1" applyFill="1" applyBorder="1" applyAlignment="1">
      <alignment vertical="center"/>
    </xf>
    <xf numFmtId="0" fontId="4" fillId="5" borderId="3" xfId="0" applyFont="1" applyFill="1" applyBorder="1"/>
    <xf numFmtId="41" fontId="4" fillId="5" borderId="3" xfId="1" applyNumberFormat="1" applyFont="1" applyFill="1" applyBorder="1" applyAlignment="1" applyProtection="1">
      <alignment horizontal="center" vertical="center"/>
    </xf>
    <xf numFmtId="9" fontId="4" fillId="5" borderId="3" xfId="2" applyFont="1" applyFill="1" applyBorder="1" applyAlignment="1" applyProtection="1">
      <alignment horizontal="right" vertical="center"/>
    </xf>
    <xf numFmtId="9" fontId="4" fillId="5" borderId="5" xfId="2" applyFont="1" applyFill="1" applyBorder="1" applyAlignment="1" applyProtection="1">
      <alignment horizontal="right" vertical="center"/>
    </xf>
    <xf numFmtId="43" fontId="4" fillId="0" borderId="0" xfId="0" applyNumberFormat="1" applyFont="1"/>
    <xf numFmtId="0" fontId="17" fillId="5" borderId="16" xfId="0" applyFont="1" applyFill="1" applyBorder="1" applyAlignment="1">
      <alignment vertical="center"/>
    </xf>
    <xf numFmtId="0" fontId="4" fillId="5" borderId="12" xfId="0" applyFont="1" applyFill="1" applyBorder="1"/>
    <xf numFmtId="41" fontId="4" fillId="5" borderId="13" xfId="1" applyNumberFormat="1" applyFont="1" applyFill="1" applyBorder="1" applyAlignment="1" applyProtection="1">
      <alignment horizontal="center" vertical="center"/>
    </xf>
    <xf numFmtId="9" fontId="4" fillId="5" borderId="14" xfId="2" applyFont="1" applyFill="1" applyBorder="1" applyProtection="1"/>
    <xf numFmtId="9" fontId="4" fillId="5" borderId="21" xfId="2" applyFont="1" applyFill="1" applyBorder="1" applyProtection="1"/>
    <xf numFmtId="164" fontId="4" fillId="2" borderId="5" xfId="1" applyNumberFormat="1" applyFont="1" applyFill="1" applyBorder="1" applyProtection="1"/>
    <xf numFmtId="41" fontId="4" fillId="3" borderId="0" xfId="1" applyNumberFormat="1" applyFont="1" applyFill="1" applyBorder="1" applyAlignment="1" applyProtection="1">
      <alignment horizontal="center" vertical="center"/>
    </xf>
    <xf numFmtId="0" fontId="4" fillId="5" borderId="1" xfId="0" applyFont="1" applyFill="1" applyBorder="1"/>
    <xf numFmtId="41" fontId="17" fillId="6" borderId="4" xfId="1" applyNumberFormat="1" applyFont="1" applyFill="1" applyBorder="1" applyAlignment="1" applyProtection="1">
      <alignment horizontal="center" vertical="center"/>
      <protection locked="0"/>
    </xf>
    <xf numFmtId="0" fontId="4" fillId="12" borderId="9" xfId="0" applyFont="1" applyFill="1" applyBorder="1"/>
    <xf numFmtId="0" fontId="4" fillId="5" borderId="2" xfId="0" applyFont="1" applyFill="1" applyBorder="1"/>
    <xf numFmtId="41" fontId="4" fillId="5" borderId="2" xfId="1" applyNumberFormat="1" applyFont="1" applyFill="1" applyBorder="1" applyAlignment="1" applyProtection="1">
      <alignment horizontal="center" vertical="center"/>
    </xf>
    <xf numFmtId="9" fontId="4" fillId="5" borderId="19" xfId="2" applyFont="1" applyFill="1" applyBorder="1" applyProtection="1"/>
    <xf numFmtId="9" fontId="4" fillId="5" borderId="22" xfId="2" applyFont="1" applyFill="1" applyBorder="1" applyProtection="1"/>
    <xf numFmtId="0" fontId="13" fillId="3" borderId="26" xfId="0" applyFont="1" applyFill="1" applyBorder="1"/>
    <xf numFmtId="0" fontId="4" fillId="3" borderId="0" xfId="0" applyFont="1" applyFill="1" applyAlignment="1">
      <alignment horizontal="left" wrapText="1"/>
    </xf>
    <xf numFmtId="0" fontId="18" fillId="3" borderId="0" xfId="0" applyFont="1" applyFill="1" applyAlignment="1">
      <alignment vertical="top" wrapText="1"/>
    </xf>
    <xf numFmtId="0" fontId="18" fillId="3" borderId="15" xfId="0" applyFont="1" applyFill="1" applyBorder="1" applyAlignment="1">
      <alignment vertical="top" wrapText="1"/>
    </xf>
    <xf numFmtId="0" fontId="4" fillId="3" borderId="15" xfId="1" applyNumberFormat="1" applyFont="1" applyFill="1" applyBorder="1" applyProtection="1"/>
    <xf numFmtId="164" fontId="4" fillId="2" borderId="3" xfId="1" applyNumberFormat="1" applyFont="1" applyFill="1" applyBorder="1" applyProtection="1"/>
    <xf numFmtId="0" fontId="4" fillId="2" borderId="0" xfId="0" applyFont="1" applyFill="1"/>
    <xf numFmtId="0" fontId="4" fillId="16" borderId="0" xfId="0" applyFont="1" applyFill="1"/>
    <xf numFmtId="0" fontId="4" fillId="3" borderId="27" xfId="0" applyFont="1" applyFill="1" applyBorder="1" applyAlignment="1">
      <alignment horizontal="left" wrapText="1"/>
    </xf>
    <xf numFmtId="0" fontId="18" fillId="3" borderId="0" xfId="0" applyFont="1" applyFill="1" applyAlignment="1">
      <alignment horizontal="left" vertical="top"/>
    </xf>
    <xf numFmtId="0" fontId="4" fillId="3" borderId="27" xfId="0" applyFont="1" applyFill="1" applyBorder="1" applyAlignment="1">
      <alignment vertical="top" wrapText="1"/>
    </xf>
    <xf numFmtId="0" fontId="4" fillId="3" borderId="26" xfId="0" applyFont="1" applyFill="1" applyBorder="1" applyAlignment="1">
      <alignment vertical="top" wrapText="1"/>
    </xf>
    <xf numFmtId="0" fontId="4" fillId="0" borderId="27" xfId="0" applyFont="1" applyBorder="1"/>
    <xf numFmtId="0" fontId="19" fillId="3" borderId="0" xfId="3" applyFont="1" applyFill="1" applyBorder="1" applyProtection="1"/>
    <xf numFmtId="0" fontId="19" fillId="3" borderId="26" xfId="3" applyFont="1" applyFill="1" applyBorder="1" applyProtection="1"/>
    <xf numFmtId="0" fontId="4" fillId="0" borderId="27" xfId="0" applyFont="1" applyBorder="1" applyAlignment="1">
      <alignment vertical="top"/>
    </xf>
    <xf numFmtId="0" fontId="4" fillId="15" borderId="0" xfId="0" applyFont="1" applyFill="1"/>
    <xf numFmtId="0" fontId="4" fillId="3" borderId="28" xfId="0" applyFont="1" applyFill="1" applyBorder="1"/>
    <xf numFmtId="0" fontId="4" fillId="3" borderId="29" xfId="0" applyFont="1" applyFill="1" applyBorder="1"/>
    <xf numFmtId="0" fontId="4" fillId="3" borderId="30" xfId="0" applyFont="1" applyFill="1" applyBorder="1"/>
    <xf numFmtId="0" fontId="20" fillId="17" borderId="0" xfId="0" applyFont="1" applyFill="1"/>
    <xf numFmtId="0" fontId="21" fillId="17" borderId="0" xfId="0" applyFont="1" applyFill="1"/>
    <xf numFmtId="0" fontId="22" fillId="17" borderId="0" xfId="0" applyFont="1" applyFill="1"/>
    <xf numFmtId="0" fontId="23" fillId="3" borderId="0" xfId="0" applyFont="1" applyFill="1"/>
    <xf numFmtId="0" fontId="24" fillId="3" borderId="0" xfId="0" applyFont="1" applyFill="1"/>
    <xf numFmtId="0" fontId="23" fillId="11" borderId="0" xfId="0" applyFont="1" applyFill="1" applyAlignment="1">
      <alignment horizontal="center" vertical="top" wrapText="1"/>
    </xf>
    <xf numFmtId="0" fontId="23" fillId="14" borderId="0" xfId="0" applyFont="1" applyFill="1" applyAlignment="1">
      <alignment horizontal="center" vertical="top" wrapText="1"/>
    </xf>
    <xf numFmtId="9" fontId="23" fillId="2" borderId="0" xfId="2" applyFont="1" applyFill="1" applyBorder="1" applyAlignment="1" applyProtection="1">
      <alignment horizontal="center"/>
    </xf>
    <xf numFmtId="9" fontId="23" fillId="3" borderId="0" xfId="2" applyFont="1" applyFill="1" applyBorder="1" applyAlignment="1" applyProtection="1">
      <alignment horizontal="center"/>
    </xf>
    <xf numFmtId="9" fontId="23" fillId="3" borderId="0" xfId="2" applyFont="1" applyFill="1" applyBorder="1" applyProtection="1"/>
    <xf numFmtId="0" fontId="23" fillId="3" borderId="0" xfId="0" quotePrefix="1" applyFont="1" applyFill="1"/>
    <xf numFmtId="9" fontId="23" fillId="3" borderId="0" xfId="2" applyFont="1" applyFill="1" applyBorder="1" applyAlignment="1" applyProtection="1">
      <alignment horizontal="left" vertical="top"/>
    </xf>
    <xf numFmtId="0" fontId="23" fillId="13" borderId="0" xfId="0" applyFont="1" applyFill="1" applyAlignment="1">
      <alignment horizontal="center" vertical="top" wrapText="1"/>
    </xf>
    <xf numFmtId="0" fontId="23" fillId="3" borderId="0" xfId="0" applyFont="1" applyFill="1" applyAlignment="1">
      <alignment horizontal="center" vertical="top" wrapText="1"/>
    </xf>
    <xf numFmtId="9" fontId="23" fillId="15" borderId="0" xfId="2" applyFont="1" applyFill="1" applyBorder="1" applyAlignment="1" applyProtection="1">
      <alignment horizontal="center"/>
    </xf>
    <xf numFmtId="0" fontId="3" fillId="3" borderId="0" xfId="0" applyFont="1" applyFill="1"/>
    <xf numFmtId="0" fontId="6" fillId="0" borderId="0" xfId="3" applyBorder="1" applyProtection="1">
      <protection locked="0"/>
    </xf>
    <xf numFmtId="0" fontId="23" fillId="3" borderId="0" xfId="0" applyFont="1" applyFill="1" applyAlignment="1">
      <alignment wrapText="1"/>
    </xf>
    <xf numFmtId="0" fontId="2" fillId="3" borderId="0" xfId="0" applyFont="1" applyFill="1"/>
    <xf numFmtId="0" fontId="23" fillId="3" borderId="0" xfId="0" applyFont="1" applyFill="1" applyAlignment="1">
      <alignment horizontal="left" vertical="top"/>
    </xf>
    <xf numFmtId="0" fontId="23" fillId="0" borderId="0" xfId="0" applyFont="1" applyAlignment="1">
      <alignment horizontal="left" vertical="top"/>
    </xf>
    <xf numFmtId="0" fontId="23" fillId="3" borderId="0" xfId="0" applyFont="1" applyFill="1" applyAlignment="1">
      <alignment horizontal="left" vertical="top" wrapText="1"/>
    </xf>
    <xf numFmtId="9" fontId="23" fillId="3" borderId="0" xfId="2" quotePrefix="1" applyFont="1" applyFill="1" applyBorder="1" applyAlignment="1" applyProtection="1">
      <alignment horizontal="left" vertical="top"/>
    </xf>
    <xf numFmtId="9" fontId="23" fillId="3" borderId="0" xfId="2" applyFont="1" applyFill="1" applyBorder="1" applyAlignment="1" applyProtection="1">
      <alignment horizontal="left" vertical="top"/>
    </xf>
    <xf numFmtId="9" fontId="23" fillId="3" borderId="0" xfId="2" quotePrefix="1" applyFont="1" applyFill="1" applyBorder="1" applyAlignment="1" applyProtection="1">
      <alignment horizontal="left" vertical="top" wrapText="1"/>
    </xf>
    <xf numFmtId="0" fontId="23" fillId="3" borderId="0" xfId="0" quotePrefix="1" applyFont="1" applyFill="1" applyAlignment="1">
      <alignment horizontal="left" vertical="top"/>
    </xf>
    <xf numFmtId="0" fontId="4" fillId="15" borderId="0" xfId="0" applyFont="1" applyFill="1" applyAlignment="1">
      <alignment horizontal="left"/>
    </xf>
    <xf numFmtId="0" fontId="4" fillId="6" borderId="0" xfId="0" applyFont="1" applyFill="1" applyAlignment="1" applyProtection="1">
      <alignment horizontal="left"/>
      <protection locked="0"/>
    </xf>
    <xf numFmtId="0" fontId="3" fillId="6" borderId="0" xfId="0" applyFont="1" applyFill="1" applyAlignment="1" applyProtection="1">
      <alignment horizontal="left"/>
      <protection locked="0"/>
    </xf>
    <xf numFmtId="9" fontId="4" fillId="2" borderId="5" xfId="2" applyFont="1" applyFill="1" applyBorder="1" applyAlignment="1" applyProtection="1">
      <alignment horizontal="right" indent="1"/>
    </xf>
    <xf numFmtId="9" fontId="4" fillId="2" borderId="18" xfId="2" applyFont="1" applyFill="1" applyBorder="1" applyAlignment="1" applyProtection="1">
      <alignment horizontal="right" indent="1"/>
    </xf>
    <xf numFmtId="9" fontId="4" fillId="6" borderId="5" xfId="0" applyNumberFormat="1" applyFont="1" applyFill="1" applyBorder="1" applyAlignment="1" applyProtection="1">
      <alignment horizontal="right" indent="1"/>
      <protection locked="0"/>
    </xf>
    <xf numFmtId="9" fontId="4" fillId="6" borderId="18" xfId="0" applyNumberFormat="1" applyFont="1" applyFill="1" applyBorder="1" applyAlignment="1" applyProtection="1">
      <alignment horizontal="right" indent="1"/>
      <protection locked="0"/>
    </xf>
    <xf numFmtId="0" fontId="4" fillId="3" borderId="0" xfId="0" applyFont="1" applyFill="1" applyAlignment="1">
      <alignment horizontal="left"/>
    </xf>
    <xf numFmtId="0" fontId="4" fillId="0" borderId="0" xfId="0" applyFont="1" applyAlignment="1">
      <alignment horizontal="left" vertical="center" wrapText="1" indent="2"/>
    </xf>
    <xf numFmtId="0" fontId="4" fillId="10" borderId="8" xfId="0" applyFont="1" applyFill="1" applyBorder="1" applyAlignment="1">
      <alignment vertical="top" wrapText="1"/>
    </xf>
    <xf numFmtId="0" fontId="3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17" fillId="3" borderId="17" xfId="0" applyFont="1" applyFill="1" applyBorder="1" applyAlignment="1">
      <alignment horizontal="left" vertical="center" wrapText="1"/>
    </xf>
    <xf numFmtId="0" fontId="17" fillId="3" borderId="18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top"/>
    </xf>
    <xf numFmtId="0" fontId="4" fillId="3" borderId="29" xfId="0" applyFont="1" applyFill="1" applyBorder="1" applyAlignment="1">
      <alignment horizontal="left" vertical="top"/>
    </xf>
    <xf numFmtId="0" fontId="4" fillId="3" borderId="0" xfId="0" applyFont="1" applyFill="1" applyAlignment="1">
      <alignment vertical="top" wrapText="1"/>
    </xf>
    <xf numFmtId="0" fontId="18" fillId="3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4">
    <cellStyle name="Komma" xfId="1" builtinId="3"/>
    <cellStyle name="Link" xfId="3" builtinId="8"/>
    <cellStyle name="Prozent" xfId="2" builtinId="5"/>
    <cellStyle name="Standard" xfId="0" builtinId="0"/>
  </cellStyles>
  <dxfs count="30">
    <dxf>
      <font>
        <color theme="0"/>
      </font>
      <fill>
        <patternFill>
          <fgColor theme="0"/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</dxf>
    <dxf>
      <fill>
        <patternFill>
          <bgColor theme="9" tint="0.79998168889431442"/>
        </patternFill>
      </fill>
    </dxf>
    <dxf>
      <fill>
        <patternFill>
          <bgColor rgb="FFECB3AA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4" tint="0.79998168889431442"/>
      </font>
      <fill>
        <patternFill>
          <fgColor theme="4" tint="0.79995117038483843"/>
          <bgColor theme="4" tint="0.79998168889431442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ill>
        <patternFill>
          <bgColor rgb="FFECB3AA"/>
        </patternFill>
      </fill>
    </dxf>
    <dxf>
      <fill>
        <patternFill>
          <bgColor theme="9" tint="0.39994506668294322"/>
        </patternFill>
      </fill>
    </dxf>
    <dxf>
      <fill>
        <patternFill>
          <bgColor rgb="FFECB3AA"/>
        </patternFill>
      </fill>
    </dxf>
    <dxf>
      <fill>
        <patternFill>
          <bgColor theme="9" tint="0.59996337778862885"/>
        </patternFill>
      </fill>
    </dxf>
    <dxf>
      <fill>
        <patternFill>
          <bgColor rgb="FFECB3AA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F5050"/>
      <color rgb="FFEFF6FB"/>
      <color rgb="FFECB3AA"/>
      <color rgb="FFF58B9D"/>
      <color rgb="FFEF5F5F"/>
      <color rgb="FFECF5E7"/>
      <color rgb="FFFFF5D9"/>
      <color rgb="FFEAE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414399</xdr:colOff>
      <xdr:row>0</xdr:row>
      <xdr:rowOff>0</xdr:rowOff>
    </xdr:from>
    <xdr:to>
      <xdr:col>11</xdr:col>
      <xdr:colOff>751165</xdr:colOff>
      <xdr:row>67</xdr:row>
      <xdr:rowOff>51693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A013FF0-B949-D837-91CD-291E7B0EB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399" y="0"/>
          <a:ext cx="9167801" cy="12815193"/>
        </a:xfrm>
        <a:prstGeom prst="rect">
          <a:avLst/>
        </a:prstGeom>
      </xdr:spPr>
    </xdr:pic>
    <xdr:clientData/>
  </xdr:twoCellAnchor>
  <xdr:twoCellAnchor editAs="oneCell">
    <xdr:from>
      <xdr:col>12</xdr:col>
      <xdr:colOff>605969</xdr:colOff>
      <xdr:row>0</xdr:row>
      <xdr:rowOff>14514</xdr:rowOff>
    </xdr:from>
    <xdr:to>
      <xdr:col>23</xdr:col>
      <xdr:colOff>716884</xdr:colOff>
      <xdr:row>67</xdr:row>
      <xdr:rowOff>49653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3363D93-1BF4-5C24-A190-7E2B3B259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39827" y="14514"/>
          <a:ext cx="8941950" cy="12798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zh.ch/de/soziales/leben-mit-behinderung/selbstbestimmung/sebe-anbietende/sebe-ambulant/wegleitung-ambulant/wegleitung-ambulante-anbietende/kapitel-3/kapitel-3-1.html?search=mindest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2:U36"/>
  <sheetViews>
    <sheetView showGridLines="0" tabSelected="1" zoomScaleNormal="100" zoomScaleSheetLayoutView="100" zoomScalePageLayoutView="70" workbookViewId="0">
      <selection activeCell="C4" sqref="C4:T5"/>
    </sheetView>
  </sheetViews>
  <sheetFormatPr baseColWidth="10" defaultColWidth="11.42578125" defaultRowHeight="14.25" x14ac:dyDescent="0.2"/>
  <cols>
    <col min="1" max="2" width="2.85546875" style="5" customWidth="1"/>
    <col min="3" max="3" width="23" style="5" customWidth="1"/>
    <col min="4" max="4" width="1.42578125" style="5" customWidth="1"/>
    <col min="5" max="19" width="11.42578125" style="5"/>
    <col min="20" max="20" width="37.5703125" style="5" customWidth="1"/>
    <col min="21" max="21" width="3" style="5" customWidth="1"/>
    <col min="22" max="16384" width="11.42578125" style="5"/>
  </cols>
  <sheetData>
    <row r="2" spans="2:21" ht="20.25" x14ac:dyDescent="0.3">
      <c r="B2" s="131" t="s">
        <v>51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3"/>
      <c r="P2" s="133"/>
      <c r="Q2" s="133"/>
      <c r="R2" s="133"/>
      <c r="S2" s="133"/>
      <c r="T2" s="133"/>
      <c r="U2" s="133"/>
    </row>
    <row r="3" spans="2:21" ht="7.5" customHeight="1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2:21" ht="15" customHeight="1" x14ac:dyDescent="0.2">
      <c r="B4" s="4"/>
      <c r="C4" s="152" t="s">
        <v>81</v>
      </c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48"/>
    </row>
    <row r="5" spans="2:21" ht="15" x14ac:dyDescent="0.2">
      <c r="B5" s="4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48"/>
    </row>
    <row r="6" spans="2:21" ht="7.5" customHeight="1" x14ac:dyDescent="0.25">
      <c r="B6" s="4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4"/>
      <c r="Q6" s="134"/>
      <c r="R6" s="134"/>
      <c r="S6" s="134"/>
      <c r="T6" s="134"/>
      <c r="U6" s="134"/>
    </row>
    <row r="7" spans="2:21" ht="15" customHeight="1" x14ac:dyDescent="0.25">
      <c r="B7" s="4"/>
      <c r="C7" s="134" t="s">
        <v>62</v>
      </c>
      <c r="D7" s="134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4"/>
      <c r="Q7" s="134"/>
      <c r="R7" s="134"/>
      <c r="S7" s="134"/>
      <c r="T7" s="134"/>
      <c r="U7" s="134"/>
    </row>
    <row r="8" spans="2:21" ht="7.5" customHeight="1" x14ac:dyDescent="0.25">
      <c r="B8" s="4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4"/>
      <c r="Q8" s="134"/>
      <c r="R8" s="134"/>
      <c r="S8" s="134"/>
      <c r="T8" s="134"/>
      <c r="U8" s="134"/>
    </row>
    <row r="9" spans="2:21" ht="15" customHeight="1" x14ac:dyDescent="0.2">
      <c r="B9" s="4"/>
      <c r="C9" s="136" t="s">
        <v>2</v>
      </c>
      <c r="D9" s="137"/>
      <c r="E9" s="156" t="s">
        <v>53</v>
      </c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</row>
    <row r="10" spans="2:21" ht="15" customHeight="1" x14ac:dyDescent="0.2">
      <c r="B10" s="4"/>
      <c r="C10" s="138" t="s">
        <v>54</v>
      </c>
      <c r="D10" s="139"/>
      <c r="E10" s="156" t="s">
        <v>90</v>
      </c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</row>
    <row r="11" spans="2:21" ht="7.5" customHeight="1" x14ac:dyDescent="0.2">
      <c r="B11" s="4"/>
      <c r="C11" s="140"/>
      <c r="D11" s="140"/>
      <c r="E11" s="141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</row>
    <row r="12" spans="2:21" ht="15" x14ac:dyDescent="0.2">
      <c r="B12" s="4"/>
      <c r="C12" s="154" t="s">
        <v>82</v>
      </c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</row>
    <row r="13" spans="2:21" ht="7.5" customHeight="1" x14ac:dyDescent="0.2">
      <c r="B13" s="4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</row>
    <row r="14" spans="2:21" ht="15" x14ac:dyDescent="0.2">
      <c r="B14" s="4"/>
      <c r="C14" s="143" t="s">
        <v>55</v>
      </c>
      <c r="D14" s="144"/>
      <c r="E14" s="153" t="s">
        <v>57</v>
      </c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</row>
    <row r="15" spans="2:21" ht="15" x14ac:dyDescent="0.2">
      <c r="B15" s="4"/>
      <c r="C15" s="145" t="s">
        <v>56</v>
      </c>
      <c r="D15" s="139"/>
      <c r="E15" s="155" t="s">
        <v>60</v>
      </c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</row>
    <row r="16" spans="2:21" x14ac:dyDescent="0.2">
      <c r="B16" s="4"/>
      <c r="C16" s="38"/>
      <c r="D16" s="38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2:21" ht="18" x14ac:dyDescent="0.25">
      <c r="B17" s="132" t="s">
        <v>59</v>
      </c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3"/>
      <c r="P17" s="133"/>
      <c r="Q17" s="133"/>
      <c r="R17" s="133"/>
      <c r="S17" s="133"/>
      <c r="T17" s="133"/>
      <c r="U17" s="133"/>
    </row>
    <row r="18" spans="2:21" ht="7.5" customHeight="1" x14ac:dyDescent="0.2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2:21" ht="15" x14ac:dyDescent="0.2">
      <c r="B19" s="4"/>
      <c r="C19" s="150" t="s">
        <v>69</v>
      </c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</row>
    <row r="20" spans="2:21" ht="9" customHeight="1" x14ac:dyDescent="0.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2:21" ht="18" x14ac:dyDescent="0.25">
      <c r="B21" s="132" t="s">
        <v>49</v>
      </c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3"/>
      <c r="P21" s="133"/>
      <c r="Q21" s="133"/>
      <c r="R21" s="133"/>
      <c r="S21" s="133"/>
      <c r="T21" s="133"/>
      <c r="U21" s="133"/>
    </row>
    <row r="22" spans="2:21" ht="7.5" customHeight="1" x14ac:dyDescent="0.25">
      <c r="B22" s="4"/>
      <c r="C22" s="6"/>
      <c r="D22" s="6"/>
      <c r="E22" s="11"/>
      <c r="F22" s="11"/>
      <c r="G22" s="11"/>
      <c r="H22" s="11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2:21" ht="15" customHeight="1" x14ac:dyDescent="0.2">
      <c r="B23" s="4"/>
      <c r="C23" s="152" t="s">
        <v>103</v>
      </c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40"/>
    </row>
    <row r="24" spans="2:21" x14ac:dyDescent="0.2">
      <c r="B24" s="4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40"/>
    </row>
    <row r="25" spans="2:21" ht="18" customHeight="1" x14ac:dyDescent="0.2">
      <c r="B25" s="4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4"/>
    </row>
    <row r="26" spans="2:21" ht="9" customHeight="1" x14ac:dyDescent="0.2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2:21" ht="18" x14ac:dyDescent="0.25">
      <c r="B27" s="132" t="s">
        <v>45</v>
      </c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3"/>
      <c r="P27" s="133"/>
      <c r="Q27" s="133"/>
      <c r="R27" s="133"/>
      <c r="S27" s="133"/>
      <c r="T27" s="133"/>
      <c r="U27" s="133"/>
    </row>
    <row r="28" spans="2:21" ht="7.5" customHeight="1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4"/>
      <c r="T28" s="4"/>
      <c r="U28" s="4"/>
    </row>
    <row r="29" spans="2:21" ht="18.75" customHeight="1" x14ac:dyDescent="0.25">
      <c r="B29" s="6"/>
      <c r="C29" s="152" t="s">
        <v>70</v>
      </c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4"/>
    </row>
    <row r="30" spans="2:21" ht="18.75" customHeight="1" x14ac:dyDescent="0.25">
      <c r="B30" s="6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4"/>
    </row>
    <row r="31" spans="2:21" ht="15" customHeight="1" x14ac:dyDescent="0.2">
      <c r="B31" s="4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4"/>
    </row>
    <row r="32" spans="2:21" ht="7.5" customHeight="1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2:21" ht="18" x14ac:dyDescent="0.25">
      <c r="B33" s="132" t="s">
        <v>58</v>
      </c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3"/>
      <c r="P33" s="133"/>
      <c r="Q33" s="133"/>
      <c r="R33" s="133"/>
      <c r="S33" s="133"/>
      <c r="T33" s="133"/>
      <c r="U33" s="133"/>
    </row>
    <row r="34" spans="2:21" ht="7.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2:21" x14ac:dyDescent="0.2">
      <c r="B35" s="4"/>
      <c r="C35" s="150" t="s">
        <v>109</v>
      </c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</row>
    <row r="36" spans="2:21" x14ac:dyDescent="0.2">
      <c r="B36" s="4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</row>
  </sheetData>
  <sheetProtection algorithmName="SHA-512" hashValue="95j6VhKz2+71qPtW5YeAQZGD38C31WjuBc3rCYJDZP0L3+eWT15Z9Hl0ovE55QfA/XqVmlOHKnlNwDD1bQ0f6A==" saltValue="hxlUDMzxxOv5AuqZLCx6nQ==" spinCount="100000" sheet="1" selectLockedCells="1"/>
  <mergeCells count="10">
    <mergeCell ref="C35:U36"/>
    <mergeCell ref="C29:T31"/>
    <mergeCell ref="C23:T25"/>
    <mergeCell ref="C4:T5"/>
    <mergeCell ref="E14:U14"/>
    <mergeCell ref="E15:U15"/>
    <mergeCell ref="C19:U19"/>
    <mergeCell ref="E9:U9"/>
    <mergeCell ref="C12:U12"/>
    <mergeCell ref="E10:U10"/>
  </mergeCells>
  <pageMargins left="0.70866141732283472" right="0.70866141732283472" top="0.78740157480314965" bottom="0.78740157480314965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M34"/>
  <sheetViews>
    <sheetView showGridLines="0" zoomScaleNormal="100" zoomScaleSheetLayoutView="100" workbookViewId="0">
      <selection activeCell="D4" sqref="D4:F4"/>
    </sheetView>
  </sheetViews>
  <sheetFormatPr baseColWidth="10" defaultRowHeight="14.25" x14ac:dyDescent="0.2"/>
  <cols>
    <col min="1" max="1" width="3.5703125" style="5" customWidth="1"/>
    <col min="2" max="2" width="28.28515625" style="5" customWidth="1"/>
    <col min="3" max="3" width="2.85546875" style="5" customWidth="1"/>
    <col min="4" max="4" width="15.85546875" style="5" customWidth="1"/>
    <col min="5" max="8" width="11.42578125" style="5"/>
    <col min="9" max="9" width="25.42578125" style="5" customWidth="1"/>
    <col min="10" max="11" width="11.42578125" style="5"/>
    <col min="12" max="12" width="12.28515625" style="5" customWidth="1"/>
    <col min="13" max="16384" width="11.42578125" style="5"/>
  </cols>
  <sheetData>
    <row r="1" spans="1:13" ht="7.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0.25" x14ac:dyDescent="0.3">
      <c r="A2" s="6"/>
      <c r="B2" s="7" t="s">
        <v>63</v>
      </c>
      <c r="C2" s="8"/>
      <c r="D2" s="8"/>
      <c r="E2" s="8"/>
      <c r="F2" s="8"/>
      <c r="G2" s="8"/>
      <c r="H2" s="8"/>
      <c r="I2" s="8"/>
      <c r="J2" s="8"/>
      <c r="K2" s="8"/>
      <c r="L2" s="8"/>
      <c r="M2" s="4"/>
    </row>
    <row r="3" spans="1:13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">
      <c r="A4" s="4"/>
      <c r="B4" s="9" t="s">
        <v>19</v>
      </c>
      <c r="C4" s="9"/>
      <c r="D4" s="158"/>
      <c r="E4" s="158"/>
      <c r="F4" s="158"/>
      <c r="G4" s="4"/>
      <c r="H4" s="4"/>
      <c r="I4" s="4"/>
      <c r="J4" s="4"/>
      <c r="K4" s="4"/>
      <c r="L4" s="4"/>
      <c r="M4" s="4"/>
    </row>
    <row r="5" spans="1:13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">
      <c r="A6" s="4"/>
      <c r="B6" s="9" t="s">
        <v>64</v>
      </c>
      <c r="C6" s="9"/>
      <c r="D6" s="158"/>
      <c r="E6" s="158"/>
      <c r="F6" s="158"/>
      <c r="G6" s="4"/>
      <c r="H6" s="9" t="s">
        <v>22</v>
      </c>
      <c r="I6" s="9"/>
      <c r="J6" s="158"/>
      <c r="K6" s="158"/>
      <c r="L6" s="158"/>
      <c r="M6" s="4"/>
    </row>
    <row r="7" spans="1:13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">
      <c r="A8" s="4"/>
      <c r="B8" s="9" t="s">
        <v>0</v>
      </c>
      <c r="C8" s="9"/>
      <c r="D8" s="158"/>
      <c r="E8" s="158"/>
      <c r="F8" s="158"/>
      <c r="G8" s="4"/>
      <c r="H8" s="9" t="s">
        <v>0</v>
      </c>
      <c r="I8" s="9"/>
      <c r="J8" s="158"/>
      <c r="K8" s="158"/>
      <c r="L8" s="158"/>
      <c r="M8" s="4"/>
    </row>
    <row r="9" spans="1:13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2">
      <c r="A10" s="4"/>
      <c r="B10" s="9" t="s">
        <v>1</v>
      </c>
      <c r="C10" s="9"/>
      <c r="D10" s="158"/>
      <c r="E10" s="158"/>
      <c r="F10" s="158"/>
      <c r="G10" s="4"/>
      <c r="H10" s="9" t="s">
        <v>1</v>
      </c>
      <c r="I10" s="9"/>
      <c r="J10" s="158"/>
      <c r="K10" s="158"/>
      <c r="L10" s="158"/>
      <c r="M10" s="4"/>
    </row>
    <row r="11" spans="1:13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2">
      <c r="A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20.25" x14ac:dyDescent="0.3">
      <c r="A13" s="4"/>
      <c r="B13" s="7" t="s">
        <v>94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4"/>
    </row>
    <row r="14" spans="1:13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2">
      <c r="A15" s="4"/>
      <c r="B15" s="4" t="s">
        <v>98</v>
      </c>
      <c r="C15" s="4"/>
      <c r="D15" s="4"/>
      <c r="E15" s="159"/>
      <c r="F15" s="158"/>
      <c r="G15" s="4"/>
      <c r="I15" s="10" t="s">
        <v>97</v>
      </c>
      <c r="J15" s="158"/>
      <c r="K15" s="158"/>
      <c r="L15" s="158"/>
      <c r="M15" s="4"/>
    </row>
    <row r="16" spans="1:13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2">
      <c r="A19" s="4"/>
      <c r="B19" s="157" t="str">
        <f>IF(OR(D4="", D6="", D8="", D10="", J6="", J8="", J10="", E15="", J15=""), "Angaben unvollständig", "Angaben vollständig")</f>
        <v>Angaben unvollständig</v>
      </c>
      <c r="C19" s="157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3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3" x14ac:dyDescent="0.2">
      <c r="A22" s="4"/>
      <c r="D22" s="4"/>
      <c r="E22" s="4"/>
      <c r="F22" s="4"/>
      <c r="G22" s="4"/>
      <c r="H22" s="4"/>
      <c r="I22" s="4"/>
      <c r="J22" s="4"/>
      <c r="K22" s="4"/>
      <c r="L22" s="4"/>
    </row>
    <row r="23" spans="1:13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3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3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3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3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3" hidden="1" x14ac:dyDescent="0.2">
      <c r="A28" s="4"/>
      <c r="B28" s="4" t="s">
        <v>95</v>
      </c>
      <c r="C28" s="4"/>
      <c r="D28" s="146" t="s">
        <v>105</v>
      </c>
      <c r="E28" s="4"/>
      <c r="F28" s="4"/>
      <c r="G28" s="4"/>
      <c r="H28" s="4"/>
      <c r="I28" s="4"/>
      <c r="J28" s="4"/>
      <c r="K28" s="4"/>
      <c r="L28" s="4"/>
    </row>
    <row r="29" spans="1:13" hidden="1" x14ac:dyDescent="0.2">
      <c r="A29" s="4"/>
      <c r="B29" s="4" t="s">
        <v>96</v>
      </c>
      <c r="C29" s="4"/>
      <c r="D29" s="149" t="s">
        <v>106</v>
      </c>
      <c r="E29" s="4"/>
      <c r="F29" s="4"/>
      <c r="G29" s="4"/>
      <c r="H29" s="4"/>
      <c r="I29" s="4"/>
      <c r="J29" s="4"/>
      <c r="K29" s="4"/>
      <c r="L29" s="4"/>
    </row>
    <row r="30" spans="1:13" hidden="1" x14ac:dyDescent="0.2">
      <c r="A30" s="4"/>
      <c r="B30" s="146" t="s">
        <v>104</v>
      </c>
      <c r="C30" s="4"/>
      <c r="D30" s="149" t="s">
        <v>110</v>
      </c>
      <c r="E30" s="4"/>
      <c r="F30" s="4"/>
      <c r="G30" s="4"/>
      <c r="H30" s="4"/>
      <c r="I30" s="4"/>
      <c r="J30" s="4"/>
      <c r="K30" s="4"/>
      <c r="L30" s="4"/>
    </row>
    <row r="31" spans="1:13" hidden="1" x14ac:dyDescent="0.2">
      <c r="A31" s="4"/>
      <c r="B31" s="4" t="s">
        <v>100</v>
      </c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3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2">
      <c r="A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2">
      <c r="A34" s="4"/>
      <c r="C34" s="4"/>
      <c r="D34" s="4"/>
      <c r="E34" s="4"/>
      <c r="F34" s="4"/>
      <c r="G34" s="4"/>
      <c r="H34" s="4"/>
      <c r="I34" s="4"/>
      <c r="J34" s="4"/>
      <c r="K34" s="4"/>
      <c r="L34" s="4"/>
    </row>
  </sheetData>
  <sheetProtection algorithmName="SHA-512" hashValue="y0SWuXlxj8yNptutaA+BibqPnFIkCGIB7iNNFx+Z7XUeKp+iuFo1C5ujnrNNBDo8IFA+mOo1F8VtDstrz7yHZQ==" saltValue="RKSL/ibiPxqoHgkzASf2Aw==" spinCount="100000" sheet="1" selectLockedCells="1"/>
  <mergeCells count="10">
    <mergeCell ref="J8:L8"/>
    <mergeCell ref="J10:L10"/>
    <mergeCell ref="J6:L6"/>
    <mergeCell ref="E15:F15"/>
    <mergeCell ref="J15:L15"/>
    <mergeCell ref="B19:C19"/>
    <mergeCell ref="D6:F6"/>
    <mergeCell ref="D4:F4"/>
    <mergeCell ref="D8:F8"/>
    <mergeCell ref="D10:F10"/>
  </mergeCells>
  <conditionalFormatting sqref="B19:C19">
    <cfRule type="expression" dxfId="29" priority="1">
      <formula>$B$19="Angaben vollständig"</formula>
    </cfRule>
    <cfRule type="expression" dxfId="28" priority="2">
      <formula>$B$19="Angaben unvollständig"</formula>
    </cfRule>
  </conditionalFormatting>
  <dataValidations count="2">
    <dataValidation type="list" allowBlank="1" showInputMessage="1" showErrorMessage="1" sqref="E15:F15" xr:uid="{22A0A612-6F3E-4653-8315-8B7F61B7E395}">
      <formula1>$B$28:$B$31</formula1>
    </dataValidation>
    <dataValidation type="list" allowBlank="1" showInputMessage="1" showErrorMessage="1" sqref="J15" xr:uid="{706B322E-5B7F-4E08-9394-105FA9C13F69}">
      <formula1>$D$28:$D$30</formula1>
    </dataValidation>
  </dataValidations>
  <pageMargins left="0.7" right="0.7" top="0.78740157499999996" bottom="0.78740157499999996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</sheetPr>
  <dimension ref="A1:R35"/>
  <sheetViews>
    <sheetView showGridLines="0" zoomScaleNormal="100" zoomScaleSheetLayoutView="100" zoomScalePageLayoutView="70" workbookViewId="0">
      <selection activeCell="C10" sqref="C10"/>
    </sheetView>
  </sheetViews>
  <sheetFormatPr baseColWidth="10" defaultColWidth="11.42578125" defaultRowHeight="14.25" x14ac:dyDescent="0.2"/>
  <cols>
    <col min="1" max="1" width="3.5703125" style="5" customWidth="1"/>
    <col min="2" max="2" width="51.5703125" style="5" customWidth="1"/>
    <col min="3" max="5" width="28.28515625" style="5" customWidth="1"/>
    <col min="6" max="7" width="14.140625" style="5" customWidth="1"/>
    <col min="8" max="8" width="28.28515625" style="5" customWidth="1"/>
    <col min="9" max="9" width="23.5703125" style="5" customWidth="1"/>
    <col min="10" max="10" width="14.5703125" style="5" customWidth="1"/>
    <col min="11" max="12" width="11.42578125" style="5" hidden="1" customWidth="1"/>
    <col min="13" max="16" width="11.42578125" style="5" customWidth="1"/>
    <col min="17" max="17" width="11.42578125" style="5"/>
    <col min="18" max="18" width="11.42578125" style="5" customWidth="1"/>
    <col min="19" max="16384" width="11.42578125" style="5"/>
  </cols>
  <sheetData>
    <row r="1" spans="1:18" ht="7.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</row>
    <row r="2" spans="1:18" ht="20.25" x14ac:dyDescent="0.3">
      <c r="A2" s="11"/>
      <c r="B2" s="7" t="s">
        <v>49</v>
      </c>
      <c r="C2" s="12"/>
      <c r="D2" s="12"/>
      <c r="E2" s="12"/>
      <c r="F2" s="12"/>
      <c r="G2" s="12"/>
      <c r="H2" s="12"/>
      <c r="I2" s="12"/>
      <c r="J2" s="13"/>
    </row>
    <row r="3" spans="1:18" ht="7.5" customHeight="1" x14ac:dyDescent="0.2">
      <c r="A3" s="4"/>
      <c r="B3" s="4"/>
      <c r="C3" s="4"/>
      <c r="D3" s="4"/>
      <c r="E3" s="164"/>
      <c r="F3" s="164"/>
      <c r="G3" s="10"/>
      <c r="H3" s="13"/>
      <c r="I3" s="13"/>
      <c r="J3" s="13"/>
    </row>
    <row r="4" spans="1:18" ht="15" customHeight="1" x14ac:dyDescent="0.25">
      <c r="A4" s="4"/>
      <c r="B4" s="4" t="s">
        <v>102</v>
      </c>
      <c r="C4" s="4"/>
      <c r="D4" s="10"/>
      <c r="E4" s="10"/>
      <c r="F4" s="10"/>
      <c r="G4" s="10"/>
      <c r="H4" s="13"/>
      <c r="I4" s="13"/>
      <c r="J4" s="13"/>
    </row>
    <row r="5" spans="1:18" ht="7.5" customHeight="1" x14ac:dyDescent="0.2">
      <c r="A5" s="4"/>
      <c r="B5" s="4"/>
      <c r="C5" s="4"/>
      <c r="D5" s="10"/>
      <c r="E5" s="10"/>
      <c r="F5" s="10"/>
      <c r="G5" s="10"/>
      <c r="H5" s="13"/>
      <c r="I5" s="13"/>
      <c r="J5" s="13"/>
    </row>
    <row r="6" spans="1:18" ht="15" customHeight="1" x14ac:dyDescent="0.2">
      <c r="A6" s="4"/>
      <c r="B6" s="4" t="s">
        <v>92</v>
      </c>
      <c r="C6" s="4"/>
      <c r="D6" s="10"/>
      <c r="E6" s="10"/>
      <c r="F6" s="10"/>
      <c r="G6" s="10"/>
      <c r="H6" s="13"/>
      <c r="I6" s="13"/>
      <c r="J6" s="13"/>
    </row>
    <row r="7" spans="1:18" ht="11.25" customHeight="1" x14ac:dyDescent="0.2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18" ht="18" x14ac:dyDescent="0.25">
      <c r="A8" s="11"/>
      <c r="B8" s="8" t="s">
        <v>77</v>
      </c>
      <c r="C8" s="12"/>
      <c r="D8" s="12"/>
      <c r="E8" s="12"/>
      <c r="F8" s="12"/>
      <c r="G8" s="12"/>
      <c r="H8" s="12"/>
      <c r="I8" s="12"/>
      <c r="J8" s="13"/>
    </row>
    <row r="9" spans="1:18" ht="6.75" customHeight="1" x14ac:dyDescent="0.2">
      <c r="A9" s="4"/>
      <c r="B9" s="4"/>
      <c r="C9" s="4"/>
      <c r="F9" s="15"/>
      <c r="G9" s="15"/>
      <c r="H9" s="15"/>
      <c r="I9" s="16"/>
      <c r="J9" s="4"/>
    </row>
    <row r="10" spans="1:18" ht="15" customHeight="1" x14ac:dyDescent="0.2">
      <c r="A10" s="4"/>
      <c r="B10" s="4" t="s">
        <v>30</v>
      </c>
      <c r="C10" s="17"/>
      <c r="D10" s="18"/>
      <c r="E10" s="18" t="s">
        <v>85</v>
      </c>
      <c r="F10" s="19"/>
      <c r="G10" s="15"/>
      <c r="H10" s="15"/>
      <c r="I10" s="16"/>
      <c r="J10" s="4"/>
      <c r="K10" s="5" t="s">
        <v>24</v>
      </c>
      <c r="L10" s="20">
        <f>SUM(C17:H17)+SUM(C22:H23)</f>
        <v>0</v>
      </c>
    </row>
    <row r="11" spans="1:18" ht="15" customHeight="1" x14ac:dyDescent="0.2">
      <c r="A11" s="4"/>
      <c r="B11" s="4"/>
      <c r="C11" s="21"/>
      <c r="D11" s="21"/>
      <c r="E11" s="165" t="str">
        <f>IF(C10=L10,"","Von den "&amp;C10*100&amp;" Stellenprozenten geplant Total haben Sie momentan 
"&amp;L10*100&amp;" Stellenprozente auf die vier Ausbildungskategorien verteilt")</f>
        <v/>
      </c>
      <c r="F11" s="165"/>
      <c r="G11" s="165"/>
      <c r="H11" s="165"/>
      <c r="I11" s="165"/>
      <c r="J11" s="4"/>
      <c r="L11" s="20"/>
    </row>
    <row r="12" spans="1:18" ht="15" customHeight="1" x14ac:dyDescent="0.2">
      <c r="A12" s="4"/>
      <c r="B12" s="4" t="s">
        <v>61</v>
      </c>
      <c r="C12" s="22">
        <f>C10-L10</f>
        <v>0</v>
      </c>
      <c r="D12" s="22"/>
      <c r="E12" s="165"/>
      <c r="F12" s="165"/>
      <c r="G12" s="165"/>
      <c r="H12" s="165"/>
      <c r="I12" s="165"/>
      <c r="J12" s="4"/>
      <c r="L12" s="20"/>
    </row>
    <row r="13" spans="1:18" ht="7.5" customHeight="1" x14ac:dyDescent="0.2">
      <c r="A13" s="4"/>
      <c r="B13" s="4"/>
      <c r="C13" s="4"/>
      <c r="D13" s="4"/>
      <c r="E13" s="165"/>
      <c r="F13" s="165"/>
      <c r="G13" s="165"/>
      <c r="H13" s="165"/>
      <c r="I13" s="165"/>
      <c r="J13" s="4"/>
    </row>
    <row r="14" spans="1:18" ht="18" x14ac:dyDescent="0.25">
      <c r="A14" s="11"/>
      <c r="B14" s="8" t="s">
        <v>86</v>
      </c>
      <c r="C14" s="12"/>
      <c r="D14" s="12"/>
      <c r="E14" s="12"/>
      <c r="F14" s="12"/>
      <c r="G14" s="12"/>
      <c r="H14" s="12"/>
      <c r="I14" s="12"/>
      <c r="J14" s="13"/>
    </row>
    <row r="15" spans="1:18" ht="15" customHeight="1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M15" s="14"/>
      <c r="N15" s="14"/>
      <c r="O15" s="14"/>
      <c r="P15" s="14"/>
      <c r="Q15" s="14"/>
      <c r="R15" s="14"/>
    </row>
    <row r="16" spans="1:18" ht="48" customHeight="1" thickBot="1" x14ac:dyDescent="0.25">
      <c r="A16" s="4"/>
      <c r="B16" s="23" t="s">
        <v>91</v>
      </c>
      <c r="C16" s="24" t="s">
        <v>80</v>
      </c>
      <c r="D16" s="24" t="s">
        <v>83</v>
      </c>
      <c r="E16" s="24" t="s">
        <v>84</v>
      </c>
      <c r="F16" s="166" t="s">
        <v>101</v>
      </c>
      <c r="G16" s="166"/>
      <c r="H16" s="24" t="s">
        <v>93</v>
      </c>
      <c r="I16" s="24" t="s">
        <v>38</v>
      </c>
      <c r="J16" s="14"/>
    </row>
    <row r="17" spans="1:14" ht="15" customHeight="1" thickTop="1" thickBot="1" x14ac:dyDescent="0.25">
      <c r="A17" s="4"/>
      <c r="B17" s="4" t="s">
        <v>29</v>
      </c>
      <c r="C17" s="25"/>
      <c r="D17" s="25"/>
      <c r="E17" s="25"/>
      <c r="F17" s="162"/>
      <c r="G17" s="163"/>
      <c r="H17" s="25"/>
      <c r="I17" s="27">
        <f>C17+E17+F17+H17+D17</f>
        <v>0</v>
      </c>
      <c r="J17" s="28"/>
      <c r="L17" s="5">
        <f ca="1">YEAR(TODAY())</f>
        <v>2026</v>
      </c>
    </row>
    <row r="18" spans="1:14" ht="15.75" thickTop="1" thickBot="1" x14ac:dyDescent="0.25">
      <c r="A18" s="4"/>
      <c r="B18" s="30" t="s">
        <v>48</v>
      </c>
      <c r="C18" s="25"/>
      <c r="D18" s="25"/>
      <c r="E18" s="25"/>
      <c r="F18" s="162"/>
      <c r="G18" s="163"/>
      <c r="H18" s="25"/>
      <c r="I18" s="27">
        <f>C18+E18+F18+H18+D18</f>
        <v>0</v>
      </c>
      <c r="J18" s="28"/>
      <c r="L18" s="5">
        <f ca="1">L17+1</f>
        <v>2027</v>
      </c>
    </row>
    <row r="19" spans="1:14" ht="15.75" thickTop="1" thickBot="1" x14ac:dyDescent="0.25">
      <c r="A19" s="4"/>
      <c r="B19" s="30" t="s">
        <v>41</v>
      </c>
      <c r="C19" s="25"/>
      <c r="D19" s="25"/>
      <c r="E19" s="25"/>
      <c r="F19" s="162"/>
      <c r="G19" s="163"/>
      <c r="H19" s="25"/>
      <c r="I19" s="27">
        <f>C19+E19+F19+H19+D19</f>
        <v>0</v>
      </c>
      <c r="J19" s="28"/>
      <c r="L19" s="5">
        <f ca="1">L18+1</f>
        <v>2028</v>
      </c>
    </row>
    <row r="20" spans="1:14" ht="15.75" thickTop="1" thickBot="1" x14ac:dyDescent="0.25">
      <c r="A20" s="4"/>
      <c r="B20" s="30" t="s">
        <v>87</v>
      </c>
      <c r="C20" s="31">
        <f>IF(ISBLANK(C17),0,C17-C18-C19)</f>
        <v>0</v>
      </c>
      <c r="D20" s="31">
        <f>IF(ISBLANK(D17),0,D17-D18-D19)</f>
        <v>0</v>
      </c>
      <c r="E20" s="31">
        <f>IF(ISBLANK(E17),0,E17-E18-E19)</f>
        <v>0</v>
      </c>
      <c r="F20" s="160">
        <f>IF(ISBLANK(F17),0,F17-F18-F19)</f>
        <v>0</v>
      </c>
      <c r="G20" s="161"/>
      <c r="H20" s="31">
        <f>IF(ISBLANK(H17),0,H17-H18-H19)</f>
        <v>0</v>
      </c>
      <c r="I20" s="27">
        <f>C20+E20+F20+H20+D20</f>
        <v>0</v>
      </c>
      <c r="J20" s="28"/>
      <c r="L20" s="2"/>
    </row>
    <row r="21" spans="1:14" ht="10.5" customHeight="1" thickTop="1" thickBot="1" x14ac:dyDescent="0.3">
      <c r="A21" s="4"/>
      <c r="B21" s="8"/>
      <c r="C21" s="32" t="s">
        <v>28</v>
      </c>
      <c r="D21" s="32" t="s">
        <v>28</v>
      </c>
      <c r="E21" s="32" t="s">
        <v>28</v>
      </c>
      <c r="F21" s="32" t="s">
        <v>28</v>
      </c>
      <c r="G21" s="32"/>
      <c r="H21" s="32" t="s">
        <v>28</v>
      </c>
      <c r="I21" s="32" t="s">
        <v>28</v>
      </c>
      <c r="J21" s="28"/>
      <c r="L21" s="2"/>
    </row>
    <row r="22" spans="1:14" ht="15" customHeight="1" thickTop="1" thickBot="1" x14ac:dyDescent="0.25">
      <c r="A22" s="4"/>
      <c r="B22" s="4" t="s">
        <v>71</v>
      </c>
      <c r="C22" s="33"/>
      <c r="D22" s="26"/>
      <c r="E22" s="26"/>
      <c r="F22" s="162"/>
      <c r="G22" s="163"/>
      <c r="H22" s="26"/>
      <c r="I22" s="27">
        <f>C22+E22+F22+H22+D22</f>
        <v>0</v>
      </c>
      <c r="J22" s="28"/>
      <c r="L22" s="29"/>
    </row>
    <row r="23" spans="1:14" ht="15.75" thickTop="1" thickBot="1" x14ac:dyDescent="0.25">
      <c r="A23" s="4"/>
      <c r="B23" s="4" t="s">
        <v>47</v>
      </c>
      <c r="C23" s="33"/>
      <c r="D23" s="26"/>
      <c r="E23" s="26"/>
      <c r="F23" s="162"/>
      <c r="G23" s="163"/>
      <c r="H23" s="26"/>
      <c r="I23" s="27">
        <f>C23+E23+F23+H23+D23</f>
        <v>0</v>
      </c>
      <c r="J23" s="28"/>
      <c r="L23" s="1"/>
    </row>
    <row r="24" spans="1:14" s="4" customFormat="1" ht="2.25" customHeight="1" thickTop="1" x14ac:dyDescent="0.2">
      <c r="C24" s="22"/>
      <c r="D24" s="22"/>
      <c r="E24" s="22"/>
      <c r="F24" s="22"/>
      <c r="G24" s="22"/>
      <c r="H24" s="22"/>
      <c r="I24" s="22"/>
      <c r="J24" s="28"/>
      <c r="K24" s="34"/>
      <c r="L24" s="2"/>
      <c r="M24" s="5"/>
      <c r="N24" s="5"/>
    </row>
    <row r="25" spans="1:14" s="4" customFormat="1" x14ac:dyDescent="0.2">
      <c r="C25" s="22"/>
      <c r="D25" s="22"/>
      <c r="E25" s="22"/>
      <c r="F25" s="22"/>
      <c r="G25" s="22"/>
      <c r="H25" s="22"/>
      <c r="I25" s="22"/>
      <c r="J25" s="28"/>
      <c r="K25" s="34"/>
      <c r="L25" s="2"/>
      <c r="M25" s="5"/>
      <c r="N25" s="5"/>
    </row>
    <row r="26" spans="1:14" ht="15.75" thickBot="1" x14ac:dyDescent="0.3">
      <c r="A26" s="4"/>
      <c r="B26" s="35" t="s">
        <v>27</v>
      </c>
      <c r="C26" s="36"/>
      <c r="D26" s="36"/>
      <c r="E26" s="36"/>
      <c r="F26" s="36"/>
      <c r="G26" s="36"/>
      <c r="H26" s="36"/>
      <c r="I26" s="36"/>
      <c r="J26" s="4"/>
      <c r="L26" s="2"/>
    </row>
    <row r="27" spans="1:14" ht="15.75" thickTop="1" thickBot="1" x14ac:dyDescent="0.25">
      <c r="A27" s="4"/>
      <c r="B27" s="4" t="s">
        <v>3</v>
      </c>
      <c r="C27" s="31">
        <f>IFERROR((C17-C18-C19)/SUM($C$17:$H$17,$C$22:$H$23),0)</f>
        <v>0</v>
      </c>
      <c r="D27" s="31">
        <f>IFERROR((D17-D18-D19)/SUM($C$17:$H$17,$C$22:$H$23),0)</f>
        <v>0</v>
      </c>
      <c r="E27" s="31">
        <f>IFERROR((E17-E18-E19)/SUM($C$17:$H$17,$C$22:$H$23),0)</f>
        <v>0</v>
      </c>
      <c r="F27" s="160">
        <f>IFERROR((F17-F18-F19)/SUM($C$17:$H$17,$C$22:$H$23),0)</f>
        <v>0</v>
      </c>
      <c r="G27" s="161"/>
      <c r="H27" s="31">
        <f>IFERROR((H17-H18-H19)/SUM($C$17:$H$17,$C$22:$H$23),0)</f>
        <v>0</v>
      </c>
      <c r="I27" s="27">
        <f>C27+E27+F27+H27+D27</f>
        <v>0</v>
      </c>
      <c r="J27" s="4"/>
      <c r="L27" s="2"/>
      <c r="N27" s="37"/>
    </row>
    <row r="28" spans="1:14" ht="15.75" thickTop="1" thickBot="1" x14ac:dyDescent="0.25">
      <c r="A28" s="4"/>
      <c r="B28" s="4" t="s">
        <v>50</v>
      </c>
      <c r="C28" s="31">
        <f t="shared" ref="C28:F29" si="0">IFERROR((C22+C18)/SUM($C$17:$H$17,$C$22:$H$23),0)</f>
        <v>0</v>
      </c>
      <c r="D28" s="31">
        <f t="shared" si="0"/>
        <v>0</v>
      </c>
      <c r="E28" s="31">
        <f t="shared" si="0"/>
        <v>0</v>
      </c>
      <c r="F28" s="160">
        <f t="shared" si="0"/>
        <v>0</v>
      </c>
      <c r="G28" s="161"/>
      <c r="H28" s="31">
        <f>IFERROR((H22+H18)/SUM($C$17:$H$17,$C$22:$H$23),0)</f>
        <v>0</v>
      </c>
      <c r="I28" s="27">
        <f>C28+E28+F28+H28+D28</f>
        <v>0</v>
      </c>
      <c r="J28" s="4"/>
      <c r="L28" s="1"/>
      <c r="N28" s="37"/>
    </row>
    <row r="29" spans="1:14" ht="15.75" thickTop="1" thickBot="1" x14ac:dyDescent="0.25">
      <c r="A29" s="4"/>
      <c r="B29" s="4" t="s">
        <v>42</v>
      </c>
      <c r="C29" s="31">
        <f t="shared" si="0"/>
        <v>0</v>
      </c>
      <c r="D29" s="31">
        <f t="shared" si="0"/>
        <v>0</v>
      </c>
      <c r="E29" s="31">
        <f t="shared" si="0"/>
        <v>0</v>
      </c>
      <c r="F29" s="160">
        <f t="shared" si="0"/>
        <v>0</v>
      </c>
      <c r="G29" s="161"/>
      <c r="H29" s="31">
        <f>IFERROR((H23+H19)/SUM($C$17:$H$17,$C$22:$H$23),0)</f>
        <v>0</v>
      </c>
      <c r="I29" s="27">
        <f>C29+E29+F29+H29+D29</f>
        <v>0</v>
      </c>
      <c r="J29" s="4"/>
      <c r="L29" s="2"/>
      <c r="N29" s="37"/>
    </row>
    <row r="30" spans="1:14" ht="15" thickTop="1" x14ac:dyDescent="0.2">
      <c r="A30" s="4"/>
      <c r="B30" s="4"/>
      <c r="C30" s="38"/>
      <c r="D30" s="38"/>
      <c r="E30" s="38"/>
      <c r="F30" s="38"/>
      <c r="G30" s="38"/>
      <c r="H30" s="38"/>
      <c r="I30" s="38"/>
      <c r="J30" s="4"/>
      <c r="L30" s="2"/>
    </row>
    <row r="31" spans="1:14" ht="15" thickBot="1" x14ac:dyDescent="0.25">
      <c r="A31" s="4"/>
      <c r="C31" s="39"/>
      <c r="D31" s="40"/>
      <c r="E31" s="40"/>
      <c r="F31" s="41"/>
      <c r="G31" s="41"/>
      <c r="H31" s="4"/>
      <c r="I31" s="4"/>
      <c r="J31" s="4"/>
      <c r="L31" s="2"/>
    </row>
    <row r="32" spans="1:14" ht="15" customHeight="1" thickTop="1" thickBot="1" x14ac:dyDescent="0.25">
      <c r="A32" s="4"/>
      <c r="B32" s="4" t="str">
        <f>IF(OR(C10="",C17="",D17="",E17="",F17="",H17="",C18="",D18="",E18="",F18="",H18="",H19="",F19="",E19="",C19="",D19="",C22="",D22="",E22="",F22="",H22="",H23="",F23="",E23="",C23="",D23=""), "Angaben unvollständig", "Angaben vollständig")</f>
        <v>Angaben unvollständig</v>
      </c>
      <c r="C32" s="42"/>
      <c r="D32" s="4"/>
      <c r="E32" s="4"/>
      <c r="F32" s="4"/>
      <c r="G32" s="4"/>
      <c r="H32" s="4"/>
      <c r="I32" s="4"/>
      <c r="J32" s="4"/>
      <c r="L32" s="2"/>
    </row>
    <row r="33" spans="1:12" ht="15" thickTop="1" x14ac:dyDescent="0.2">
      <c r="A33" s="4"/>
      <c r="B33" s="4"/>
      <c r="C33" s="41"/>
      <c r="D33" s="41"/>
      <c r="E33" s="41"/>
      <c r="F33" s="41"/>
      <c r="G33" s="41"/>
      <c r="H33" s="4"/>
      <c r="I33" s="4"/>
      <c r="J33" s="4"/>
      <c r="L33" s="1"/>
    </row>
    <row r="34" spans="1:12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L34" s="2"/>
    </row>
    <row r="35" spans="1:12" x14ac:dyDescent="0.2">
      <c r="L35" s="2"/>
    </row>
  </sheetData>
  <sheetProtection algorithmName="SHA-512" hashValue="ruyMUq7uFFaJPNjXBkUW2OPnwdh5cHMqVuNJTF4xyRJRWmBq5fsCFvjgcb8KjJKetMuvoP3cp8nEmr0Vwkxtmg==" saltValue="2mbAxPihtUqzzKwrzNTS/A==" spinCount="100000" sheet="1" selectLockedCells="1"/>
  <dataConsolidate/>
  <mergeCells count="12">
    <mergeCell ref="E3:F3"/>
    <mergeCell ref="E11:I13"/>
    <mergeCell ref="F16:G16"/>
    <mergeCell ref="F17:G17"/>
    <mergeCell ref="F27:G27"/>
    <mergeCell ref="F28:G28"/>
    <mergeCell ref="F29:G29"/>
    <mergeCell ref="F18:G18"/>
    <mergeCell ref="F19:G19"/>
    <mergeCell ref="F20:G20"/>
    <mergeCell ref="F22:G22"/>
    <mergeCell ref="F23:G23"/>
  </mergeCells>
  <conditionalFormatting sqref="B32">
    <cfRule type="expression" dxfId="27" priority="23">
      <formula>$B$32="Angaben vollständig"</formula>
    </cfRule>
    <cfRule type="expression" dxfId="26" priority="24">
      <formula>$B$32="Angaben unvollständig"</formula>
    </cfRule>
  </conditionalFormatting>
  <conditionalFormatting sqref="C12">
    <cfRule type="expression" dxfId="25" priority="22">
      <formula>$C$12=0</formula>
    </cfRule>
    <cfRule type="expression" dxfId="24" priority="25">
      <formula>$C$12&lt;&gt;0</formula>
    </cfRule>
  </conditionalFormatting>
  <conditionalFormatting sqref="C20 C27">
    <cfRule type="expression" dxfId="23" priority="20">
      <formula>$C$17=""</formula>
    </cfRule>
  </conditionalFormatting>
  <conditionalFormatting sqref="C28">
    <cfRule type="expression" dxfId="22" priority="8">
      <formula>$C$22=""</formula>
    </cfRule>
  </conditionalFormatting>
  <conditionalFormatting sqref="C29">
    <cfRule type="expression" dxfId="21" priority="7">
      <formula>$C$23=""</formula>
    </cfRule>
  </conditionalFormatting>
  <conditionalFormatting sqref="D20:E20 D27:E27">
    <cfRule type="expression" dxfId="20" priority="19">
      <formula>$E$17=""</formula>
    </cfRule>
  </conditionalFormatting>
  <conditionalFormatting sqref="D28:E28">
    <cfRule type="expression" dxfId="19" priority="6">
      <formula>$E$22=""</formula>
    </cfRule>
  </conditionalFormatting>
  <conditionalFormatting sqref="D29:E29">
    <cfRule type="expression" dxfId="18" priority="5">
      <formula>$E$23=""</formula>
    </cfRule>
  </conditionalFormatting>
  <conditionalFormatting sqref="F20 F27">
    <cfRule type="expression" dxfId="17" priority="18">
      <formula>$F$17=""</formula>
    </cfRule>
  </conditionalFormatting>
  <conditionalFormatting sqref="F28">
    <cfRule type="expression" dxfId="16" priority="4">
      <formula>$F$22=""</formula>
    </cfRule>
  </conditionalFormatting>
  <conditionalFormatting sqref="F29">
    <cfRule type="expression" dxfId="15" priority="3">
      <formula>$F$23=""</formula>
    </cfRule>
  </conditionalFormatting>
  <conditionalFormatting sqref="H20 H27">
    <cfRule type="expression" dxfId="14" priority="17">
      <formula>$H$17=""</formula>
    </cfRule>
  </conditionalFormatting>
  <conditionalFormatting sqref="H28">
    <cfRule type="expression" dxfId="13" priority="2">
      <formula>$H$22=""</formula>
    </cfRule>
  </conditionalFormatting>
  <conditionalFormatting sqref="H29">
    <cfRule type="expression" dxfId="12" priority="1">
      <formula>$H$23=""</formula>
    </cfRule>
  </conditionalFormatting>
  <conditionalFormatting sqref="I17 I20">
    <cfRule type="expression" dxfId="11" priority="16">
      <formula>AND($C$17:$H$17="")</formula>
    </cfRule>
  </conditionalFormatting>
  <conditionalFormatting sqref="I18">
    <cfRule type="expression" dxfId="10" priority="15">
      <formula>AND($C$18:$H$18="")</formula>
    </cfRule>
  </conditionalFormatting>
  <conditionalFormatting sqref="I19">
    <cfRule type="expression" dxfId="9" priority="14">
      <formula>AND($C$19:$H$19="")</formula>
    </cfRule>
  </conditionalFormatting>
  <conditionalFormatting sqref="I22">
    <cfRule type="expression" dxfId="8" priority="13">
      <formula>AND($C$22:$H$22="")</formula>
    </cfRule>
  </conditionalFormatting>
  <conditionalFormatting sqref="I23">
    <cfRule type="expression" dxfId="7" priority="12">
      <formula>AND($C$23:$H$23="")</formula>
    </cfRule>
  </conditionalFormatting>
  <conditionalFormatting sqref="I27">
    <cfRule type="expression" dxfId="6" priority="11">
      <formula>(ISBLANK($C$17:$H$19))</formula>
    </cfRule>
  </conditionalFormatting>
  <conditionalFormatting sqref="I28">
    <cfRule type="expression" dxfId="5" priority="10">
      <formula>(ISBLANK($C$22:$H$22))</formula>
    </cfRule>
  </conditionalFormatting>
  <conditionalFormatting sqref="I29">
    <cfRule type="expression" dxfId="4" priority="9">
      <formula>(ISBLANK($C$23:$H$23))</formula>
    </cfRule>
  </conditionalFormatting>
  <dataValidations count="1">
    <dataValidation type="list" allowBlank="1" showInputMessage="1" showErrorMessage="1" sqref="F10" xr:uid="{00000000-0002-0000-0200-000000000000}">
      <formula1>$L$17:$L$19</formula1>
    </dataValidation>
  </dataValidations>
  <pageMargins left="0.7" right="0.7" top="0.78740157499999996" bottom="0.78740157499999996" header="0.3" footer="0.3"/>
  <pageSetup paperSize="9" scale="67" orientation="landscape" r:id="rId1"/>
  <colBreaks count="1" manualBreakCount="1">
    <brk id="9" max="3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79998168889431442"/>
  </sheetPr>
  <dimension ref="A1:AF38"/>
  <sheetViews>
    <sheetView showGridLines="0" zoomScaleNormal="100" zoomScaleSheetLayoutView="85" zoomScalePageLayoutView="40" workbookViewId="0">
      <selection activeCell="G8" sqref="G8"/>
    </sheetView>
  </sheetViews>
  <sheetFormatPr baseColWidth="10" defaultColWidth="11.42578125" defaultRowHeight="14.25" x14ac:dyDescent="0.2"/>
  <cols>
    <col min="1" max="1" width="3.5703125" style="5" customWidth="1"/>
    <col min="2" max="2" width="6.7109375" style="5" customWidth="1"/>
    <col min="3" max="3" width="33" style="5" customWidth="1"/>
    <col min="4" max="4" width="26.28515625" style="5" customWidth="1"/>
    <col min="5" max="5" width="24.85546875" style="5" customWidth="1"/>
    <col min="6" max="6" width="3.5703125" style="5" customWidth="1"/>
    <col min="7" max="9" width="19.85546875" style="5" customWidth="1"/>
    <col min="10" max="10" width="6.7109375" style="5" customWidth="1"/>
    <col min="11" max="11" width="11.42578125" style="5" customWidth="1"/>
    <col min="12" max="12" width="6.7109375" style="5" customWidth="1"/>
    <col min="13" max="13" width="35.5703125" style="5" customWidth="1"/>
    <col min="14" max="14" width="20.140625" style="5" customWidth="1"/>
    <col min="15" max="15" width="19.42578125" style="5" customWidth="1"/>
    <col min="16" max="16" width="11.85546875" style="5" customWidth="1"/>
    <col min="17" max="17" width="19.42578125" style="5" customWidth="1"/>
    <col min="18" max="18" width="11.85546875" style="5" customWidth="1"/>
    <col min="19" max="19" width="19.42578125" style="5" customWidth="1"/>
    <col min="20" max="20" width="11.85546875" style="5" customWidth="1"/>
    <col min="21" max="21" width="6.7109375" style="5" customWidth="1"/>
    <col min="22" max="22" width="16.7109375" style="5" customWidth="1"/>
    <col min="23" max="23" width="34" style="5" hidden="1" customWidth="1" collapsed="1"/>
    <col min="24" max="24" width="21" style="5" hidden="1" customWidth="1"/>
    <col min="25" max="28" width="11.42578125" style="5" hidden="1" customWidth="1"/>
    <col min="29" max="29" width="4.5703125" style="5" hidden="1" customWidth="1"/>
    <col min="30" max="32" width="11.42578125" style="5" customWidth="1"/>
    <col min="33" max="16384" width="11.42578125" style="5"/>
  </cols>
  <sheetData>
    <row r="1" spans="1:32" ht="3.7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32" ht="20.25" x14ac:dyDescent="0.3">
      <c r="A2" s="6"/>
      <c r="B2" s="7" t="s">
        <v>45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43"/>
      <c r="W2" s="4"/>
      <c r="X2" s="4"/>
      <c r="Y2" s="4"/>
    </row>
    <row r="3" spans="1:32" ht="79.5" customHeight="1" x14ac:dyDescent="0.2">
      <c r="A3" s="4"/>
      <c r="B3" s="167" t="s">
        <v>107</v>
      </c>
      <c r="C3" s="168"/>
      <c r="D3" s="168"/>
      <c r="E3" s="168"/>
      <c r="F3" s="168"/>
      <c r="G3" s="168"/>
      <c r="H3" s="168"/>
      <c r="I3" s="168"/>
      <c r="J3" s="168"/>
      <c r="K3" s="168"/>
      <c r="L3" s="41"/>
      <c r="M3" s="41"/>
      <c r="N3" s="41"/>
      <c r="O3" s="41"/>
      <c r="P3" s="41"/>
      <c r="Q3" s="41"/>
      <c r="R3" s="44"/>
      <c r="S3" s="4"/>
      <c r="T3" s="4"/>
      <c r="U3" s="4"/>
      <c r="V3" s="45"/>
      <c r="W3" s="4"/>
      <c r="X3" s="4"/>
      <c r="Y3" s="4"/>
    </row>
    <row r="4" spans="1:32" ht="15" x14ac:dyDescent="0.2">
      <c r="A4" s="4"/>
      <c r="B4" s="46"/>
      <c r="C4" s="44"/>
      <c r="D4" s="44"/>
      <c r="E4" s="44"/>
      <c r="F4" s="44"/>
      <c r="G4" s="44"/>
      <c r="H4" s="44"/>
      <c r="I4" s="44"/>
      <c r="J4" s="44"/>
      <c r="K4" s="44"/>
      <c r="L4" s="46" t="s">
        <v>99</v>
      </c>
      <c r="M4" s="44"/>
      <c r="N4" s="44"/>
      <c r="O4" s="44"/>
      <c r="P4" s="44"/>
      <c r="Q4" s="44"/>
      <c r="R4" s="44"/>
      <c r="S4" s="4"/>
      <c r="T4" s="4"/>
      <c r="U4" s="4"/>
      <c r="V4" s="4"/>
      <c r="W4" s="4"/>
      <c r="X4" s="4"/>
      <c r="Y4" s="4"/>
    </row>
    <row r="5" spans="1:32" x14ac:dyDescent="0.2">
      <c r="A5" s="4"/>
      <c r="B5" s="47"/>
      <c r="C5" s="48"/>
      <c r="D5" s="48"/>
      <c r="E5" s="48"/>
      <c r="F5" s="48"/>
      <c r="G5" s="48"/>
      <c r="H5" s="48"/>
      <c r="I5" s="48"/>
      <c r="J5" s="49"/>
      <c r="K5" s="44"/>
      <c r="L5" s="50"/>
      <c r="M5" s="48"/>
      <c r="N5" s="48"/>
      <c r="O5" s="48"/>
      <c r="P5" s="48"/>
      <c r="Q5" s="48"/>
      <c r="R5" s="48"/>
      <c r="S5" s="51"/>
      <c r="T5" s="51"/>
      <c r="U5" s="52"/>
      <c r="V5" s="4"/>
      <c r="W5" s="4"/>
      <c r="X5" s="4"/>
      <c r="Y5" s="4"/>
    </row>
    <row r="6" spans="1:32" ht="15" x14ac:dyDescent="0.25">
      <c r="A6" s="4"/>
      <c r="B6" s="53"/>
      <c r="C6" s="4"/>
      <c r="D6" s="4"/>
      <c r="E6" s="4"/>
      <c r="F6" s="4"/>
      <c r="G6" s="54" t="s">
        <v>31</v>
      </c>
      <c r="H6" s="55"/>
      <c r="I6" s="54"/>
      <c r="J6" s="56"/>
      <c r="K6" s="57"/>
      <c r="L6" s="53"/>
      <c r="M6" s="54" t="s">
        <v>4</v>
      </c>
      <c r="N6" s="55"/>
      <c r="O6" s="54">
        <f ca="1">G7</f>
        <v>2026</v>
      </c>
      <c r="P6" s="54"/>
      <c r="Q6" s="54">
        <f ca="1">H7</f>
        <v>2027</v>
      </c>
      <c r="R6" s="54"/>
      <c r="S6" s="54">
        <f ca="1">I7</f>
        <v>2028</v>
      </c>
      <c r="T6" s="54"/>
      <c r="U6" s="58"/>
      <c r="V6" s="4"/>
      <c r="W6" s="59" t="s">
        <v>25</v>
      </c>
      <c r="X6" s="59"/>
      <c r="Y6" s="59"/>
      <c r="Z6" s="5">
        <v>2024</v>
      </c>
      <c r="AA6" s="5">
        <v>2025</v>
      </c>
      <c r="AB6" s="5">
        <v>2026</v>
      </c>
    </row>
    <row r="7" spans="1:32" ht="15" thickBot="1" x14ac:dyDescent="0.25">
      <c r="A7" s="4"/>
      <c r="B7" s="53"/>
      <c r="C7" s="4" t="s">
        <v>32</v>
      </c>
      <c r="D7" s="4"/>
      <c r="E7" s="4"/>
      <c r="F7" s="4"/>
      <c r="G7" s="4">
        <f ca="1">YEAR(TODAY())+(MONTH(TODAY())&gt;= 9)</f>
        <v>2026</v>
      </c>
      <c r="H7" s="4">
        <f ca="1">G7+1</f>
        <v>2027</v>
      </c>
      <c r="I7" s="60">
        <f ca="1">H7+1</f>
        <v>2028</v>
      </c>
      <c r="J7" s="61"/>
      <c r="K7" s="60"/>
      <c r="L7" s="53"/>
      <c r="M7" s="4"/>
      <c r="N7" s="4"/>
      <c r="O7" s="62" t="s">
        <v>5</v>
      </c>
      <c r="P7" s="62" t="s">
        <v>76</v>
      </c>
      <c r="Q7" s="62" t="s">
        <v>5</v>
      </c>
      <c r="R7" s="62" t="s">
        <v>76</v>
      </c>
      <c r="S7" s="62" t="s">
        <v>5</v>
      </c>
      <c r="T7" s="62" t="s">
        <v>76</v>
      </c>
      <c r="U7" s="58"/>
      <c r="V7" s="4"/>
      <c r="W7" s="5" t="s">
        <v>16</v>
      </c>
      <c r="Y7" s="5">
        <v>120</v>
      </c>
      <c r="Z7" s="63" t="e">
        <f>SUM(G8:G11)/G14</f>
        <v>#DIV/0!</v>
      </c>
      <c r="AA7" s="63" t="e">
        <f>SUM(H8:H11)/H14</f>
        <v>#DIV/0!</v>
      </c>
      <c r="AB7" s="63" t="e">
        <f>SUM(I8:I11)/I14</f>
        <v>#DIV/0!</v>
      </c>
    </row>
    <row r="8" spans="1:32" ht="15.75" thickTop="1" thickBot="1" x14ac:dyDescent="0.25">
      <c r="A8" s="4"/>
      <c r="B8" s="53"/>
      <c r="C8" s="4" t="s">
        <v>33</v>
      </c>
      <c r="D8" s="4"/>
      <c r="E8" s="64" t="s">
        <v>44</v>
      </c>
      <c r="G8" s="65"/>
      <c r="H8" s="65"/>
      <c r="I8" s="66"/>
      <c r="J8" s="67"/>
      <c r="K8" s="68"/>
      <c r="L8" s="53"/>
      <c r="M8" s="69" t="s">
        <v>6</v>
      </c>
      <c r="N8" s="69"/>
      <c r="O8" s="69"/>
      <c r="P8" s="69"/>
      <c r="Q8" s="69"/>
      <c r="R8" s="69"/>
      <c r="S8" s="69"/>
      <c r="T8" s="69"/>
      <c r="U8" s="58"/>
      <c r="V8" s="4"/>
      <c r="W8" s="5" t="s">
        <v>17</v>
      </c>
      <c r="Y8" s="5">
        <v>100</v>
      </c>
      <c r="Z8" s="70" t="e">
        <f>1-Z7</f>
        <v>#DIV/0!</v>
      </c>
      <c r="AA8" s="70" t="e">
        <f>1-AA7</f>
        <v>#DIV/0!</v>
      </c>
      <c r="AB8" s="70" t="e">
        <f>1-AB7</f>
        <v>#DIV/0!</v>
      </c>
    </row>
    <row r="9" spans="1:32" ht="15.75" thickTop="1" thickBot="1" x14ac:dyDescent="0.25">
      <c r="A9" s="4"/>
      <c r="B9" s="53"/>
      <c r="C9" s="4" t="s">
        <v>34</v>
      </c>
      <c r="D9" s="4"/>
      <c r="E9" s="71" t="s">
        <v>44</v>
      </c>
      <c r="F9" s="4"/>
      <c r="G9" s="65"/>
      <c r="H9" s="65"/>
      <c r="I9" s="66"/>
      <c r="J9" s="67"/>
      <c r="K9" s="68"/>
      <c r="L9" s="53"/>
      <c r="M9" s="72" t="s">
        <v>7</v>
      </c>
      <c r="N9" s="73"/>
      <c r="O9" s="74">
        <f t="shared" ref="O9" si="0">IFERROR(O10+O11+O12+O13+O14,"")</f>
        <v>0</v>
      </c>
      <c r="P9" s="75" t="str">
        <f>IFERROR(P10+P11+P12+P13+P14,"")</f>
        <v/>
      </c>
      <c r="Q9" s="74">
        <f t="shared" ref="Q9:S9" si="1">IFERROR(Q10+Q11+Q12+Q13+Q14,"")</f>
        <v>0</v>
      </c>
      <c r="R9" s="75" t="str">
        <f>IFERROR(R10+R11+R12+R13+R14,"")</f>
        <v/>
      </c>
      <c r="S9" s="74">
        <f t="shared" si="1"/>
        <v>0</v>
      </c>
      <c r="T9" s="76" t="str">
        <f>IFERROR(T10+T11+T12+T13+T14,"")</f>
        <v/>
      </c>
      <c r="U9" s="58"/>
      <c r="V9" s="4"/>
      <c r="Z9" s="70"/>
      <c r="AA9" s="70"/>
      <c r="AB9" s="70"/>
      <c r="AC9" s="5" t="s">
        <v>39</v>
      </c>
    </row>
    <row r="10" spans="1:32" ht="15.75" thickTop="1" thickBot="1" x14ac:dyDescent="0.25">
      <c r="A10" s="4"/>
      <c r="B10" s="53"/>
      <c r="C10" s="4" t="s">
        <v>35</v>
      </c>
      <c r="D10" s="4"/>
      <c r="E10" s="71" t="s">
        <v>44</v>
      </c>
      <c r="F10" s="4"/>
      <c r="G10" s="65"/>
      <c r="H10" s="65"/>
      <c r="I10" s="66"/>
      <c r="J10" s="67"/>
      <c r="K10" s="68"/>
      <c r="L10" s="53"/>
      <c r="M10" s="77" t="s">
        <v>74</v>
      </c>
      <c r="N10" s="78"/>
      <c r="O10" s="79"/>
      <c r="P10" s="80" t="str">
        <f>IFERROR(O10/O$18,"")</f>
        <v/>
      </c>
      <c r="Q10" s="79"/>
      <c r="R10" s="80" t="str">
        <f>IFERROR(Q10/Q$18,"")</f>
        <v/>
      </c>
      <c r="S10" s="79"/>
      <c r="T10" s="81" t="str">
        <f>IFERROR(S10/S$18,"")</f>
        <v/>
      </c>
      <c r="U10" s="58"/>
      <c r="V10" s="4"/>
      <c r="W10" s="5" t="s">
        <v>18</v>
      </c>
      <c r="Z10" s="82" t="e">
        <f>$Y$7*$Z$7+Y8*Z8</f>
        <v>#DIV/0!</v>
      </c>
      <c r="AA10" s="82" t="e">
        <f>$Y$7*$Z$7+Z8*AA8</f>
        <v>#DIV/0!</v>
      </c>
      <c r="AB10" s="82" t="e">
        <f>$Y$7*$Z$7+AA8*AB8</f>
        <v>#DIV/0!</v>
      </c>
      <c r="AC10" s="5" t="s">
        <v>40</v>
      </c>
    </row>
    <row r="11" spans="1:32" ht="15.75" thickTop="1" thickBot="1" x14ac:dyDescent="0.25">
      <c r="A11" s="4"/>
      <c r="B11" s="53"/>
      <c r="C11" s="4" t="s">
        <v>36</v>
      </c>
      <c r="D11" s="4"/>
      <c r="E11" s="71" t="s">
        <v>44</v>
      </c>
      <c r="F11" s="4"/>
      <c r="G11" s="65"/>
      <c r="H11" s="65"/>
      <c r="I11" s="66"/>
      <c r="J11" s="67"/>
      <c r="K11" s="68"/>
      <c r="L11" s="53"/>
      <c r="M11" s="77" t="s">
        <v>73</v>
      </c>
      <c r="N11" s="78"/>
      <c r="O11" s="79"/>
      <c r="P11" s="80" t="str">
        <f>IFERROR(O11/O$18,"")</f>
        <v/>
      </c>
      <c r="Q11" s="79"/>
      <c r="R11" s="80" t="str">
        <f>IFERROR(Q11/Q$18,"")</f>
        <v/>
      </c>
      <c r="S11" s="79"/>
      <c r="T11" s="81" t="str">
        <f>IFERROR(S11/S$18,"")</f>
        <v/>
      </c>
      <c r="U11" s="58"/>
      <c r="V11" s="4"/>
    </row>
    <row r="12" spans="1:32" ht="15.75" thickTop="1" thickBot="1" x14ac:dyDescent="0.25">
      <c r="A12" s="4"/>
      <c r="B12" s="53"/>
      <c r="C12" s="4" t="s">
        <v>37</v>
      </c>
      <c r="D12" s="4"/>
      <c r="E12" s="71" t="s">
        <v>44</v>
      </c>
      <c r="F12" s="4"/>
      <c r="G12" s="65"/>
      <c r="H12" s="65"/>
      <c r="I12" s="66"/>
      <c r="J12" s="67"/>
      <c r="K12" s="68"/>
      <c r="L12" s="53"/>
      <c r="M12" s="77" t="s">
        <v>88</v>
      </c>
      <c r="N12" s="78"/>
      <c r="O12" s="79"/>
      <c r="P12" s="80" t="str">
        <f>IFERROR(O12/O$18,"")</f>
        <v/>
      </c>
      <c r="Q12" s="79"/>
      <c r="R12" s="80" t="str">
        <f>IFERROR(Q12/Q$18,"")</f>
        <v/>
      </c>
      <c r="S12" s="79"/>
      <c r="T12" s="81" t="str">
        <f>IFERROR(S12/S$18,"")</f>
        <v/>
      </c>
      <c r="U12" s="58"/>
      <c r="V12" s="4"/>
    </row>
    <row r="13" spans="1:32" ht="15.75" thickTop="1" thickBot="1" x14ac:dyDescent="0.25">
      <c r="A13" s="4"/>
      <c r="B13" s="53"/>
      <c r="C13" s="4"/>
      <c r="D13" s="4"/>
      <c r="E13" s="83"/>
      <c r="F13" s="4"/>
      <c r="G13" s="84"/>
      <c r="H13" s="84"/>
      <c r="I13" s="85"/>
      <c r="J13" s="67"/>
      <c r="K13" s="4"/>
      <c r="L13" s="53"/>
      <c r="M13" s="77" t="s">
        <v>75</v>
      </c>
      <c r="N13" s="78"/>
      <c r="O13" s="79"/>
      <c r="P13" s="80" t="str">
        <f>IFERROR(O13/O$18,"")</f>
        <v/>
      </c>
      <c r="Q13" s="79"/>
      <c r="R13" s="80" t="str">
        <f>IFERROR(Q13/Q$18,"")</f>
        <v/>
      </c>
      <c r="S13" s="79"/>
      <c r="T13" s="81" t="str">
        <f>IFERROR(S13/S$18,"")</f>
        <v/>
      </c>
      <c r="U13" s="58"/>
      <c r="V13" s="4"/>
      <c r="Y13" s="86"/>
    </row>
    <row r="14" spans="1:32" ht="15.75" thickTop="1" thickBot="1" x14ac:dyDescent="0.25">
      <c r="A14" s="4"/>
      <c r="B14" s="53"/>
      <c r="C14" s="4" t="s">
        <v>38</v>
      </c>
      <c r="D14" s="4"/>
      <c r="E14" s="71" t="s">
        <v>67</v>
      </c>
      <c r="G14" s="87">
        <f>SUM(G8:G12)</f>
        <v>0</v>
      </c>
      <c r="H14" s="87">
        <f>SUM(H8:H12)</f>
        <v>0</v>
      </c>
      <c r="I14" s="88">
        <f>SUM(I8:I12)</f>
        <v>0</v>
      </c>
      <c r="J14" s="67"/>
      <c r="K14" s="68"/>
      <c r="L14" s="53"/>
      <c r="M14" s="89" t="s">
        <v>12</v>
      </c>
      <c r="N14" s="78"/>
      <c r="O14" s="79"/>
      <c r="P14" s="80" t="str">
        <f>IFERROR(O14/O$18,"")</f>
        <v/>
      </c>
      <c r="Q14" s="79"/>
      <c r="R14" s="80" t="str">
        <f>IFERROR(Q14/Q$18,"")</f>
        <v/>
      </c>
      <c r="S14" s="79"/>
      <c r="T14" s="81" t="str">
        <f>IFERROR(S14/S$18,"")</f>
        <v/>
      </c>
      <c r="U14" s="58"/>
      <c r="V14" s="4"/>
      <c r="AE14" s="90"/>
      <c r="AF14" s="90"/>
    </row>
    <row r="15" spans="1:32" ht="15.75" thickTop="1" thickBot="1" x14ac:dyDescent="0.25">
      <c r="A15" s="4"/>
      <c r="B15" s="53"/>
      <c r="C15" s="4"/>
      <c r="D15" s="4"/>
      <c r="E15" s="83"/>
      <c r="F15" s="4"/>
      <c r="G15" s="84"/>
      <c r="H15" s="84"/>
      <c r="I15" s="85"/>
      <c r="J15" s="67"/>
      <c r="K15" s="4"/>
      <c r="L15" s="53"/>
      <c r="M15" s="91" t="s">
        <v>8</v>
      </c>
      <c r="N15" s="92"/>
      <c r="O15" s="93">
        <f>IFERROR(O16+O17,"")</f>
        <v>0</v>
      </c>
      <c r="P15" s="94" t="str">
        <f>IFERROR(P16+P17,"")</f>
        <v/>
      </c>
      <c r="Q15" s="93">
        <f t="shared" ref="Q15:S15" si="2">IFERROR(Q16+Q17,"")</f>
        <v>0</v>
      </c>
      <c r="R15" s="94" t="str">
        <f>IFERROR(R16+R17,"")</f>
        <v/>
      </c>
      <c r="S15" s="93">
        <f t="shared" si="2"/>
        <v>0</v>
      </c>
      <c r="T15" s="95" t="str">
        <f>IFERROR(T16+T17,"")</f>
        <v/>
      </c>
      <c r="U15" s="58"/>
      <c r="V15" s="4"/>
      <c r="AD15" s="96"/>
      <c r="AE15" s="96"/>
      <c r="AF15" s="96"/>
    </row>
    <row r="16" spans="1:32" ht="15.75" thickTop="1" thickBot="1" x14ac:dyDescent="0.25">
      <c r="A16" s="4"/>
      <c r="B16" s="53"/>
      <c r="C16" s="4" t="s">
        <v>72</v>
      </c>
      <c r="D16" s="4"/>
      <c r="E16" s="71" t="s">
        <v>43</v>
      </c>
      <c r="F16" s="4"/>
      <c r="G16" s="65"/>
      <c r="H16" s="65"/>
      <c r="I16" s="66"/>
      <c r="J16" s="67"/>
      <c r="K16" s="4"/>
      <c r="L16" s="53"/>
      <c r="M16" s="77" t="s">
        <v>9</v>
      </c>
      <c r="N16" s="84"/>
      <c r="O16" s="79"/>
      <c r="P16" s="80" t="str">
        <f>IFERROR(O16/O$18,"")</f>
        <v/>
      </c>
      <c r="Q16" s="79"/>
      <c r="R16" s="80" t="str">
        <f>IFERROR(Q16/Q$18,"")</f>
        <v/>
      </c>
      <c r="S16" s="79"/>
      <c r="T16" s="81" t="str">
        <f>IFERROR(S16/S$18,"")</f>
        <v/>
      </c>
      <c r="U16" s="58"/>
      <c r="V16" s="4"/>
    </row>
    <row r="17" spans="1:22" ht="15.75" thickTop="1" thickBot="1" x14ac:dyDescent="0.25">
      <c r="A17" s="4"/>
      <c r="B17" s="53"/>
      <c r="C17" s="4"/>
      <c r="D17" s="4"/>
      <c r="E17" s="83"/>
      <c r="F17" s="4"/>
      <c r="G17" s="4"/>
      <c r="H17" s="4"/>
      <c r="I17" s="4"/>
      <c r="J17" s="67"/>
      <c r="K17" s="4"/>
      <c r="L17" s="53"/>
      <c r="M17" s="169" t="s">
        <v>13</v>
      </c>
      <c r="N17" s="170"/>
      <c r="O17" s="79"/>
      <c r="P17" s="80" t="str">
        <f>IFERROR(O17/O$18,"")</f>
        <v/>
      </c>
      <c r="Q17" s="79"/>
      <c r="R17" s="80" t="str">
        <f>IFERROR(Q17/Q$18,"")</f>
        <v/>
      </c>
      <c r="S17" s="79"/>
      <c r="T17" s="81" t="str">
        <f>IFERROR(S17/S$18,"")</f>
        <v/>
      </c>
      <c r="U17" s="58"/>
      <c r="V17" s="4"/>
    </row>
    <row r="18" spans="1:22" ht="15.75" thickTop="1" thickBot="1" x14ac:dyDescent="0.25">
      <c r="A18" s="4"/>
      <c r="B18" s="53"/>
      <c r="C18" s="4"/>
      <c r="D18" s="4"/>
      <c r="E18" s="83"/>
      <c r="F18" s="4"/>
      <c r="G18" s="68"/>
      <c r="H18" s="68"/>
      <c r="I18" s="68"/>
      <c r="J18" s="67"/>
      <c r="K18" s="68"/>
      <c r="L18" s="53"/>
      <c r="M18" s="97" t="s">
        <v>10</v>
      </c>
      <c r="N18" s="98"/>
      <c r="O18" s="99">
        <f>O15+O9</f>
        <v>0</v>
      </c>
      <c r="P18" s="100" t="str">
        <f>IFERROR(O18/O$18,"")</f>
        <v/>
      </c>
      <c r="Q18" s="99">
        <f>Q15+Q9</f>
        <v>0</v>
      </c>
      <c r="R18" s="100" t="str">
        <f>IFERROR(Q18/Q$18,"")</f>
        <v/>
      </c>
      <c r="S18" s="99">
        <f>S15+S9</f>
        <v>0</v>
      </c>
      <c r="T18" s="101" t="str">
        <f>IFERROR(S18/S$18,"")</f>
        <v/>
      </c>
      <c r="U18" s="58"/>
      <c r="V18" s="4"/>
    </row>
    <row r="19" spans="1:22" ht="15.75" thickTop="1" thickBot="1" x14ac:dyDescent="0.25">
      <c r="A19" s="4"/>
      <c r="B19" s="53"/>
      <c r="C19" s="4" t="s">
        <v>52</v>
      </c>
      <c r="D19" s="4"/>
      <c r="E19" s="71" t="s">
        <v>46</v>
      </c>
      <c r="F19" s="4"/>
      <c r="G19" s="102" t="str">
        <f>IFERROR((O10+O12+(O11+O13)*(Personalstellen!$I$19/Personalstellen!$I$17)+O14*Personalstellen!$I$29)/(G14),"")</f>
        <v/>
      </c>
      <c r="H19" s="102" t="str">
        <f>IFERROR((Q10+Q12+(Q11+Q13)*(Personalstellen!$I$19/Personalstellen!$I$17)+Q14*Personalstellen!$I$29)/(H14),"")</f>
        <v/>
      </c>
      <c r="I19" s="102" t="str">
        <f>IFERROR((S10+S12+(S11+S13)*(Personalstellen!$I$19/Personalstellen!$I$17)+S14*Personalstellen!$I$29)/(I14),"")</f>
        <v/>
      </c>
      <c r="J19" s="67"/>
      <c r="K19" s="68"/>
      <c r="L19" s="53"/>
      <c r="M19" s="4"/>
      <c r="N19" s="4"/>
      <c r="O19" s="103"/>
      <c r="Q19" s="103"/>
      <c r="S19" s="103"/>
      <c r="U19" s="58"/>
      <c r="V19" s="4"/>
    </row>
    <row r="20" spans="1:22" ht="15.75" thickTop="1" thickBot="1" x14ac:dyDescent="0.25">
      <c r="A20" s="4"/>
      <c r="B20" s="53"/>
      <c r="C20" s="4" t="s">
        <v>68</v>
      </c>
      <c r="D20" s="4"/>
      <c r="E20" s="71" t="s">
        <v>46</v>
      </c>
      <c r="F20" s="4"/>
      <c r="G20" s="102" t="str">
        <f>IFERROR(((O11+O13)*((Personalstellen!$I$17-Personalstellen!$I$19)/Personalstellen!$I$17)+O14*(Personalstellen!$I$27+Personalstellen!$I$28))/(G14),"")</f>
        <v/>
      </c>
      <c r="H20" s="102" t="str">
        <f>IFERROR(((Q11+Q13)*((Personalstellen!$I$17-Personalstellen!$I$19)/Personalstellen!$I$17)+Q14*(Personalstellen!$I$27+Personalstellen!$I$28))/(H14),"")</f>
        <v/>
      </c>
      <c r="I20" s="102" t="str">
        <f>IFERROR(((S11+S13)*((Personalstellen!$I$17-Personalstellen!$I$19)/Personalstellen!$I$17)+S14*(Personalstellen!$I$27+Personalstellen!$I$28))/(I14),"")</f>
        <v/>
      </c>
      <c r="J20" s="67"/>
      <c r="K20" s="68"/>
      <c r="L20" s="53"/>
      <c r="M20" s="104" t="s">
        <v>78</v>
      </c>
      <c r="N20" s="104"/>
      <c r="O20" s="105"/>
      <c r="P20" s="100" t="str">
        <f>IFERROR(O20/$O$18,"")</f>
        <v/>
      </c>
      <c r="Q20" s="105"/>
      <c r="R20" s="100" t="str">
        <f>IFERROR(Q20/$Q$18,"")</f>
        <v/>
      </c>
      <c r="S20" s="105"/>
      <c r="T20" s="101"/>
      <c r="U20" s="58"/>
      <c r="V20" s="4"/>
    </row>
    <row r="21" spans="1:22" ht="15.75" thickTop="1" thickBot="1" x14ac:dyDescent="0.25">
      <c r="A21" s="4"/>
      <c r="B21" s="53"/>
      <c r="C21" s="4" t="s">
        <v>15</v>
      </c>
      <c r="D21" s="4"/>
      <c r="E21" s="71" t="s">
        <v>46</v>
      </c>
      <c r="F21" s="4"/>
      <c r="G21" s="102" t="str">
        <f>IFERROR((O17+O16)/G14,"")</f>
        <v/>
      </c>
      <c r="H21" s="102" t="str">
        <f>IFERROR((Q17+Q16)/H14,"")</f>
        <v/>
      </c>
      <c r="I21" s="102" t="str">
        <f>IFERROR((S17+S16)/I14,"")</f>
        <v/>
      </c>
      <c r="J21" s="67"/>
      <c r="K21" s="68"/>
      <c r="L21" s="53"/>
      <c r="M21" s="4"/>
      <c r="N21" s="4"/>
      <c r="O21" s="103"/>
      <c r="P21" s="38"/>
      <c r="Q21" s="103"/>
      <c r="R21" s="38"/>
      <c r="S21" s="103"/>
      <c r="T21" s="38"/>
      <c r="U21" s="58"/>
      <c r="V21" s="4"/>
    </row>
    <row r="22" spans="1:22" ht="15.75" thickTop="1" thickBot="1" x14ac:dyDescent="0.25">
      <c r="A22" s="4"/>
      <c r="B22" s="53"/>
      <c r="C22" s="4" t="s">
        <v>14</v>
      </c>
      <c r="D22" s="4"/>
      <c r="E22" s="106" t="s">
        <v>46</v>
      </c>
      <c r="F22" s="4"/>
      <c r="G22" s="102" t="str">
        <f>IFERROR(O18/G14,"")</f>
        <v/>
      </c>
      <c r="H22" s="102" t="str">
        <f>IFERROR(Q18/H14,"")</f>
        <v/>
      </c>
      <c r="I22" s="102" t="str">
        <f>IFERROR(S18/I14,"")</f>
        <v/>
      </c>
      <c r="J22" s="67"/>
      <c r="K22" s="68"/>
      <c r="L22" s="53"/>
      <c r="M22" s="107" t="s">
        <v>11</v>
      </c>
      <c r="N22" s="107"/>
      <c r="O22" s="108">
        <f>O20-O18</f>
        <v>0</v>
      </c>
      <c r="P22" s="109" t="str">
        <f>IFERROR(O22/$O$20,"")</f>
        <v/>
      </c>
      <c r="Q22" s="108">
        <f>Q20-Q18</f>
        <v>0</v>
      </c>
      <c r="R22" s="109" t="str">
        <f>IFERROR(Q22/$Q$20,"")</f>
        <v/>
      </c>
      <c r="S22" s="108">
        <f>S20-S18</f>
        <v>0</v>
      </c>
      <c r="T22" s="110" t="str">
        <f>IFERROR(S22/$S$20,"")</f>
        <v/>
      </c>
      <c r="U22" s="58"/>
      <c r="V22" s="4"/>
    </row>
    <row r="23" spans="1:22" ht="15" thickTop="1" x14ac:dyDescent="0.2">
      <c r="A23" s="4"/>
      <c r="B23" s="53"/>
      <c r="C23" s="4"/>
      <c r="D23" s="4"/>
      <c r="E23" s="4"/>
      <c r="F23" s="4"/>
      <c r="G23" s="4"/>
      <c r="H23" s="4"/>
      <c r="I23" s="4"/>
      <c r="J23" s="67"/>
      <c r="K23" s="4"/>
      <c r="L23" s="53"/>
      <c r="M23" s="4"/>
      <c r="N23" s="4"/>
      <c r="O23" s="4"/>
      <c r="Q23" s="4"/>
      <c r="R23" s="4"/>
      <c r="S23" s="4"/>
      <c r="T23" s="4"/>
      <c r="U23" s="58"/>
      <c r="V23" s="4"/>
    </row>
    <row r="24" spans="1:22" ht="18" x14ac:dyDescent="0.25">
      <c r="A24" s="11"/>
      <c r="B24" s="111"/>
      <c r="C24" s="8" t="s">
        <v>23</v>
      </c>
      <c r="D24" s="8"/>
      <c r="E24" s="12"/>
      <c r="F24" s="12"/>
      <c r="G24" s="12"/>
      <c r="H24" s="12"/>
      <c r="I24" s="12"/>
      <c r="J24" s="67"/>
      <c r="K24" s="11"/>
      <c r="L24" s="111"/>
      <c r="M24" s="8" t="s">
        <v>26</v>
      </c>
      <c r="N24" s="8"/>
      <c r="O24" s="12"/>
      <c r="P24" s="12"/>
      <c r="Q24" s="12"/>
      <c r="R24" s="12"/>
      <c r="S24" s="12"/>
      <c r="T24" s="12"/>
      <c r="U24" s="58"/>
      <c r="V24" s="4"/>
    </row>
    <row r="25" spans="1:22" ht="8.25" customHeight="1" x14ac:dyDescent="0.2">
      <c r="A25" s="4"/>
      <c r="B25" s="53"/>
      <c r="C25" s="4"/>
      <c r="D25" s="4"/>
      <c r="E25" s="4"/>
      <c r="F25" s="4"/>
      <c r="G25" s="4"/>
      <c r="H25" s="4"/>
      <c r="I25" s="112"/>
      <c r="J25" s="67"/>
      <c r="K25" s="112"/>
      <c r="L25" s="53"/>
      <c r="M25" s="4"/>
      <c r="N25" s="4"/>
      <c r="O25" s="4"/>
      <c r="P25" s="4"/>
      <c r="Q25" s="4"/>
      <c r="R25" s="4"/>
      <c r="S25" s="4"/>
      <c r="T25" s="4"/>
      <c r="U25" s="58"/>
      <c r="V25" s="4"/>
    </row>
    <row r="26" spans="1:22" ht="16.5" customHeight="1" x14ac:dyDescent="0.25">
      <c r="A26" s="4"/>
      <c r="B26" s="53"/>
      <c r="C26" s="174" t="str">
        <f ca="1">"Ihre Organisation beantragt die Leistungsstufe im Gesuch um SEBE-Anerkennung als ambulante Anbietende (Beitragsberechtigung). " &amp;
"Diese Angaben dienen dazu, die von Ihrer Organisation gewählte Leistungsstufe zu plausibilisieren. " &amp;
"Aufgrund Ihrer Angaben erreichen Sie in den Jahren " &amp; G27 &amp; " bis " &amp; I27 &amp; " folgende Leistungsstufen:"</f>
        <v>Ihre Organisation beantragt die Leistungsstufe im Gesuch um SEBE-Anerkennung als ambulante Anbietende (Beitragsberechtigung). Diese Angaben dienen dazu, die von Ihrer Organisation gewählte Leistungsstufe zu plausibilisieren. Aufgrund Ihrer Angaben erreichen Sie in den Jahren 2026 bis 2028 folgende Leistungsstufen:</v>
      </c>
      <c r="D26" s="174"/>
      <c r="E26" s="174"/>
      <c r="F26" s="4"/>
      <c r="G26" s="54" t="s">
        <v>65</v>
      </c>
      <c r="H26" s="55"/>
      <c r="I26" s="54"/>
      <c r="J26" s="67"/>
      <c r="K26" s="57"/>
      <c r="L26" s="53"/>
      <c r="M26" s="174" t="s">
        <v>108</v>
      </c>
      <c r="N26" s="175"/>
      <c r="O26" s="54" t="s">
        <v>66</v>
      </c>
      <c r="P26" s="55"/>
      <c r="Q26" s="54"/>
      <c r="R26" s="113"/>
      <c r="S26" s="113"/>
      <c r="U26" s="58"/>
      <c r="V26" s="4"/>
    </row>
    <row r="27" spans="1:22" ht="16.5" customHeight="1" thickBot="1" x14ac:dyDescent="0.25">
      <c r="A27" s="4"/>
      <c r="B27" s="53"/>
      <c r="C27" s="174"/>
      <c r="D27" s="174"/>
      <c r="E27" s="174"/>
      <c r="F27" s="4"/>
      <c r="G27" s="4">
        <f ca="1">G7</f>
        <v>2026</v>
      </c>
      <c r="H27" s="4">
        <f t="shared" ref="H27:I27" ca="1" si="3">H7</f>
        <v>2027</v>
      </c>
      <c r="I27" s="4">
        <f t="shared" ca="1" si="3"/>
        <v>2028</v>
      </c>
      <c r="J27" s="67"/>
      <c r="K27" s="60"/>
      <c r="L27" s="53"/>
      <c r="M27" s="175"/>
      <c r="N27" s="175"/>
      <c r="O27" s="4">
        <f ca="1">G7</f>
        <v>2026</v>
      </c>
      <c r="Q27" s="4">
        <f ca="1">H7</f>
        <v>2027</v>
      </c>
      <c r="R27" s="114"/>
      <c r="S27" s="115">
        <f ca="1">I7</f>
        <v>2028</v>
      </c>
      <c r="T27" s="114"/>
      <c r="U27" s="58"/>
      <c r="V27" s="4"/>
    </row>
    <row r="28" spans="1:22" ht="16.5" customHeight="1" thickTop="1" thickBot="1" x14ac:dyDescent="0.25">
      <c r="A28" s="4"/>
      <c r="B28" s="53"/>
      <c r="C28" s="174"/>
      <c r="D28" s="174"/>
      <c r="E28" s="174"/>
      <c r="F28" s="4"/>
      <c r="G28" s="116" t="str">
        <f>IF(AND(G14&gt;0,G14&lt;=3000),"Basis-Stufe",IF(AND(G14&gt;3000,G14&lt;=8000),"Stufe 2",IF(G14&gt;8000,"Stufe 3","")))</f>
        <v/>
      </c>
      <c r="H28" s="116" t="str">
        <f t="shared" ref="H28" si="4">IF(AND(H14&gt;0,H14&lt;=3000),"Basis-Stufe",IF(AND(H14&gt;3000,H14&lt;=8000),"Stufe 2",IF(H14&gt;8000,"Stufe 3","")))</f>
        <v/>
      </c>
      <c r="I28" s="102" t="str">
        <f>IF(AND(I14&gt;0,I14&lt;=3000),"Basis-Stufe",IF(AND(I14&gt;3000,I14&lt;=8000),"Stufe 2",IF(I14&gt;8000,"Stufe 3","")))</f>
        <v/>
      </c>
      <c r="J28" s="67"/>
      <c r="K28" s="68"/>
      <c r="L28" s="53"/>
      <c r="M28" s="175"/>
      <c r="N28" s="175"/>
      <c r="O28" s="117" t="str">
        <f>IFERROR(IF(AND(O20&gt;0,O20&lt;=250000),"Basisumsatzstufe",IF(AND(O20&gt;250000,O20&lt;1000000),"Umsatzstufe 2",IF(O20&gt;=1000000,"Umsatzstufe 3",""))),"")</f>
        <v/>
      </c>
      <c r="P28" s="118"/>
      <c r="Q28" s="117" t="str">
        <f>IFERROR(IF(AND(Q20&gt;0,Q20&lt;=250000),"Basisumsatzstufe",IF(AND(Q20&gt;250000,Q20&lt;1000000),"Umsatzstufe 2",IF(Q20&gt;=1000000,"Umsatzstufe 3",""))),"")</f>
        <v/>
      </c>
      <c r="R28" s="118"/>
      <c r="S28" s="117" t="str">
        <f>IFERROR(IF(AND(S20&gt;0,S20&lt;=250000),"Basisumsatzstufe",IF(AND(S20&gt;250000,S20&lt;1000000),"Umsatzstufe 2",IF(S20&gt;=1000000,"Umsatzstufe 3",""))),"")</f>
        <v/>
      </c>
      <c r="T28" s="118"/>
      <c r="U28" s="58"/>
      <c r="V28" s="4"/>
    </row>
    <row r="29" spans="1:22" ht="16.5" customHeight="1" thickTop="1" x14ac:dyDescent="0.2">
      <c r="A29" s="4"/>
      <c r="B29" s="53"/>
      <c r="C29" s="174"/>
      <c r="D29" s="174"/>
      <c r="E29" s="174"/>
      <c r="F29" s="4"/>
      <c r="G29" s="4"/>
      <c r="H29" s="4"/>
      <c r="I29" s="112"/>
      <c r="J29" s="119"/>
      <c r="K29" s="112"/>
      <c r="L29" s="53"/>
      <c r="M29" s="175"/>
      <c r="N29" s="175"/>
      <c r="O29" s="4"/>
      <c r="P29" s="4"/>
      <c r="Q29" s="4"/>
      <c r="R29" s="4"/>
      <c r="S29" s="4"/>
      <c r="T29" s="4"/>
      <c r="U29" s="58"/>
      <c r="V29" s="4"/>
    </row>
    <row r="30" spans="1:22" ht="16.5" customHeight="1" x14ac:dyDescent="0.2">
      <c r="A30" s="4"/>
      <c r="B30" s="53"/>
      <c r="C30" s="174"/>
      <c r="D30" s="174"/>
      <c r="E30" s="174"/>
      <c r="F30" s="4"/>
      <c r="G30" s="4"/>
      <c r="H30" s="4"/>
      <c r="I30" s="112"/>
      <c r="J30" s="119"/>
      <c r="K30" s="112"/>
      <c r="L30" s="53"/>
      <c r="M30" s="120"/>
      <c r="N30" s="120"/>
      <c r="O30" s="4"/>
      <c r="P30" s="4"/>
      <c r="Q30" s="4"/>
      <c r="R30" s="4"/>
      <c r="S30" s="4"/>
      <c r="T30" s="4"/>
      <c r="U30" s="58"/>
      <c r="V30" s="4"/>
    </row>
    <row r="31" spans="1:22" ht="7.5" customHeight="1" x14ac:dyDescent="0.2">
      <c r="A31" s="4"/>
      <c r="B31" s="53"/>
      <c r="C31" s="41"/>
      <c r="D31" s="41"/>
      <c r="E31" s="41"/>
      <c r="F31" s="41"/>
      <c r="G31" s="41"/>
      <c r="H31" s="41"/>
      <c r="I31" s="41"/>
      <c r="J31" s="121"/>
      <c r="K31" s="41"/>
      <c r="L31" s="122"/>
      <c r="M31" s="4"/>
      <c r="N31" s="4"/>
      <c r="O31" s="4"/>
      <c r="P31" s="4"/>
      <c r="Q31" s="4"/>
      <c r="R31" s="4"/>
      <c r="S31" s="4"/>
      <c r="T31" s="4"/>
      <c r="U31" s="58"/>
      <c r="V31" s="4"/>
    </row>
    <row r="32" spans="1:22" ht="15" customHeight="1" x14ac:dyDescent="0.25">
      <c r="A32" s="4"/>
      <c r="B32" s="53"/>
      <c r="C32" s="4" t="s">
        <v>21</v>
      </c>
      <c r="D32" s="4"/>
      <c r="E32" s="4"/>
      <c r="G32" s="147" t="s">
        <v>20</v>
      </c>
      <c r="H32" s="4"/>
      <c r="J32" s="123"/>
      <c r="K32" s="124"/>
      <c r="L32" s="125"/>
      <c r="M32" s="173" t="s">
        <v>89</v>
      </c>
      <c r="N32" s="173"/>
      <c r="O32" s="173"/>
      <c r="P32" s="173"/>
      <c r="Q32" s="173"/>
      <c r="R32" s="173"/>
      <c r="S32" s="173"/>
      <c r="T32" s="173"/>
      <c r="U32" s="126"/>
      <c r="V32" s="45"/>
    </row>
    <row r="33" spans="1:22" x14ac:dyDescent="0.2">
      <c r="A33" s="4"/>
      <c r="B33" s="53"/>
      <c r="C33" s="4"/>
      <c r="D33" s="4"/>
      <c r="E33" s="4"/>
      <c r="F33" s="4"/>
      <c r="G33" s="4"/>
      <c r="H33" s="4"/>
      <c r="I33" s="4"/>
      <c r="J33" s="58"/>
      <c r="K33" s="4"/>
      <c r="L33" s="125"/>
      <c r="M33" s="173"/>
      <c r="N33" s="173"/>
      <c r="O33" s="173"/>
      <c r="P33" s="173"/>
      <c r="Q33" s="173"/>
      <c r="R33" s="173"/>
      <c r="S33" s="173"/>
      <c r="T33" s="173"/>
      <c r="U33" s="58"/>
      <c r="V33" s="4"/>
    </row>
    <row r="34" spans="1:22" ht="15" customHeight="1" x14ac:dyDescent="0.2">
      <c r="A34" s="4"/>
      <c r="B34" s="53"/>
      <c r="C34" s="127" t="str">
        <f>IF(COUNTA(G8:I12,G16:I16,O10:O14,O16:O17,O20,Q10:Q14,Q16:Q17,Q20,S10:S14,S16:S17,S20)=IF(Basisdaten!E15="Erstgesuch",42,18), "Angaben vollständig", "Angaben unvollständig")</f>
        <v>Angaben unvollständig</v>
      </c>
      <c r="D34" s="4"/>
      <c r="E34" s="4"/>
      <c r="F34" s="4"/>
      <c r="G34" s="4"/>
      <c r="H34" s="4"/>
      <c r="I34" s="4"/>
      <c r="J34" s="58"/>
      <c r="K34" s="4"/>
      <c r="L34" s="53"/>
      <c r="M34" s="4"/>
      <c r="N34" s="4"/>
      <c r="O34" s="4"/>
      <c r="P34" s="4"/>
      <c r="Q34" s="4"/>
      <c r="R34" s="4"/>
      <c r="S34" s="4"/>
      <c r="T34" s="4"/>
      <c r="U34" s="126"/>
      <c r="V34" s="45"/>
    </row>
    <row r="35" spans="1:22" x14ac:dyDescent="0.2">
      <c r="A35" s="4"/>
      <c r="B35" s="53"/>
      <c r="C35" s="4"/>
      <c r="D35" s="4"/>
      <c r="E35" s="4"/>
      <c r="F35" s="4"/>
      <c r="G35" s="4"/>
      <c r="H35" s="4"/>
      <c r="I35" s="4"/>
      <c r="J35" s="58"/>
      <c r="K35" s="4"/>
      <c r="L35" s="53"/>
      <c r="M35" s="171" t="s">
        <v>79</v>
      </c>
      <c r="N35" s="171"/>
      <c r="O35" s="171"/>
      <c r="P35" s="171"/>
      <c r="Q35" s="171"/>
      <c r="R35" s="171"/>
      <c r="S35" s="171"/>
      <c r="T35" s="4"/>
      <c r="U35" s="58"/>
      <c r="V35" s="4"/>
    </row>
    <row r="36" spans="1:22" x14ac:dyDescent="0.2">
      <c r="A36" s="4"/>
      <c r="B36" s="128"/>
      <c r="C36" s="129"/>
      <c r="D36" s="129"/>
      <c r="E36" s="129"/>
      <c r="F36" s="129"/>
      <c r="G36" s="129"/>
      <c r="H36" s="129"/>
      <c r="I36" s="129"/>
      <c r="J36" s="130"/>
      <c r="K36" s="4"/>
      <c r="L36" s="128"/>
      <c r="M36" s="172"/>
      <c r="N36" s="172"/>
      <c r="O36" s="172"/>
      <c r="P36" s="172"/>
      <c r="Q36" s="172"/>
      <c r="R36" s="172"/>
      <c r="S36" s="172"/>
      <c r="T36" s="129"/>
      <c r="U36" s="130"/>
      <c r="V36" s="4"/>
    </row>
    <row r="37" spans="1:22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</sheetData>
  <sheetProtection algorithmName="SHA-512" hashValue="Y4KNkTZoqG9QITFHUkB4kg2znm/BHjisEK99rO89YFsVNfLdZuco0iSfbAbcV9Yx9Gelx95I/eN5Dmaaj++kkw==" saltValue="i4z0az3l1xK3XOw9wXtz0g==" spinCount="100000" sheet="1" selectLockedCells="1"/>
  <mergeCells count="6">
    <mergeCell ref="B3:K3"/>
    <mergeCell ref="M17:N17"/>
    <mergeCell ref="M35:S36"/>
    <mergeCell ref="M32:T33"/>
    <mergeCell ref="M26:N29"/>
    <mergeCell ref="C26:E30"/>
  </mergeCells>
  <conditionalFormatting sqref="C34">
    <cfRule type="expression" dxfId="3" priority="3">
      <formula>$C$34="Angaben unvollständig"</formula>
    </cfRule>
    <cfRule type="expression" dxfId="2" priority="4">
      <formula>$C$34="Angaben vollständig"</formula>
    </cfRule>
  </conditionalFormatting>
  <conditionalFormatting sqref="C32:D33">
    <cfRule type="expression" dxfId="1" priority="47">
      <formula>$G$12&gt;8000</formula>
    </cfRule>
  </conditionalFormatting>
  <dataValidations count="1">
    <dataValidation type="list" allowBlank="1" showInputMessage="1" showErrorMessage="1" sqref="G16:J16" xr:uid="{00000000-0002-0000-0300-000000000000}">
      <formula1>$AC$9:$AC$10</formula1>
    </dataValidation>
  </dataValidations>
  <hyperlinks>
    <hyperlink ref="G32" r:id="rId1" xr:uid="{00000000-0004-0000-0300-000000000000}"/>
  </hyperlinks>
  <pageMargins left="0.25" right="0.25" top="0.75" bottom="0.75" header="0.3" footer="0.3"/>
  <pageSetup paperSize="9" scale="80" fitToWidth="0" fitToHeight="0" orientation="landscape" r:id="rId2"/>
  <colBreaks count="1" manualBreakCount="1">
    <brk id="11" max="1048575" man="1"/>
  </colBreaks>
  <ignoredErrors>
    <ignoredError sqref="Q18 P15 S18" formula="1"/>
    <ignoredError sqref="G14:I14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B1599D6-FAAD-461C-A61A-09EE507AD0E2}">
            <xm:f>Basisdaten!$E$15&lt;&gt;"Erstgesuch"</xm:f>
            <x14:dxf>
              <font>
                <color theme="0"/>
              </font>
              <fill>
                <patternFill>
                  <fgColor theme="0"/>
                  <bgColor theme="0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L4:U36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</sheetPr>
  <dimension ref="A1:AC56"/>
  <sheetViews>
    <sheetView showGridLines="0" zoomScale="80" zoomScaleNormal="80" zoomScaleSheetLayoutView="100" zoomScalePageLayoutView="70" workbookViewId="0">
      <selection activeCell="H69" sqref="H69"/>
    </sheetView>
  </sheetViews>
  <sheetFormatPr baseColWidth="10" defaultColWidth="11.42578125" defaultRowHeight="15" x14ac:dyDescent="0.25"/>
  <cols>
    <col min="10" max="10" width="11.42578125" customWidth="1"/>
  </cols>
  <sheetData>
    <row r="1" spans="1:29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</sheetData>
  <sheetProtection algorithmName="SHA-512" hashValue="Y5RZSftgR77Iin8EIuVW/xnu7ThK+EUWdMkOFQm+N+XzfGB2zKY9P7vnsoFbDKXb7aqbB0K491DRhZTGUtpY1Q==" saltValue="lwbjWKr6wps334sQBTlYxQ==" spinCount="100000" sheet="1" objects="1" scenarios="1" selectLockedCells="1"/>
  <pageMargins left="0.7" right="0.7" top="0.78740157499999996" bottom="0.78740157499999996" header="0.3" footer="0.3"/>
  <pageSetup paperSize="9" scale="69" orientation="portrait" r:id="rId1"/>
  <colBreaks count="1" manualBreakCount="1">
    <brk id="1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Y G I W e z o e g 2 l A A A A 9 Q A A A B I A H A B D b 2 5 m a W c v U G F j a 2 F n Z S 5 4 b W w g o h g A K K A U A A A A A A A A A A A A A A A A A A A A A A A A A A A A h Y + x D o I w G I R f h X S n L R C j I T 9 l U D d J T E y M a 1 N q a Y R i a L G 8 m 4 O P 5 C u I U d T N 8 b 6 7 S + 7 u 1 x v k Q 1 M H F 9 l Z 3 Z o M R Z i i Q B r R l t q o D P X u G C 5 Q z m D L x Y k r G Y x h Y 9 P B 6 g x V z p 1 T Q r z 3 2 C e 4 7 R S J K Y 3 I o d j s R C U b H m p j H T d C o k + r / N 9 C D P a v M S z G U Z L g 2 R x T I B O D Q p u v H 4 9 z n + 4 P h G V f u 7 6 T r J T h a g 1 k k k D e F 9 g D U E s D B B Q A A g A I A L 2 B i F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g Y h Z K I p H u A 4 A A A A R A A A A E w A c A E Z v c m 1 1 b G F z L 1 N l Y 3 R p b 2 4 x L m 0 g o h g A K K A U A A A A A A A A A A A A A A A A A A A A A A A A A A A A K 0 5 N L s n M z 1 M I h t C G 1 g B Q S w E C L Q A U A A I A C A C 9 g Y h Z 7 O h 6 D a U A A A D 1 A A A A E g A A A A A A A A A A A A A A A A A A A A A A Q 2 9 u Z m l n L 1 B h Y 2 t h Z 2 U u e G 1 s U E s B A i 0 A F A A C A A g A v Y G I W Q / K 6 a u k A A A A 6 Q A A A B M A A A A A A A A A A A A A A A A A 8 Q A A A F t D b 2 5 0 Z W 5 0 X 1 R 5 c G V z X S 5 4 b W x Q S w E C L Q A U A A I A C A C 9 g Y h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P W Q 9 Q 7 Z x D E G C N 1 7 U Z D S x F w A A A A A C A A A A A A A D Z g A A w A A A A B A A A A D J r l u w M i f p o X o V h 8 m T 7 O 4 N A A A A A A S A A A C g A A A A E A A A A G c 8 F r + 4 c Y a c U u B n 5 A B 4 s x 9 Q A A A A U Z y m p P Q y 2 q N g h a O X 9 Y I 9 X Y C z V T g 4 G J o y V d y I X i 7 J j C U a 6 F K D r + R p m p G L y 7 I o r M b 6 e Q b U U j E 5 R R U c i D z M 2 d 6 k Q F 4 q 5 u 5 8 v Y s f p U J D f y t S G t 4 U A A A A E Y I b b m s V B 1 S g q a V h g c P s 2 I u d K K 8 = < / D a t a M a s h u p > 
</file>

<file path=customXml/itemProps1.xml><?xml version="1.0" encoding="utf-8"?>
<ds:datastoreItem xmlns:ds="http://schemas.openxmlformats.org/officeDocument/2006/customXml" ds:itemID="{0FCA5BF0-BC89-48C9-ADC1-7C7E27B3841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4</vt:i4>
      </vt:variant>
    </vt:vector>
  </HeadingPairs>
  <TitlesOfParts>
    <vt:vector size="9" baseType="lpstr">
      <vt:lpstr>Allgemeine Informationen</vt:lpstr>
      <vt:lpstr>Basisdaten</vt:lpstr>
      <vt:lpstr>Personalstellen</vt:lpstr>
      <vt:lpstr>Planerfolgsrechnung</vt:lpstr>
      <vt:lpstr>Hilfsblatt Einstufung</vt:lpstr>
      <vt:lpstr>'Allgemeine Informationen'!Druckbereich</vt:lpstr>
      <vt:lpstr>Basisdaten!Druckbereich</vt:lpstr>
      <vt:lpstr>Personalstellen!Druckbereich</vt:lpstr>
      <vt:lpstr>Planerfolgsrechnung!Druckbereich</vt:lpstr>
    </vt:vector>
  </TitlesOfParts>
  <Company>Sicherheitsdirektion Kanton Zürich - IBIS-Ämter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Lorenzo Scarfi</dc:creator>
  <cp:lastModifiedBy>Lorenzo Scarfi</cp:lastModifiedBy>
  <cp:lastPrinted>2025-10-09T07:24:43Z</cp:lastPrinted>
  <dcterms:created xsi:type="dcterms:W3CDTF">2023-10-30T12:43:09Z</dcterms:created>
  <dcterms:modified xsi:type="dcterms:W3CDTF">2026-08-20T07:06:39Z</dcterms:modified>
</cp:coreProperties>
</file>