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enaustausch\Baumann\Rene\Anlage\"/>
    </mc:Choice>
  </mc:AlternateContent>
  <bookViews>
    <workbookView xWindow="240" yWindow="135" windowWidth="9195" windowHeight="5475"/>
  </bookViews>
  <sheets>
    <sheet name="DatenGenerell" sheetId="2" r:id="rId1"/>
    <sheet name="Belastung (leer)" sheetId="4" r:id="rId2"/>
    <sheet name="Belastung" sheetId="3" r:id="rId3"/>
    <sheet name="ProtokollLuftgekühlt" sheetId="5" r:id="rId4"/>
    <sheet name="ProtokollWassergekühlt" sheetId="1" r:id="rId5"/>
    <sheet name="Apparateliste" sheetId="6" r:id="rId6"/>
  </sheets>
  <definedNames>
    <definedName name="_xlnm._FilterDatabase" localSheetId="5" hidden="1">Apparateliste!$A$8:$G$20</definedName>
    <definedName name="_xlnm.Print_Area" localSheetId="5">Apparateliste!$B$1:$H$53</definedName>
    <definedName name="_xlnm.Print_Area" localSheetId="2">Belastung!$A$1:$W$23</definedName>
    <definedName name="_xlnm.Print_Area" localSheetId="1">'Belastung (leer)'!$A$1:$W$23</definedName>
    <definedName name="_xlnm.Print_Area" localSheetId="3">ProtokollLuftgekühlt!$A$1:$P$30</definedName>
    <definedName name="_xlnm.Print_Area" localSheetId="4">ProtokollWassergekühlt!$A$1:$P$30</definedName>
  </definedNames>
  <calcPr calcId="162913"/>
  <fileRecoveryPr repairLoad="1"/>
</workbook>
</file>

<file path=xl/calcChain.xml><?xml version="1.0" encoding="utf-8"?>
<calcChain xmlns="http://schemas.openxmlformats.org/spreadsheetml/2006/main">
  <c r="J4" i="2" l="1"/>
  <c r="H4" i="2"/>
  <c r="T15" i="3"/>
  <c r="B11" i="3"/>
  <c r="B16" i="3"/>
  <c r="W4" i="2"/>
  <c r="U4" i="2"/>
  <c r="X4" i="2" s="1"/>
  <c r="Y4" i="2" s="1"/>
  <c r="Z4" i="2" s="1"/>
  <c r="T4" i="2"/>
  <c r="O4" i="2"/>
  <c r="Q4" i="2" s="1"/>
  <c r="E4" i="2"/>
  <c r="F15" i="6" l="1"/>
  <c r="F12" i="6"/>
  <c r="F3" i="6"/>
  <c r="C3" i="6"/>
  <c r="C1" i="6"/>
  <c r="G1" i="5"/>
  <c r="C1" i="5"/>
  <c r="B2" i="3"/>
  <c r="G1" i="1"/>
  <c r="J2" i="3"/>
  <c r="A2" i="3"/>
  <c r="C1" i="1"/>
  <c r="P7" i="5" l="1"/>
  <c r="J7" i="5"/>
  <c r="N7" i="5"/>
  <c r="P7" i="1"/>
  <c r="H18" i="3"/>
  <c r="J16" i="3" s="1"/>
  <c r="L13" i="3" s="1"/>
  <c r="N7" i="1"/>
  <c r="J7" i="1" l="1"/>
  <c r="V12" i="3"/>
</calcChain>
</file>

<file path=xl/sharedStrings.xml><?xml version="1.0" encoding="utf-8"?>
<sst xmlns="http://schemas.openxmlformats.org/spreadsheetml/2006/main" count="289" uniqueCount="156">
  <si>
    <t>Anlage:</t>
  </si>
  <si>
    <t>Schmier-</t>
  </si>
  <si>
    <t>MaschR</t>
  </si>
  <si>
    <t>öldruck</t>
  </si>
  <si>
    <t>Freq</t>
  </si>
  <si>
    <t>[bar]</t>
  </si>
  <si>
    <t>Hz</t>
  </si>
  <si>
    <t>Datum</t>
  </si>
  <si>
    <t>Aussente.</t>
  </si>
  <si>
    <t>h</t>
  </si>
  <si>
    <t>Notstromgruppe</t>
  </si>
  <si>
    <t>Betriebstd.</t>
  </si>
  <si>
    <t>Voltm.</t>
  </si>
  <si>
    <t>V</t>
  </si>
  <si>
    <t>HV</t>
  </si>
  <si>
    <t>Amperemeter</t>
  </si>
  <si>
    <t>Visum</t>
  </si>
  <si>
    <t xml:space="preserve">Protokoll:   Probelauf Notstromgruppe </t>
  </si>
  <si>
    <t>Kühlung</t>
  </si>
  <si>
    <t>Blatt Nr.</t>
  </si>
  <si>
    <t>Zeit</t>
  </si>
  <si>
    <t>(Zuluft)°C</t>
  </si>
  <si>
    <t>Temperaturen</t>
  </si>
  <si>
    <t>Motor</t>
  </si>
  <si>
    <t>°C</t>
  </si>
  <si>
    <t>Objekt Nr.</t>
  </si>
  <si>
    <r>
      <t xml:space="preserve">Für spezielle Infos kann die Rückseite verwendet werden. </t>
    </r>
    <r>
      <rPr>
        <sz val="12"/>
        <rFont val="Wingdings"/>
        <charset val="2"/>
      </rPr>
      <t>p</t>
    </r>
  </si>
  <si>
    <t>Stadt/Gemeinde:</t>
  </si>
  <si>
    <t>Kluge Köpfe schützen sich!</t>
  </si>
  <si>
    <t>Schmierölvorrat(l): ..............</t>
  </si>
  <si>
    <t>60'</t>
  </si>
  <si>
    <t>Ablesung Pos. Nr.</t>
  </si>
  <si>
    <r>
      <t xml:space="preserve">Gehörschutz </t>
    </r>
    <r>
      <rPr>
        <b/>
        <sz val="8"/>
        <rFont val="Arial"/>
        <family val="2"/>
      </rPr>
      <t>tragen!</t>
    </r>
  </si>
  <si>
    <t>Bemerkungen</t>
  </si>
  <si>
    <t xml:space="preserve">(4 x </t>
  </si>
  <si>
    <t>Kontr)</t>
  </si>
  <si>
    <t>Verantwortliche Anlagewart</t>
  </si>
  <si>
    <t>Ende Jahr: Kraftstoffvorrat (l): ...................</t>
  </si>
  <si>
    <t>Oel-Filterwechsel, Service</t>
  </si>
  <si>
    <t>5'</t>
  </si>
  <si>
    <t>25'</t>
  </si>
  <si>
    <t>115'</t>
  </si>
  <si>
    <t>Gemeinde</t>
  </si>
  <si>
    <t>Strasse</t>
  </si>
  <si>
    <t>Nr</t>
  </si>
  <si>
    <t>Schutzbauart</t>
  </si>
  <si>
    <t>kW</t>
  </si>
  <si>
    <t>PS</t>
  </si>
  <si>
    <t>kVA(N)</t>
  </si>
  <si>
    <t>kW(W)</t>
  </si>
  <si>
    <t>A</t>
  </si>
  <si>
    <t xml:space="preserve">A </t>
  </si>
  <si>
    <t>A 100%</t>
  </si>
  <si>
    <t>A  100%</t>
  </si>
  <si>
    <t>A 80%</t>
  </si>
  <si>
    <t>gerech</t>
  </si>
  <si>
    <t>abgeles</t>
  </si>
  <si>
    <t>Generator</t>
  </si>
  <si>
    <t>Motorleistung</t>
  </si>
  <si>
    <t>Dauerleistg</t>
  </si>
  <si>
    <t>Stromstärke</t>
  </si>
  <si>
    <t>cos phi</t>
  </si>
  <si>
    <r>
      <t xml:space="preserve">Wirkgr </t>
    </r>
    <r>
      <rPr>
        <b/>
        <sz val="10"/>
        <rFont val="Times New Roman"/>
        <family val="1"/>
      </rPr>
      <t>η</t>
    </r>
  </si>
  <si>
    <t>Antriebsleistg</t>
  </si>
  <si>
    <t>Belast th.</t>
  </si>
  <si>
    <t>Bel.100%</t>
  </si>
  <si>
    <t>Abnahme</t>
  </si>
  <si>
    <t>Bel. 80%</t>
  </si>
  <si>
    <t>wenn Beschriftung für Gesamt-anlage vorhanden: aus Antriebs-leistung gerechnet</t>
  </si>
  <si>
    <t>Wenn nur Stromstärke von Generator vorhanden. Dieser multipliziert mit 0.812</t>
  </si>
  <si>
    <t>von A 80 %</t>
  </si>
  <si>
    <t>Von A 100%</t>
  </si>
  <si>
    <t>Volt mal Ampere gibt in Watt was der Strom geleistet hat</t>
  </si>
  <si>
    <t>Belastung 80 % [A]=</t>
  </si>
  <si>
    <t>Belastung 100 % [A] =</t>
  </si>
  <si>
    <t xml:space="preserve">Leistung [kW] = </t>
  </si>
  <si>
    <t>Hinweis: Zuerst Messung, dann Belastung NS ändern.</t>
  </si>
  <si>
    <t>Anl Art</t>
  </si>
  <si>
    <t>Adresse</t>
  </si>
  <si>
    <t>Notstromgruppe: Belastung im Probelauf</t>
  </si>
  <si>
    <t>Zuzuschaltende Verbraucher</t>
  </si>
  <si>
    <t>[ kW ] * 1.8 ~ [ A ]</t>
  </si>
  <si>
    <t>Summe kW</t>
  </si>
  <si>
    <t>Teil-
Last II</t>
  </si>
  <si>
    <t>Dauerbelastung = 80 %</t>
  </si>
  <si>
    <t>Teil-
Last I</t>
  </si>
  <si>
    <t>Auf-
wärmen</t>
  </si>
  <si>
    <t>Abkühlen</t>
  </si>
  <si>
    <t>Zeit [Minuten]</t>
  </si>
  <si>
    <t>100 % Leistung [kW] =</t>
  </si>
  <si>
    <t>PAK2014; Ja</t>
  </si>
  <si>
    <t>VL °C</t>
  </si>
  <si>
    <t>RL °C</t>
  </si>
  <si>
    <t>Licht</t>
  </si>
  <si>
    <t xml:space="preserve">    Protokollierung: Zuerst Messung, dann Belastung NS ändern.</t>
  </si>
  <si>
    <t>R</t>
  </si>
  <si>
    <t>S</t>
  </si>
  <si>
    <t>T</t>
  </si>
  <si>
    <t xml:space="preserve">     Protokollierung: Zuerst Messung, dann Belastung NS ändern.</t>
  </si>
  <si>
    <t xml:space="preserve">PAK 2015; Ja; </t>
  </si>
  <si>
    <t>+ Vent Zuluft 2 Stufe</t>
  </si>
  <si>
    <t>+ Boiler</t>
  </si>
  <si>
    <t>°C grün</t>
  </si>
  <si>
    <t>Abluft °C</t>
  </si>
  <si>
    <t>grün</t>
  </si>
  <si>
    <t>Amperemeter Beschiftung? L1, L2, L3 oder R S T</t>
  </si>
  <si>
    <t>L1</t>
  </si>
  <si>
    <t>L2</t>
  </si>
  <si>
    <t>L3</t>
  </si>
  <si>
    <t>PAK2015; Ja</t>
  </si>
  <si>
    <t>Belastungsdiagramm idealisiert</t>
  </si>
  <si>
    <t>Licht + Vent Zuluft 1. Stufe</t>
  </si>
  <si>
    <t>Gemeinde:</t>
  </si>
  <si>
    <t>Anlage Art:</t>
  </si>
  <si>
    <t>Adresse:</t>
  </si>
  <si>
    <r>
      <rPr>
        <b/>
        <sz val="16"/>
        <rFont val="Helv"/>
      </rPr>
      <t>Apparate</t>
    </r>
    <r>
      <rPr>
        <sz val="16"/>
        <rFont val="Helv"/>
      </rPr>
      <t xml:space="preserve"> (Verbraucher)</t>
    </r>
    <r>
      <rPr>
        <sz val="10"/>
        <rFont val="Helv"/>
      </rPr>
      <t xml:space="preserve"> zur Belastung der Notstromgruppe</t>
    </r>
  </si>
  <si>
    <t>Was</t>
  </si>
  <si>
    <t>Wo</t>
  </si>
  <si>
    <t>[ kW ]</t>
  </si>
  <si>
    <t>ganze Anlage</t>
  </si>
  <si>
    <t>geschätzt</t>
  </si>
  <si>
    <t>VA 150</t>
  </si>
  <si>
    <t>Vent R</t>
  </si>
  <si>
    <t>Anzahl:</t>
  </si>
  <si>
    <t>Total:</t>
  </si>
  <si>
    <t>Lufterhitzer</t>
  </si>
  <si>
    <t>x</t>
  </si>
  <si>
    <t>Abluftventilator</t>
  </si>
  <si>
    <t>Dampfkochapparat</t>
  </si>
  <si>
    <t>Küche</t>
  </si>
  <si>
    <t>Kochherd 4 Platten</t>
  </si>
  <si>
    <t>Boiler</t>
  </si>
  <si>
    <t>Ventilation (1,2 Stufe)</t>
  </si>
  <si>
    <t>0.55 / 1.6</t>
  </si>
  <si>
    <t>Elektrolufterhitzer 7/7</t>
  </si>
  <si>
    <t>Provisorisch erstellt anlässlich der PAK 2016</t>
  </si>
  <si>
    <t>KP I</t>
  </si>
  <si>
    <t>Deutz 3 Zyl</t>
  </si>
  <si>
    <t>Ab 1.1.2016 wird der Wert des Generators mit 0.85 multipliziert und ausgetestet</t>
  </si>
  <si>
    <t>+ Lufterhitzer 2/7</t>
  </si>
  <si>
    <t xml:space="preserve"> </t>
  </si>
  <si>
    <t>X</t>
  </si>
  <si>
    <t>1/7, 2/7, 4/7</t>
  </si>
  <si>
    <t>1, 2 St</t>
  </si>
  <si>
    <t>Rechaud 2 Platten</t>
  </si>
  <si>
    <t>2 x 3</t>
  </si>
  <si>
    <t>+ Dampfkocher  1.Stufe</t>
  </si>
  <si>
    <t>+ Lufterhitzer 4/7</t>
  </si>
  <si>
    <t>Anleitung:</t>
  </si>
  <si>
    <t>Die Werte der Anlage können auf der Tabelle: Daten generell eingetragen werden.</t>
  </si>
  <si>
    <t xml:space="preserve">Diese werden dann in die Tabelle: Belastung und in die Tabelle Protokoll.. Übernommen. </t>
  </si>
  <si>
    <t>Sollte keine Apparateliste/ Verbaucherliste vorhanden sein, kann diese mit der Vorlage auf einfache Art erstellt werden.</t>
  </si>
  <si>
    <t>Viel Spass bei der Erstellung von Belastungsdiagramm und Protokoll wünscht John Baumann</t>
  </si>
  <si>
    <t>*Dorf*</t>
  </si>
  <si>
    <t>*Strasse*</t>
  </si>
  <si>
    <t>Bei den gelb markierten Felder musst du deine Angaben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</si>
</sst>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Helv"/>
    </font>
    <font>
      <b/>
      <i/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11"/>
      <name val="Verdana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8"/>
      <name val="Arial"/>
      <family val="2"/>
    </font>
    <font>
      <b/>
      <sz val="10"/>
      <name val="Verdana"/>
      <family val="2"/>
    </font>
    <font>
      <sz val="7"/>
      <name val="Arial"/>
      <family val="2"/>
    </font>
    <font>
      <sz val="6"/>
      <name val="Arial"/>
      <family val="2"/>
    </font>
    <font>
      <sz val="12"/>
      <name val="Helv"/>
    </font>
    <font>
      <sz val="16"/>
      <name val="Helv"/>
    </font>
    <font>
      <b/>
      <sz val="16"/>
      <name val="Helv"/>
    </font>
    <font>
      <sz val="10"/>
      <name val="Helv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medium">
        <color rgb="FF00FF0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2" borderId="17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/>
    <xf numFmtId="0" fontId="10" fillId="2" borderId="18" xfId="0" applyFont="1" applyFill="1" applyBorder="1" applyAlignment="1">
      <alignment horizontal="center" vertical="center"/>
    </xf>
    <xf numFmtId="0" fontId="2" fillId="0" borderId="7" xfId="0" applyFont="1" applyBorder="1"/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0" fontId="2" fillId="2" borderId="8" xfId="0" applyFont="1" applyFill="1" applyBorder="1"/>
    <xf numFmtId="0" fontId="2" fillId="2" borderId="2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25" xfId="0" applyFont="1" applyFill="1" applyBorder="1"/>
    <xf numFmtId="0" fontId="1" fillId="0" borderId="28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28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3" borderId="28" xfId="1" applyFill="1" applyBorder="1" applyAlignment="1">
      <alignment horizontal="center"/>
    </xf>
    <xf numFmtId="0" fontId="1" fillId="3" borderId="3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0" borderId="31" xfId="1" applyBorder="1"/>
    <xf numFmtId="0" fontId="1" fillId="0" borderId="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3" fillId="0" borderId="8" xfId="1" applyFont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28" xfId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1" fillId="0" borderId="0" xfId="1" applyBorder="1"/>
    <xf numFmtId="2" fontId="1" fillId="0" borderId="19" xfId="1" applyNumberFormat="1" applyBorder="1"/>
    <xf numFmtId="2" fontId="1" fillId="4" borderId="32" xfId="1" applyNumberFormat="1" applyFill="1" applyBorder="1"/>
    <xf numFmtId="0" fontId="1" fillId="5" borderId="0" xfId="1" applyFill="1"/>
    <xf numFmtId="0" fontId="1" fillId="5" borderId="8" xfId="1" applyFill="1" applyBorder="1"/>
    <xf numFmtId="0" fontId="1" fillId="5" borderId="17" xfId="1" applyFill="1" applyBorder="1"/>
    <xf numFmtId="0" fontId="1" fillId="5" borderId="28" xfId="1" applyFill="1" applyBorder="1"/>
    <xf numFmtId="0" fontId="1" fillId="5" borderId="19" xfId="1" applyFill="1" applyBorder="1"/>
    <xf numFmtId="0" fontId="1" fillId="5" borderId="31" xfId="1" applyFill="1" applyBorder="1"/>
    <xf numFmtId="0" fontId="1" fillId="5" borderId="0" xfId="1" applyFont="1" applyFill="1" applyBorder="1" applyAlignment="1">
      <alignment wrapText="1"/>
    </xf>
    <xf numFmtId="0" fontId="1" fillId="0" borderId="0" xfId="1" applyAlignment="1">
      <alignment horizontal="center" textRotation="180"/>
    </xf>
    <xf numFmtId="0" fontId="1" fillId="5" borderId="8" xfId="1" applyFill="1" applyBorder="1" applyAlignment="1">
      <alignment textRotation="180"/>
    </xf>
    <xf numFmtId="0" fontId="5" fillId="0" borderId="1" xfId="0" applyFont="1" applyBorder="1"/>
    <xf numFmtId="0" fontId="14" fillId="0" borderId="1" xfId="0" applyFont="1" applyBorder="1"/>
    <xf numFmtId="164" fontId="1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6" borderId="8" xfId="0" applyFont="1" applyFill="1" applyBorder="1"/>
    <xf numFmtId="0" fontId="3" fillId="0" borderId="0" xfId="1" applyFont="1"/>
    <xf numFmtId="0" fontId="14" fillId="0" borderId="0" xfId="1" applyFont="1"/>
    <xf numFmtId="0" fontId="2" fillId="0" borderId="0" xfId="1" quotePrefix="1" applyFont="1" applyBorder="1" applyAlignment="1">
      <alignment textRotation="90" wrapText="1"/>
    </xf>
    <xf numFmtId="0" fontId="15" fillId="0" borderId="0" xfId="1" applyFont="1"/>
    <xf numFmtId="0" fontId="2" fillId="0" borderId="0" xfId="1" applyFont="1" applyBorder="1" applyAlignment="1">
      <alignment textRotation="90"/>
    </xf>
    <xf numFmtId="0" fontId="16" fillId="0" borderId="0" xfId="1" applyFont="1" applyAlignment="1">
      <alignment horizontal="left" readingOrder="1"/>
    </xf>
    <xf numFmtId="0" fontId="16" fillId="0" borderId="0" xfId="1" applyFont="1"/>
    <xf numFmtId="0" fontId="2" fillId="0" borderId="0" xfId="1" applyFont="1" applyBorder="1" applyAlignment="1"/>
    <xf numFmtId="0" fontId="17" fillId="0" borderId="0" xfId="1" applyFont="1"/>
    <xf numFmtId="0" fontId="1" fillId="0" borderId="0" xfId="1" applyBorder="1" applyAlignment="1"/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wrapText="1"/>
    </xf>
    <xf numFmtId="0" fontId="1" fillId="0" borderId="35" xfId="1" applyBorder="1"/>
    <xf numFmtId="0" fontId="1" fillId="0" borderId="36" xfId="1" applyBorder="1"/>
    <xf numFmtId="0" fontId="2" fillId="0" borderId="0" xfId="1" quotePrefix="1" applyFont="1" applyBorder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1" applyFont="1" applyBorder="1" applyAlignment="1">
      <alignment horizontal="right"/>
    </xf>
    <xf numFmtId="164" fontId="19" fillId="0" borderId="0" xfId="1" applyNumberFormat="1" applyFont="1" applyBorder="1"/>
    <xf numFmtId="0" fontId="20" fillId="0" borderId="0" xfId="1" applyFont="1"/>
    <xf numFmtId="0" fontId="2" fillId="0" borderId="37" xfId="1" applyFont="1" applyBorder="1" applyAlignment="1">
      <alignment vertical="center"/>
    </xf>
    <xf numFmtId="0" fontId="21" fillId="0" borderId="0" xfId="1" quotePrefix="1" applyFont="1" applyBorder="1"/>
    <xf numFmtId="164" fontId="21" fillId="0" borderId="0" xfId="1" applyNumberFormat="1" applyFont="1" applyBorder="1"/>
    <xf numFmtId="0" fontId="1" fillId="0" borderId="19" xfId="1" applyBorder="1"/>
    <xf numFmtId="0" fontId="1" fillId="0" borderId="18" xfId="1" applyBorder="1"/>
    <xf numFmtId="0" fontId="18" fillId="0" borderId="0" xfId="1" applyFont="1" applyBorder="1" applyAlignment="1">
      <alignment textRotation="90"/>
    </xf>
    <xf numFmtId="0" fontId="1" fillId="0" borderId="2" xfId="1" applyBorder="1"/>
    <xf numFmtId="0" fontId="13" fillId="0" borderId="27" xfId="1" applyFont="1" applyBorder="1" applyAlignment="1">
      <alignment vertical="top"/>
    </xf>
    <xf numFmtId="0" fontId="1" fillId="0" borderId="27" xfId="1" applyBorder="1"/>
    <xf numFmtId="0" fontId="1" fillId="0" borderId="12" xfId="1" applyBorder="1"/>
    <xf numFmtId="0" fontId="3" fillId="0" borderId="25" xfId="1" applyFont="1" applyBorder="1" applyAlignment="1">
      <alignment vertical="center"/>
    </xf>
    <xf numFmtId="0" fontId="21" fillId="0" borderId="36" xfId="1" quotePrefix="1" applyFont="1" applyBorder="1"/>
    <xf numFmtId="164" fontId="21" fillId="0" borderId="36" xfId="1" applyNumberFormat="1" applyFont="1" applyBorder="1"/>
    <xf numFmtId="0" fontId="20" fillId="0" borderId="36" xfId="1" applyFont="1" applyBorder="1"/>
    <xf numFmtId="0" fontId="3" fillId="0" borderId="25" xfId="1" applyFont="1" applyBorder="1"/>
    <xf numFmtId="0" fontId="1" fillId="0" borderId="13" xfId="1" applyBorder="1"/>
    <xf numFmtId="0" fontId="21" fillId="0" borderId="0" xfId="1" applyFont="1" applyBorder="1"/>
    <xf numFmtId="0" fontId="18" fillId="0" borderId="0" xfId="1" applyFont="1" applyAlignment="1">
      <alignment textRotation="90"/>
    </xf>
    <xf numFmtId="0" fontId="18" fillId="0" borderId="2" xfId="1" applyFont="1" applyBorder="1" applyAlignment="1">
      <alignment horizontal="center" textRotation="90"/>
    </xf>
    <xf numFmtId="0" fontId="18" fillId="0" borderId="27" xfId="1" applyFont="1" applyBorder="1" applyAlignment="1">
      <alignment horizontal="center" textRotation="90"/>
    </xf>
    <xf numFmtId="0" fontId="1" fillId="0" borderId="39" xfId="1" applyBorder="1"/>
    <xf numFmtId="0" fontId="18" fillId="0" borderId="25" xfId="1" applyFont="1" applyBorder="1" applyAlignment="1">
      <alignment horizontal="center" textRotation="90"/>
    </xf>
    <xf numFmtId="0" fontId="18" fillId="0" borderId="0" xfId="1" applyFont="1" applyBorder="1" applyAlignment="1">
      <alignment horizontal="center" textRotation="90"/>
    </xf>
    <xf numFmtId="0" fontId="3" fillId="0" borderId="25" xfId="1" applyFont="1" applyBorder="1" applyAlignment="1">
      <alignment horizontal="center"/>
    </xf>
    <xf numFmtId="0" fontId="1" fillId="0" borderId="40" xfId="1" applyBorder="1"/>
    <xf numFmtId="164" fontId="21" fillId="0" borderId="41" xfId="1" applyNumberFormat="1" applyFont="1" applyBorder="1"/>
    <xf numFmtId="0" fontId="1" fillId="0" borderId="42" xfId="1" applyBorder="1"/>
    <xf numFmtId="0" fontId="1" fillId="0" borderId="43" xfId="1" applyBorder="1"/>
    <xf numFmtId="0" fontId="1" fillId="0" borderId="44" xfId="1" applyBorder="1"/>
    <xf numFmtId="0" fontId="1" fillId="0" borderId="30" xfId="1" applyBorder="1"/>
    <xf numFmtId="0" fontId="1" fillId="0" borderId="16" xfId="1" applyBorder="1"/>
    <xf numFmtId="0" fontId="1" fillId="0" borderId="0" xfId="1" applyFont="1"/>
    <xf numFmtId="0" fontId="22" fillId="0" borderId="0" xfId="1" applyFont="1"/>
    <xf numFmtId="0" fontId="23" fillId="0" borderId="0" xfId="1" applyFont="1"/>
    <xf numFmtId="0" fontId="17" fillId="0" borderId="0" xfId="1" applyFont="1" applyAlignment="1">
      <alignment horizontal="right"/>
    </xf>
    <xf numFmtId="164" fontId="14" fillId="0" borderId="19" xfId="1" applyNumberFormat="1" applyFont="1" applyBorder="1" applyAlignment="1">
      <alignment vertical="center"/>
    </xf>
    <xf numFmtId="0" fontId="5" fillId="0" borderId="0" xfId="1" applyFont="1" applyAlignment="1">
      <alignment horizontal="left"/>
    </xf>
    <xf numFmtId="0" fontId="24" fillId="0" borderId="0" xfId="0" applyFont="1" applyAlignment="1">
      <alignment horizontal="right"/>
    </xf>
    <xf numFmtId="2" fontId="1" fillId="4" borderId="28" xfId="1" applyNumberFormat="1" applyFill="1" applyBorder="1"/>
    <xf numFmtId="2" fontId="1" fillId="0" borderId="30" xfId="1" applyNumberFormat="1" applyBorder="1"/>
    <xf numFmtId="2" fontId="1" fillId="0" borderId="46" xfId="1" applyNumberFormat="1" applyBorder="1"/>
    <xf numFmtId="0" fontId="1" fillId="0" borderId="47" xfId="1" applyBorder="1"/>
    <xf numFmtId="0" fontId="1" fillId="0" borderId="48" xfId="1" applyBorder="1"/>
    <xf numFmtId="0" fontId="1" fillId="0" borderId="32" xfId="1" applyBorder="1"/>
    <xf numFmtId="0" fontId="1" fillId="0" borderId="49" xfId="1" applyBorder="1"/>
    <xf numFmtId="164" fontId="1" fillId="0" borderId="50" xfId="1" applyNumberFormat="1" applyBorder="1"/>
    <xf numFmtId="0" fontId="1" fillId="0" borderId="50" xfId="1" applyBorder="1"/>
    <xf numFmtId="0" fontId="1" fillId="7" borderId="7" xfId="0" applyFont="1" applyFill="1" applyBorder="1"/>
    <xf numFmtId="2" fontId="1" fillId="0" borderId="45" xfId="1" applyNumberFormat="1" applyFill="1" applyBorder="1"/>
    <xf numFmtId="0" fontId="1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5" fillId="0" borderId="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left" vertical="center"/>
    </xf>
    <xf numFmtId="0" fontId="3" fillId="6" borderId="22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21" xfId="0" applyFont="1" applyFill="1" applyBorder="1"/>
    <xf numFmtId="1" fontId="1" fillId="0" borderId="6" xfId="0" applyNumberFormat="1" applyFont="1" applyBorder="1" applyAlignment="1">
      <alignment vertical="center"/>
    </xf>
    <xf numFmtId="2" fontId="1" fillId="4" borderId="31" xfId="1" applyNumberFormat="1" applyFill="1" applyBorder="1"/>
    <xf numFmtId="2" fontId="1" fillId="0" borderId="30" xfId="1" applyNumberFormat="1" applyFill="1" applyBorder="1"/>
    <xf numFmtId="0" fontId="0" fillId="0" borderId="16" xfId="0" applyBorder="1"/>
    <xf numFmtId="0" fontId="0" fillId="8" borderId="0" xfId="0" applyFill="1"/>
    <xf numFmtId="0" fontId="25" fillId="8" borderId="0" xfId="0" applyFont="1" applyFill="1"/>
    <xf numFmtId="0" fontId="25" fillId="8" borderId="16" xfId="0" applyFont="1" applyFill="1" applyBorder="1"/>
    <xf numFmtId="0" fontId="25" fillId="0" borderId="0" xfId="0" applyFont="1"/>
    <xf numFmtId="0" fontId="25" fillId="0" borderId="16" xfId="0" applyFont="1" applyBorder="1"/>
    <xf numFmtId="0" fontId="25" fillId="0" borderId="0" xfId="0" applyFont="1" applyAlignment="1">
      <alignment horizontal="right"/>
    </xf>
    <xf numFmtId="0" fontId="25" fillId="0" borderId="16" xfId="0" applyFont="1" applyBorder="1" applyAlignment="1">
      <alignment horizontal="right"/>
    </xf>
    <xf numFmtId="0" fontId="25" fillId="8" borderId="0" xfId="0" applyFont="1" applyFill="1" applyAlignment="1">
      <alignment horizontal="left"/>
    </xf>
    <xf numFmtId="0" fontId="25" fillId="8" borderId="16" xfId="0" applyFont="1" applyFill="1" applyBorder="1" applyAlignment="1">
      <alignment horizontal="right"/>
    </xf>
    <xf numFmtId="0" fontId="25" fillId="8" borderId="0" xfId="0" applyFont="1" applyFill="1" applyAlignment="1">
      <alignment horizontal="right"/>
    </xf>
    <xf numFmtId="0" fontId="9" fillId="0" borderId="0" xfId="0" applyFont="1"/>
    <xf numFmtId="2" fontId="1" fillId="0" borderId="18" xfId="1" applyNumberFormat="1" applyFill="1" applyBorder="1"/>
    <xf numFmtId="2" fontId="1" fillId="0" borderId="28" xfId="1" applyNumberFormat="1" applyFill="1" applyBorder="1"/>
    <xf numFmtId="2" fontId="1" fillId="0" borderId="17" xfId="1" applyNumberFormat="1" applyFill="1" applyBorder="1"/>
    <xf numFmtId="0" fontId="1" fillId="0" borderId="42" xfId="1" applyFill="1" applyBorder="1" applyAlignment="1">
      <alignment horizontal="center"/>
    </xf>
    <xf numFmtId="0" fontId="1" fillId="0" borderId="46" xfId="1" applyFill="1" applyBorder="1" applyAlignment="1">
      <alignment horizontal="center"/>
    </xf>
    <xf numFmtId="2" fontId="1" fillId="0" borderId="33" xfId="1" applyNumberFormat="1" applyFill="1" applyBorder="1" applyAlignment="1">
      <alignment horizontal="right"/>
    </xf>
    <xf numFmtId="2" fontId="1" fillId="0" borderId="47" xfId="1" applyNumberFormat="1" applyFill="1" applyBorder="1" applyAlignment="1">
      <alignment horizontal="right"/>
    </xf>
    <xf numFmtId="2" fontId="1" fillId="0" borderId="50" xfId="1" applyNumberFormat="1" applyBorder="1"/>
    <xf numFmtId="0" fontId="1" fillId="0" borderId="29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5" borderId="19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1" fillId="5" borderId="31" xfId="1" applyFill="1" applyBorder="1" applyAlignment="1">
      <alignment horizontal="center"/>
    </xf>
    <xf numFmtId="0" fontId="1" fillId="5" borderId="28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34" xfId="1" applyBorder="1" applyAlignment="1">
      <alignment horizontal="center"/>
    </xf>
    <xf numFmtId="0" fontId="13" fillId="0" borderId="0" xfId="1" applyFont="1" applyBorder="1" applyAlignment="1">
      <alignment horizontal="center" textRotation="90" wrapText="1"/>
    </xf>
    <xf numFmtId="0" fontId="13" fillId="0" borderId="37" xfId="1" applyFont="1" applyBorder="1" applyAlignment="1">
      <alignment horizontal="center" textRotation="90" wrapText="1"/>
    </xf>
    <xf numFmtId="0" fontId="14" fillId="0" borderId="0" xfId="1" applyFont="1" applyAlignment="1">
      <alignment horizontal="left"/>
    </xf>
    <xf numFmtId="0" fontId="13" fillId="0" borderId="13" xfId="1" applyFont="1" applyBorder="1" applyAlignment="1">
      <alignment horizontal="center" textRotation="90" wrapText="1"/>
    </xf>
    <xf numFmtId="0" fontId="13" fillId="0" borderId="38" xfId="1" applyFont="1" applyBorder="1" applyAlignment="1">
      <alignment horizontal="center" textRotation="90" wrapText="1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0" fillId="9" borderId="18" xfId="0" applyFill="1" applyBorder="1" applyProtection="1"/>
    <xf numFmtId="0" fontId="0" fillId="9" borderId="50" xfId="0" applyFill="1" applyBorder="1" applyProtection="1"/>
    <xf numFmtId="0" fontId="0" fillId="9" borderId="0" xfId="0" applyFill="1"/>
    <xf numFmtId="0" fontId="28" fillId="4" borderId="19" xfId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247650</xdr:rowOff>
    </xdr:from>
    <xdr:to>
      <xdr:col>10</xdr:col>
      <xdr:colOff>123825</xdr:colOff>
      <xdr:row>0</xdr:row>
      <xdr:rowOff>1371600</xdr:rowOff>
    </xdr:to>
    <xdr:sp macro="" textlink="">
      <xdr:nvSpPr>
        <xdr:cNvPr id="2" name="Textfeld 1"/>
        <xdr:cNvSpPr txBox="1"/>
      </xdr:nvSpPr>
      <xdr:spPr>
        <a:xfrm>
          <a:off x="628650" y="247650"/>
          <a:ext cx="4819650" cy="11239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3200" b="1">
              <a:solidFill>
                <a:schemeClr val="bg1"/>
              </a:solidFill>
            </a:rPr>
            <a:t>Bitte zuerst unten Lesen !</a:t>
          </a:r>
          <a:br>
            <a:rPr lang="de-CH" sz="3200" b="1">
              <a:solidFill>
                <a:schemeClr val="bg1"/>
              </a:solidFill>
            </a:rPr>
          </a:br>
          <a:r>
            <a:rPr lang="de-CH" sz="3200" b="1">
              <a:solidFill>
                <a:schemeClr val="bg1"/>
              </a:solidFill>
            </a:rPr>
            <a:t>Du sparst</a:t>
          </a:r>
          <a:r>
            <a:rPr lang="de-CH" sz="3200" b="1" baseline="0">
              <a:solidFill>
                <a:schemeClr val="bg1"/>
              </a:solidFill>
            </a:rPr>
            <a:t> damit Zeit !!</a:t>
          </a:r>
          <a:endParaRPr lang="de-CH" sz="3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314325</xdr:rowOff>
    </xdr:from>
    <xdr:to>
      <xdr:col>18</xdr:col>
      <xdr:colOff>57150</xdr:colOff>
      <xdr:row>11</xdr:row>
      <xdr:rowOff>76200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7486650" y="2667000"/>
          <a:ext cx="104775" cy="180975"/>
          <a:chOff x="658" y="213"/>
          <a:chExt cx="16" cy="17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 flipH="1">
            <a:off x="658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663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0</xdr:colOff>
      <xdr:row>19</xdr:row>
      <xdr:rowOff>0</xdr:rowOff>
    </xdr:from>
    <xdr:to>
      <xdr:col>18</xdr:col>
      <xdr:colOff>28575</xdr:colOff>
      <xdr:row>21</xdr:row>
      <xdr:rowOff>38100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7486650" y="6124575"/>
          <a:ext cx="76200" cy="152400"/>
          <a:chOff x="658" y="213"/>
          <a:chExt cx="16" cy="17"/>
        </a:xfrm>
      </xdr:grpSpPr>
      <xdr:sp macro="" textlink="">
        <xdr:nvSpPr>
          <xdr:cNvPr id="6" name="Line 6"/>
          <xdr:cNvSpPr>
            <a:spLocks noChangeShapeType="1"/>
          </xdr:cNvSpPr>
        </xdr:nvSpPr>
        <xdr:spPr bwMode="auto">
          <a:xfrm flipH="1">
            <a:off x="658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 flipH="1">
            <a:off x="663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228600</xdr:colOff>
      <xdr:row>9</xdr:row>
      <xdr:rowOff>114300</xdr:rowOff>
    </xdr:from>
    <xdr:to>
      <xdr:col>0</xdr:col>
      <xdr:colOff>1133475</xdr:colOff>
      <xdr:row>10</xdr:row>
      <xdr:rowOff>381000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 rot="5400000">
          <a:off x="338138" y="1938337"/>
          <a:ext cx="685800" cy="904875"/>
        </a:xfrm>
        <a:prstGeom prst="rightArrow">
          <a:avLst>
            <a:gd name="adj1" fmla="val 61704"/>
            <a:gd name="adj2" fmla="val 26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8</xdr:row>
      <xdr:rowOff>57150</xdr:rowOff>
    </xdr:from>
    <xdr:to>
      <xdr:col>6</xdr:col>
      <xdr:colOff>209550</xdr:colOff>
      <xdr:row>9</xdr:row>
      <xdr:rowOff>228600</xdr:rowOff>
    </xdr:to>
    <xdr:sp macro="" textlink="">
      <xdr:nvSpPr>
        <xdr:cNvPr id="9" name="Textfeld 8"/>
        <xdr:cNvSpPr txBox="1"/>
      </xdr:nvSpPr>
      <xdr:spPr>
        <a:xfrm>
          <a:off x="3819525" y="1504950"/>
          <a:ext cx="6477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1100"/>
            <a:t>Bela-</a:t>
          </a:r>
        </a:p>
        <a:p>
          <a:pPr algn="ctr"/>
          <a:r>
            <a:rPr lang="de-CH" sz="1100"/>
            <a:t>stung</a:t>
          </a:r>
        </a:p>
        <a:p>
          <a:pPr algn="ctr"/>
          <a:r>
            <a:rPr lang="de-CH" sz="1100"/>
            <a:t>[ % ]</a:t>
          </a:r>
        </a:p>
      </xdr:txBody>
    </xdr:sp>
    <xdr:clientData/>
  </xdr:twoCellAnchor>
  <xdr:twoCellAnchor>
    <xdr:from>
      <xdr:col>6</xdr:col>
      <xdr:colOff>285751</xdr:colOff>
      <xdr:row>18</xdr:row>
      <xdr:rowOff>47625</xdr:rowOff>
    </xdr:from>
    <xdr:to>
      <xdr:col>7</xdr:col>
      <xdr:colOff>47626</xdr:colOff>
      <xdr:row>18</xdr:row>
      <xdr:rowOff>180975</xdr:rowOff>
    </xdr:to>
    <xdr:sp macro="" textlink="">
      <xdr:nvSpPr>
        <xdr:cNvPr id="10" name="Gleichschenkliges Dreieck 9"/>
        <xdr:cNvSpPr/>
      </xdr:nvSpPr>
      <xdr:spPr>
        <a:xfrm>
          <a:off x="4543426" y="5753100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10</xdr:col>
      <xdr:colOff>200026</xdr:colOff>
      <xdr:row>13</xdr:row>
      <xdr:rowOff>38100</xdr:rowOff>
    </xdr:from>
    <xdr:to>
      <xdr:col>11</xdr:col>
      <xdr:colOff>47626</xdr:colOff>
      <xdr:row>13</xdr:row>
      <xdr:rowOff>171450</xdr:rowOff>
    </xdr:to>
    <xdr:sp macro="" textlink="">
      <xdr:nvSpPr>
        <xdr:cNvPr id="11" name="Gleichschenkliges Dreieck 10"/>
        <xdr:cNvSpPr/>
      </xdr:nvSpPr>
      <xdr:spPr>
        <a:xfrm>
          <a:off x="5686426" y="3648075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15</xdr:col>
      <xdr:colOff>209550</xdr:colOff>
      <xdr:row>10</xdr:row>
      <xdr:rowOff>257175</xdr:rowOff>
    </xdr:from>
    <xdr:to>
      <xdr:col>16</xdr:col>
      <xdr:colOff>76201</xdr:colOff>
      <xdr:row>10</xdr:row>
      <xdr:rowOff>381000</xdr:rowOff>
    </xdr:to>
    <xdr:sp macro="" textlink="">
      <xdr:nvSpPr>
        <xdr:cNvPr id="12" name="Gleichschenkliges Dreieck 11"/>
        <xdr:cNvSpPr/>
      </xdr:nvSpPr>
      <xdr:spPr>
        <a:xfrm flipV="1">
          <a:off x="7124700" y="2609850"/>
          <a:ext cx="152401" cy="123825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20</xdr:col>
      <xdr:colOff>304800</xdr:colOff>
      <xdr:row>10</xdr:row>
      <xdr:rowOff>257175</xdr:rowOff>
    </xdr:from>
    <xdr:to>
      <xdr:col>21</xdr:col>
      <xdr:colOff>66676</xdr:colOff>
      <xdr:row>10</xdr:row>
      <xdr:rowOff>381000</xdr:rowOff>
    </xdr:to>
    <xdr:sp macro="" textlink="">
      <xdr:nvSpPr>
        <xdr:cNvPr id="13" name="Gleichschenkliges Dreieck 12"/>
        <xdr:cNvSpPr/>
      </xdr:nvSpPr>
      <xdr:spPr>
        <a:xfrm flipV="1">
          <a:off x="8686800" y="2609850"/>
          <a:ext cx="152401" cy="123825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19050</xdr:colOff>
      <xdr:row>21</xdr:row>
      <xdr:rowOff>0</xdr:rowOff>
    </xdr:from>
    <xdr:to>
      <xdr:col>0</xdr:col>
      <xdr:colOff>152400</xdr:colOff>
      <xdr:row>21</xdr:row>
      <xdr:rowOff>133350</xdr:rowOff>
    </xdr:to>
    <xdr:sp macro="" textlink="">
      <xdr:nvSpPr>
        <xdr:cNvPr id="14" name="Gleichschenkliges Dreieck 13"/>
        <xdr:cNvSpPr/>
      </xdr:nvSpPr>
      <xdr:spPr>
        <a:xfrm>
          <a:off x="19050" y="6238875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314325</xdr:rowOff>
    </xdr:from>
    <xdr:to>
      <xdr:col>18</xdr:col>
      <xdr:colOff>57150</xdr:colOff>
      <xdr:row>11</xdr:row>
      <xdr:rowOff>76200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7486650" y="2667000"/>
          <a:ext cx="104775" cy="180975"/>
          <a:chOff x="658" y="213"/>
          <a:chExt cx="16" cy="17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 flipH="1">
            <a:off x="658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663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0</xdr:colOff>
      <xdr:row>19</xdr:row>
      <xdr:rowOff>0</xdr:rowOff>
    </xdr:from>
    <xdr:to>
      <xdr:col>18</xdr:col>
      <xdr:colOff>28575</xdr:colOff>
      <xdr:row>21</xdr:row>
      <xdr:rowOff>38100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7486650" y="6124575"/>
          <a:ext cx="76200" cy="152400"/>
          <a:chOff x="658" y="213"/>
          <a:chExt cx="16" cy="17"/>
        </a:xfrm>
      </xdr:grpSpPr>
      <xdr:sp macro="" textlink="">
        <xdr:nvSpPr>
          <xdr:cNvPr id="6" name="Line 6"/>
          <xdr:cNvSpPr>
            <a:spLocks noChangeShapeType="1"/>
          </xdr:cNvSpPr>
        </xdr:nvSpPr>
        <xdr:spPr bwMode="auto">
          <a:xfrm flipH="1">
            <a:off x="658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 flipH="1">
            <a:off x="663" y="213"/>
            <a:ext cx="11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228600</xdr:colOff>
      <xdr:row>9</xdr:row>
      <xdr:rowOff>114300</xdr:rowOff>
    </xdr:from>
    <xdr:to>
      <xdr:col>0</xdr:col>
      <xdr:colOff>1133475</xdr:colOff>
      <xdr:row>10</xdr:row>
      <xdr:rowOff>381000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 rot="5400000">
          <a:off x="338138" y="1938337"/>
          <a:ext cx="685800" cy="904875"/>
        </a:xfrm>
        <a:prstGeom prst="rightArrow">
          <a:avLst>
            <a:gd name="adj1" fmla="val 61704"/>
            <a:gd name="adj2" fmla="val 26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8</xdr:row>
      <xdr:rowOff>57150</xdr:rowOff>
    </xdr:from>
    <xdr:to>
      <xdr:col>6</xdr:col>
      <xdr:colOff>209550</xdr:colOff>
      <xdr:row>9</xdr:row>
      <xdr:rowOff>228600</xdr:rowOff>
    </xdr:to>
    <xdr:sp macro="" textlink="">
      <xdr:nvSpPr>
        <xdr:cNvPr id="9" name="Textfeld 8"/>
        <xdr:cNvSpPr txBox="1"/>
      </xdr:nvSpPr>
      <xdr:spPr>
        <a:xfrm>
          <a:off x="3800475" y="1504950"/>
          <a:ext cx="6477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1100"/>
            <a:t>Bela-</a:t>
          </a:r>
        </a:p>
        <a:p>
          <a:pPr algn="ctr"/>
          <a:r>
            <a:rPr lang="de-CH" sz="1100"/>
            <a:t>stung</a:t>
          </a:r>
        </a:p>
        <a:p>
          <a:pPr algn="ctr"/>
          <a:r>
            <a:rPr lang="de-CH" sz="1100"/>
            <a:t>[ % ]</a:t>
          </a:r>
        </a:p>
      </xdr:txBody>
    </xdr:sp>
    <xdr:clientData/>
  </xdr:twoCellAnchor>
  <xdr:twoCellAnchor>
    <xdr:from>
      <xdr:col>6</xdr:col>
      <xdr:colOff>266701</xdr:colOff>
      <xdr:row>18</xdr:row>
      <xdr:rowOff>47625</xdr:rowOff>
    </xdr:from>
    <xdr:to>
      <xdr:col>7</xdr:col>
      <xdr:colOff>28576</xdr:colOff>
      <xdr:row>18</xdr:row>
      <xdr:rowOff>180975</xdr:rowOff>
    </xdr:to>
    <xdr:sp macro="" textlink="">
      <xdr:nvSpPr>
        <xdr:cNvPr id="10" name="Gleichschenkliges Dreieck 9"/>
        <xdr:cNvSpPr/>
      </xdr:nvSpPr>
      <xdr:spPr>
        <a:xfrm>
          <a:off x="4524376" y="5753100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10</xdr:col>
      <xdr:colOff>180976</xdr:colOff>
      <xdr:row>13</xdr:row>
      <xdr:rowOff>38100</xdr:rowOff>
    </xdr:from>
    <xdr:to>
      <xdr:col>11</xdr:col>
      <xdr:colOff>28576</xdr:colOff>
      <xdr:row>13</xdr:row>
      <xdr:rowOff>171450</xdr:rowOff>
    </xdr:to>
    <xdr:sp macro="" textlink="">
      <xdr:nvSpPr>
        <xdr:cNvPr id="11" name="Gleichschenkliges Dreieck 10"/>
        <xdr:cNvSpPr/>
      </xdr:nvSpPr>
      <xdr:spPr>
        <a:xfrm>
          <a:off x="5667376" y="3648075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15</xdr:col>
      <xdr:colOff>190500</xdr:colOff>
      <xdr:row>10</xdr:row>
      <xdr:rowOff>257175</xdr:rowOff>
    </xdr:from>
    <xdr:to>
      <xdr:col>16</xdr:col>
      <xdr:colOff>57151</xdr:colOff>
      <xdr:row>10</xdr:row>
      <xdr:rowOff>381000</xdr:rowOff>
    </xdr:to>
    <xdr:sp macro="" textlink="">
      <xdr:nvSpPr>
        <xdr:cNvPr id="12" name="Gleichschenkliges Dreieck 11"/>
        <xdr:cNvSpPr/>
      </xdr:nvSpPr>
      <xdr:spPr>
        <a:xfrm flipV="1">
          <a:off x="7105650" y="2609850"/>
          <a:ext cx="152401" cy="123825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20</xdr:col>
      <xdr:colOff>285750</xdr:colOff>
      <xdr:row>10</xdr:row>
      <xdr:rowOff>257175</xdr:rowOff>
    </xdr:from>
    <xdr:to>
      <xdr:col>21</xdr:col>
      <xdr:colOff>47626</xdr:colOff>
      <xdr:row>10</xdr:row>
      <xdr:rowOff>381000</xdr:rowOff>
    </xdr:to>
    <xdr:sp macro="" textlink="">
      <xdr:nvSpPr>
        <xdr:cNvPr id="13" name="Gleichschenkliges Dreieck 12"/>
        <xdr:cNvSpPr/>
      </xdr:nvSpPr>
      <xdr:spPr>
        <a:xfrm flipV="1">
          <a:off x="8667750" y="2609850"/>
          <a:ext cx="152401" cy="123825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133350</xdr:colOff>
      <xdr:row>21</xdr:row>
      <xdr:rowOff>133350</xdr:rowOff>
    </xdr:to>
    <xdr:sp macro="" textlink="">
      <xdr:nvSpPr>
        <xdr:cNvPr id="14" name="Gleichschenkliges Dreieck 13"/>
        <xdr:cNvSpPr/>
      </xdr:nvSpPr>
      <xdr:spPr>
        <a:xfrm>
          <a:off x="0" y="6238875"/>
          <a:ext cx="133350" cy="13335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zoomScale="130" zoomScaleNormal="130" workbookViewId="0">
      <selection activeCell="P4" sqref="P4"/>
    </sheetView>
  </sheetViews>
  <sheetFormatPr baseColWidth="10" defaultRowHeight="12.75" x14ac:dyDescent="0.2"/>
  <cols>
    <col min="3" max="3" width="4.28515625" customWidth="1"/>
    <col min="4" max="4" width="8.28515625" customWidth="1"/>
    <col min="5" max="5" width="8" customWidth="1"/>
    <col min="6" max="6" width="7" customWidth="1"/>
    <col min="7" max="7" width="7.5703125" customWidth="1"/>
    <col min="8" max="9" width="7.42578125" customWidth="1"/>
    <col min="10" max="10" width="7" customWidth="1"/>
    <col min="11" max="11" width="6.7109375" customWidth="1"/>
    <col min="12" max="12" width="7.42578125" customWidth="1"/>
    <col min="13" max="13" width="7.140625" customWidth="1"/>
    <col min="14" max="14" width="8" customWidth="1"/>
    <col min="15" max="15" width="7.140625" customWidth="1"/>
    <col min="16" max="16" width="7" customWidth="1"/>
    <col min="17" max="17" width="9" customWidth="1"/>
    <col min="18" max="18" width="8.85546875" customWidth="1"/>
    <col min="19" max="19" width="9.7109375" customWidth="1"/>
    <col min="20" max="20" width="7.42578125" customWidth="1"/>
    <col min="21" max="21" width="9.28515625" customWidth="1"/>
    <col min="22" max="22" width="0.42578125" customWidth="1"/>
    <col min="24" max="24" width="8.42578125" customWidth="1"/>
    <col min="25" max="25" width="7" customWidth="1"/>
    <col min="26" max="26" width="7.140625" customWidth="1"/>
  </cols>
  <sheetData>
    <row r="1" spans="1:30" s="58" customFormat="1" ht="127.5" x14ac:dyDescent="0.2">
      <c r="A1" s="67"/>
      <c r="B1" s="67"/>
      <c r="C1" s="67"/>
      <c r="D1" s="67"/>
      <c r="E1" s="190" t="s">
        <v>58</v>
      </c>
      <c r="F1" s="191"/>
      <c r="G1" s="192"/>
      <c r="H1" s="193" t="s">
        <v>59</v>
      </c>
      <c r="I1" s="190"/>
      <c r="J1" s="190"/>
      <c r="K1" s="194"/>
      <c r="L1" s="75" t="s">
        <v>60</v>
      </c>
      <c r="M1" s="68" t="s">
        <v>61</v>
      </c>
      <c r="N1" s="69" t="s">
        <v>62</v>
      </c>
      <c r="O1" s="70" t="s">
        <v>63</v>
      </c>
      <c r="P1" s="71"/>
      <c r="Q1" s="68" t="s">
        <v>64</v>
      </c>
      <c r="R1" s="68" t="s">
        <v>65</v>
      </c>
      <c r="S1" s="68" t="s">
        <v>66</v>
      </c>
      <c r="T1" s="72" t="s">
        <v>67</v>
      </c>
      <c r="U1" s="73" t="s">
        <v>68</v>
      </c>
      <c r="V1" s="73"/>
      <c r="W1" s="73" t="s">
        <v>69</v>
      </c>
      <c r="Y1" s="74" t="s">
        <v>70</v>
      </c>
      <c r="Z1" s="74" t="s">
        <v>71</v>
      </c>
      <c r="AB1" s="58" t="s">
        <v>72</v>
      </c>
    </row>
    <row r="2" spans="1:30" x14ac:dyDescent="0.2">
      <c r="A2" s="47" t="s">
        <v>42</v>
      </c>
      <c r="B2" s="48" t="s">
        <v>43</v>
      </c>
      <c r="C2" s="49" t="s">
        <v>44</v>
      </c>
      <c r="D2" s="49" t="s">
        <v>45</v>
      </c>
      <c r="E2" s="195" t="s">
        <v>46</v>
      </c>
      <c r="F2" s="196"/>
      <c r="G2" s="52" t="s">
        <v>47</v>
      </c>
      <c r="H2" s="188" t="s">
        <v>48</v>
      </c>
      <c r="I2" s="189"/>
      <c r="J2" s="195" t="s">
        <v>49</v>
      </c>
      <c r="K2" s="189"/>
      <c r="L2" s="53" t="s">
        <v>50</v>
      </c>
      <c r="M2" s="50"/>
      <c r="N2" s="51"/>
      <c r="O2" s="188" t="s">
        <v>46</v>
      </c>
      <c r="P2" s="189"/>
      <c r="Q2" s="50" t="s">
        <v>50</v>
      </c>
      <c r="R2" s="54" t="s">
        <v>50</v>
      </c>
      <c r="S2" s="50" t="s">
        <v>51</v>
      </c>
      <c r="T2" s="55" t="s">
        <v>50</v>
      </c>
      <c r="U2" s="56" t="s">
        <v>52</v>
      </c>
      <c r="V2" s="56"/>
      <c r="W2" s="56" t="s">
        <v>53</v>
      </c>
      <c r="X2" s="56" t="s">
        <v>54</v>
      </c>
      <c r="Y2" s="57" t="s">
        <v>46</v>
      </c>
      <c r="Z2" s="57" t="s">
        <v>46</v>
      </c>
      <c r="AA2" s="58"/>
      <c r="AB2" s="58"/>
      <c r="AC2" s="58"/>
    </row>
    <row r="3" spans="1:30" ht="13.5" thickBot="1" x14ac:dyDescent="0.25">
      <c r="A3" s="47"/>
      <c r="B3" s="48"/>
      <c r="C3" s="49"/>
      <c r="D3" s="49"/>
      <c r="E3" s="59" t="s">
        <v>55</v>
      </c>
      <c r="F3" s="60" t="s">
        <v>56</v>
      </c>
      <c r="G3" s="61" t="s">
        <v>56</v>
      </c>
      <c r="H3" s="62" t="s">
        <v>55</v>
      </c>
      <c r="I3" s="60" t="s">
        <v>56</v>
      </c>
      <c r="J3" s="62" t="s">
        <v>55</v>
      </c>
      <c r="K3" s="60" t="s">
        <v>56</v>
      </c>
      <c r="L3" s="63" t="s">
        <v>56</v>
      </c>
      <c r="M3" s="50">
        <v>0.8</v>
      </c>
      <c r="N3" s="51">
        <v>0.9</v>
      </c>
      <c r="O3" s="62" t="s">
        <v>55</v>
      </c>
      <c r="P3" s="60" t="s">
        <v>56</v>
      </c>
      <c r="Q3" s="62" t="s">
        <v>55</v>
      </c>
      <c r="R3" s="54"/>
      <c r="S3" s="50"/>
      <c r="T3" s="55"/>
      <c r="U3" s="56"/>
      <c r="V3" s="56"/>
      <c r="W3" s="56"/>
      <c r="X3" s="56"/>
      <c r="Y3" s="57"/>
      <c r="Z3" s="57"/>
      <c r="AA3" s="58" t="s">
        <v>23</v>
      </c>
      <c r="AB3" s="58" t="s">
        <v>57</v>
      </c>
      <c r="AC3" s="58"/>
    </row>
    <row r="4" spans="1:30" s="58" customFormat="1" ht="13.5" thickBot="1" x14ac:dyDescent="0.25">
      <c r="A4" s="211" t="s">
        <v>153</v>
      </c>
      <c r="B4" s="212" t="s">
        <v>154</v>
      </c>
      <c r="C4" s="212" t="s">
        <v>141</v>
      </c>
      <c r="D4" s="212" t="s">
        <v>136</v>
      </c>
      <c r="E4" s="65">
        <f t="shared" ref="E4" si="0">G4*0.736</f>
        <v>30.175999999999998</v>
      </c>
      <c r="F4" s="180"/>
      <c r="G4" s="166">
        <v>41</v>
      </c>
      <c r="H4" s="181">
        <f>1.73*L4*380/1000</f>
        <v>30.240399999999998</v>
      </c>
      <c r="I4" s="139">
        <v>32</v>
      </c>
      <c r="J4" s="182">
        <f>H4*M4</f>
        <v>24.192319999999999</v>
      </c>
      <c r="K4" s="149"/>
      <c r="L4" s="66">
        <v>46</v>
      </c>
      <c r="M4" s="183">
        <v>0.8</v>
      </c>
      <c r="N4" s="184">
        <v>0.9</v>
      </c>
      <c r="O4" s="185">
        <f t="shared" ref="O4" si="1">H4*M4/N4</f>
        <v>26.880355555555553</v>
      </c>
      <c r="P4" s="186">
        <v>20</v>
      </c>
      <c r="Q4" s="167">
        <f t="shared" ref="Q4" si="2">O4/0.7</f>
        <v>38.400507936507935</v>
      </c>
      <c r="R4" s="167"/>
      <c r="S4" s="140">
        <v>40</v>
      </c>
      <c r="T4" s="141">
        <f t="shared" ref="T4" si="3">R4*0.8</f>
        <v>0</v>
      </c>
      <c r="U4" s="142">
        <f t="shared" ref="U4" si="4">IF(P4=""," ",P4/400/SQRT(3)*1000/0.8)</f>
        <v>36.084391824351613</v>
      </c>
      <c r="V4" s="143"/>
      <c r="W4" s="144" t="str">
        <f t="shared" ref="W4" si="5">IF(P4="",L4*0.812," ")</f>
        <v xml:space="preserve"> </v>
      </c>
      <c r="X4" s="145">
        <f t="shared" ref="X4" si="6">IF(W4=" ",U4*0.8,W4*0.8)</f>
        <v>28.867513459481291</v>
      </c>
      <c r="Y4" s="146">
        <f t="shared" ref="Y4" si="7">X4*400*SQRT(3)*0.8/1000</f>
        <v>16.000000000000004</v>
      </c>
      <c r="Z4" s="146">
        <f t="shared" ref="Z4" si="8">Y4/0.8</f>
        <v>20.000000000000004</v>
      </c>
      <c r="AA4" s="187"/>
      <c r="AB4" s="147" t="s">
        <v>137</v>
      </c>
      <c r="AC4" s="147"/>
      <c r="AD4" s="58" t="s">
        <v>138</v>
      </c>
    </row>
    <row r="7" spans="1:30" x14ac:dyDescent="0.2">
      <c r="A7" t="s">
        <v>148</v>
      </c>
    </row>
    <row r="8" spans="1:30" x14ac:dyDescent="0.2">
      <c r="A8" s="214" t="s">
        <v>149</v>
      </c>
    </row>
    <row r="9" spans="1:30" x14ac:dyDescent="0.2">
      <c r="A9" t="s">
        <v>150</v>
      </c>
    </row>
    <row r="10" spans="1:30" x14ac:dyDescent="0.2">
      <c r="A10" s="213" t="s">
        <v>155</v>
      </c>
    </row>
    <row r="12" spans="1:30" x14ac:dyDescent="0.2">
      <c r="A12" t="s">
        <v>151</v>
      </c>
    </row>
    <row r="15" spans="1:30" x14ac:dyDescent="0.2">
      <c r="A15" t="s">
        <v>152</v>
      </c>
    </row>
  </sheetData>
  <mergeCells count="6">
    <mergeCell ref="O2:P2"/>
    <mergeCell ref="E1:G1"/>
    <mergeCell ref="H1:K1"/>
    <mergeCell ref="E2:F2"/>
    <mergeCell ref="H2:I2"/>
    <mergeCell ref="J2:K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topLeftCell="A7" zoomScaleNormal="100" zoomScaleSheetLayoutView="100" workbookViewId="0">
      <selection activeCell="A10" sqref="A10"/>
    </sheetView>
  </sheetViews>
  <sheetFormatPr baseColWidth="10" defaultRowHeight="12.75" x14ac:dyDescent="0.2"/>
  <cols>
    <col min="1" max="1" width="44.42578125" style="58" customWidth="1"/>
    <col min="2" max="2" width="8.85546875" style="58" customWidth="1"/>
    <col min="3" max="3" width="7.85546875" style="58" customWidth="1"/>
    <col min="4" max="4" width="1" style="58" customWidth="1"/>
    <col min="5" max="6" width="0.85546875" style="58" customWidth="1"/>
    <col min="7" max="7" width="5.5703125" style="58" customWidth="1"/>
    <col min="8" max="17" width="4.28515625" style="58" customWidth="1"/>
    <col min="18" max="18" width="0.7109375" style="58" customWidth="1"/>
    <col min="19" max="19" width="4.5703125" style="58" customWidth="1"/>
    <col min="20" max="20" width="8.140625" style="58" customWidth="1"/>
    <col min="21" max="21" width="5.85546875" style="58" customWidth="1"/>
    <col min="22" max="22" width="5.42578125" style="58" customWidth="1"/>
    <col min="23" max="23" width="1.85546875" style="58" customWidth="1"/>
    <col min="24" max="256" width="11.42578125" style="58"/>
    <col min="257" max="257" width="45.42578125" style="58" customWidth="1"/>
    <col min="258" max="258" width="7.5703125" style="58" customWidth="1"/>
    <col min="259" max="259" width="7.85546875" style="58" customWidth="1"/>
    <col min="260" max="260" width="1" style="58" customWidth="1"/>
    <col min="261" max="262" width="0.85546875" style="58" customWidth="1"/>
    <col min="263" max="263" width="5.5703125" style="58" customWidth="1"/>
    <col min="264" max="273" width="4.28515625" style="58" customWidth="1"/>
    <col min="274" max="274" width="0.7109375" style="58" customWidth="1"/>
    <col min="275" max="277" width="5.5703125" style="58" customWidth="1"/>
    <col min="278" max="278" width="5.42578125" style="58" customWidth="1"/>
    <col min="279" max="279" width="1.85546875" style="58" customWidth="1"/>
    <col min="280" max="512" width="11.42578125" style="58"/>
    <col min="513" max="513" width="45.42578125" style="58" customWidth="1"/>
    <col min="514" max="514" width="7.5703125" style="58" customWidth="1"/>
    <col min="515" max="515" width="7.85546875" style="58" customWidth="1"/>
    <col min="516" max="516" width="1" style="58" customWidth="1"/>
    <col min="517" max="518" width="0.85546875" style="58" customWidth="1"/>
    <col min="519" max="519" width="5.5703125" style="58" customWidth="1"/>
    <col min="520" max="529" width="4.28515625" style="58" customWidth="1"/>
    <col min="530" max="530" width="0.7109375" style="58" customWidth="1"/>
    <col min="531" max="533" width="5.5703125" style="58" customWidth="1"/>
    <col min="534" max="534" width="5.42578125" style="58" customWidth="1"/>
    <col min="535" max="535" width="1.85546875" style="58" customWidth="1"/>
    <col min="536" max="768" width="11.42578125" style="58"/>
    <col min="769" max="769" width="45.42578125" style="58" customWidth="1"/>
    <col min="770" max="770" width="7.5703125" style="58" customWidth="1"/>
    <col min="771" max="771" width="7.85546875" style="58" customWidth="1"/>
    <col min="772" max="772" width="1" style="58" customWidth="1"/>
    <col min="773" max="774" width="0.85546875" style="58" customWidth="1"/>
    <col min="775" max="775" width="5.5703125" style="58" customWidth="1"/>
    <col min="776" max="785" width="4.28515625" style="58" customWidth="1"/>
    <col min="786" max="786" width="0.7109375" style="58" customWidth="1"/>
    <col min="787" max="789" width="5.5703125" style="58" customWidth="1"/>
    <col min="790" max="790" width="5.42578125" style="58" customWidth="1"/>
    <col min="791" max="791" width="1.85546875" style="58" customWidth="1"/>
    <col min="792" max="1024" width="11.42578125" style="58"/>
    <col min="1025" max="1025" width="45.42578125" style="58" customWidth="1"/>
    <col min="1026" max="1026" width="7.5703125" style="58" customWidth="1"/>
    <col min="1027" max="1027" width="7.85546875" style="58" customWidth="1"/>
    <col min="1028" max="1028" width="1" style="58" customWidth="1"/>
    <col min="1029" max="1030" width="0.85546875" style="58" customWidth="1"/>
    <col min="1031" max="1031" width="5.5703125" style="58" customWidth="1"/>
    <col min="1032" max="1041" width="4.28515625" style="58" customWidth="1"/>
    <col min="1042" max="1042" width="0.7109375" style="58" customWidth="1"/>
    <col min="1043" max="1045" width="5.5703125" style="58" customWidth="1"/>
    <col min="1046" max="1046" width="5.42578125" style="58" customWidth="1"/>
    <col min="1047" max="1047" width="1.85546875" style="58" customWidth="1"/>
    <col min="1048" max="1280" width="11.42578125" style="58"/>
    <col min="1281" max="1281" width="45.42578125" style="58" customWidth="1"/>
    <col min="1282" max="1282" width="7.5703125" style="58" customWidth="1"/>
    <col min="1283" max="1283" width="7.85546875" style="58" customWidth="1"/>
    <col min="1284" max="1284" width="1" style="58" customWidth="1"/>
    <col min="1285" max="1286" width="0.85546875" style="58" customWidth="1"/>
    <col min="1287" max="1287" width="5.5703125" style="58" customWidth="1"/>
    <col min="1288" max="1297" width="4.28515625" style="58" customWidth="1"/>
    <col min="1298" max="1298" width="0.7109375" style="58" customWidth="1"/>
    <col min="1299" max="1301" width="5.5703125" style="58" customWidth="1"/>
    <col min="1302" max="1302" width="5.42578125" style="58" customWidth="1"/>
    <col min="1303" max="1303" width="1.85546875" style="58" customWidth="1"/>
    <col min="1304" max="1536" width="11.42578125" style="58"/>
    <col min="1537" max="1537" width="45.42578125" style="58" customWidth="1"/>
    <col min="1538" max="1538" width="7.5703125" style="58" customWidth="1"/>
    <col min="1539" max="1539" width="7.85546875" style="58" customWidth="1"/>
    <col min="1540" max="1540" width="1" style="58" customWidth="1"/>
    <col min="1541" max="1542" width="0.85546875" style="58" customWidth="1"/>
    <col min="1543" max="1543" width="5.5703125" style="58" customWidth="1"/>
    <col min="1544" max="1553" width="4.28515625" style="58" customWidth="1"/>
    <col min="1554" max="1554" width="0.7109375" style="58" customWidth="1"/>
    <col min="1555" max="1557" width="5.5703125" style="58" customWidth="1"/>
    <col min="1558" max="1558" width="5.42578125" style="58" customWidth="1"/>
    <col min="1559" max="1559" width="1.85546875" style="58" customWidth="1"/>
    <col min="1560" max="1792" width="11.42578125" style="58"/>
    <col min="1793" max="1793" width="45.42578125" style="58" customWidth="1"/>
    <col min="1794" max="1794" width="7.5703125" style="58" customWidth="1"/>
    <col min="1795" max="1795" width="7.85546875" style="58" customWidth="1"/>
    <col min="1796" max="1796" width="1" style="58" customWidth="1"/>
    <col min="1797" max="1798" width="0.85546875" style="58" customWidth="1"/>
    <col min="1799" max="1799" width="5.5703125" style="58" customWidth="1"/>
    <col min="1800" max="1809" width="4.28515625" style="58" customWidth="1"/>
    <col min="1810" max="1810" width="0.7109375" style="58" customWidth="1"/>
    <col min="1811" max="1813" width="5.5703125" style="58" customWidth="1"/>
    <col min="1814" max="1814" width="5.42578125" style="58" customWidth="1"/>
    <col min="1815" max="1815" width="1.85546875" style="58" customWidth="1"/>
    <col min="1816" max="2048" width="11.42578125" style="58"/>
    <col min="2049" max="2049" width="45.42578125" style="58" customWidth="1"/>
    <col min="2050" max="2050" width="7.5703125" style="58" customWidth="1"/>
    <col min="2051" max="2051" width="7.85546875" style="58" customWidth="1"/>
    <col min="2052" max="2052" width="1" style="58" customWidth="1"/>
    <col min="2053" max="2054" width="0.85546875" style="58" customWidth="1"/>
    <col min="2055" max="2055" width="5.5703125" style="58" customWidth="1"/>
    <col min="2056" max="2065" width="4.28515625" style="58" customWidth="1"/>
    <col min="2066" max="2066" width="0.7109375" style="58" customWidth="1"/>
    <col min="2067" max="2069" width="5.5703125" style="58" customWidth="1"/>
    <col min="2070" max="2070" width="5.42578125" style="58" customWidth="1"/>
    <col min="2071" max="2071" width="1.85546875" style="58" customWidth="1"/>
    <col min="2072" max="2304" width="11.42578125" style="58"/>
    <col min="2305" max="2305" width="45.42578125" style="58" customWidth="1"/>
    <col min="2306" max="2306" width="7.5703125" style="58" customWidth="1"/>
    <col min="2307" max="2307" width="7.85546875" style="58" customWidth="1"/>
    <col min="2308" max="2308" width="1" style="58" customWidth="1"/>
    <col min="2309" max="2310" width="0.85546875" style="58" customWidth="1"/>
    <col min="2311" max="2311" width="5.5703125" style="58" customWidth="1"/>
    <col min="2312" max="2321" width="4.28515625" style="58" customWidth="1"/>
    <col min="2322" max="2322" width="0.7109375" style="58" customWidth="1"/>
    <col min="2323" max="2325" width="5.5703125" style="58" customWidth="1"/>
    <col min="2326" max="2326" width="5.42578125" style="58" customWidth="1"/>
    <col min="2327" max="2327" width="1.85546875" style="58" customWidth="1"/>
    <col min="2328" max="2560" width="11.42578125" style="58"/>
    <col min="2561" max="2561" width="45.42578125" style="58" customWidth="1"/>
    <col min="2562" max="2562" width="7.5703125" style="58" customWidth="1"/>
    <col min="2563" max="2563" width="7.85546875" style="58" customWidth="1"/>
    <col min="2564" max="2564" width="1" style="58" customWidth="1"/>
    <col min="2565" max="2566" width="0.85546875" style="58" customWidth="1"/>
    <col min="2567" max="2567" width="5.5703125" style="58" customWidth="1"/>
    <col min="2568" max="2577" width="4.28515625" style="58" customWidth="1"/>
    <col min="2578" max="2578" width="0.7109375" style="58" customWidth="1"/>
    <col min="2579" max="2581" width="5.5703125" style="58" customWidth="1"/>
    <col min="2582" max="2582" width="5.42578125" style="58" customWidth="1"/>
    <col min="2583" max="2583" width="1.85546875" style="58" customWidth="1"/>
    <col min="2584" max="2816" width="11.42578125" style="58"/>
    <col min="2817" max="2817" width="45.42578125" style="58" customWidth="1"/>
    <col min="2818" max="2818" width="7.5703125" style="58" customWidth="1"/>
    <col min="2819" max="2819" width="7.85546875" style="58" customWidth="1"/>
    <col min="2820" max="2820" width="1" style="58" customWidth="1"/>
    <col min="2821" max="2822" width="0.85546875" style="58" customWidth="1"/>
    <col min="2823" max="2823" width="5.5703125" style="58" customWidth="1"/>
    <col min="2824" max="2833" width="4.28515625" style="58" customWidth="1"/>
    <col min="2834" max="2834" width="0.7109375" style="58" customWidth="1"/>
    <col min="2835" max="2837" width="5.5703125" style="58" customWidth="1"/>
    <col min="2838" max="2838" width="5.42578125" style="58" customWidth="1"/>
    <col min="2839" max="2839" width="1.85546875" style="58" customWidth="1"/>
    <col min="2840" max="3072" width="11.42578125" style="58"/>
    <col min="3073" max="3073" width="45.42578125" style="58" customWidth="1"/>
    <col min="3074" max="3074" width="7.5703125" style="58" customWidth="1"/>
    <col min="3075" max="3075" width="7.85546875" style="58" customWidth="1"/>
    <col min="3076" max="3076" width="1" style="58" customWidth="1"/>
    <col min="3077" max="3078" width="0.85546875" style="58" customWidth="1"/>
    <col min="3079" max="3079" width="5.5703125" style="58" customWidth="1"/>
    <col min="3080" max="3089" width="4.28515625" style="58" customWidth="1"/>
    <col min="3090" max="3090" width="0.7109375" style="58" customWidth="1"/>
    <col min="3091" max="3093" width="5.5703125" style="58" customWidth="1"/>
    <col min="3094" max="3094" width="5.42578125" style="58" customWidth="1"/>
    <col min="3095" max="3095" width="1.85546875" style="58" customWidth="1"/>
    <col min="3096" max="3328" width="11.42578125" style="58"/>
    <col min="3329" max="3329" width="45.42578125" style="58" customWidth="1"/>
    <col min="3330" max="3330" width="7.5703125" style="58" customWidth="1"/>
    <col min="3331" max="3331" width="7.85546875" style="58" customWidth="1"/>
    <col min="3332" max="3332" width="1" style="58" customWidth="1"/>
    <col min="3333" max="3334" width="0.85546875" style="58" customWidth="1"/>
    <col min="3335" max="3335" width="5.5703125" style="58" customWidth="1"/>
    <col min="3336" max="3345" width="4.28515625" style="58" customWidth="1"/>
    <col min="3346" max="3346" width="0.7109375" style="58" customWidth="1"/>
    <col min="3347" max="3349" width="5.5703125" style="58" customWidth="1"/>
    <col min="3350" max="3350" width="5.42578125" style="58" customWidth="1"/>
    <col min="3351" max="3351" width="1.85546875" style="58" customWidth="1"/>
    <col min="3352" max="3584" width="11.42578125" style="58"/>
    <col min="3585" max="3585" width="45.42578125" style="58" customWidth="1"/>
    <col min="3586" max="3586" width="7.5703125" style="58" customWidth="1"/>
    <col min="3587" max="3587" width="7.85546875" style="58" customWidth="1"/>
    <col min="3588" max="3588" width="1" style="58" customWidth="1"/>
    <col min="3589" max="3590" width="0.85546875" style="58" customWidth="1"/>
    <col min="3591" max="3591" width="5.5703125" style="58" customWidth="1"/>
    <col min="3592" max="3601" width="4.28515625" style="58" customWidth="1"/>
    <col min="3602" max="3602" width="0.7109375" style="58" customWidth="1"/>
    <col min="3603" max="3605" width="5.5703125" style="58" customWidth="1"/>
    <col min="3606" max="3606" width="5.42578125" style="58" customWidth="1"/>
    <col min="3607" max="3607" width="1.85546875" style="58" customWidth="1"/>
    <col min="3608" max="3840" width="11.42578125" style="58"/>
    <col min="3841" max="3841" width="45.42578125" style="58" customWidth="1"/>
    <col min="3842" max="3842" width="7.5703125" style="58" customWidth="1"/>
    <col min="3843" max="3843" width="7.85546875" style="58" customWidth="1"/>
    <col min="3844" max="3844" width="1" style="58" customWidth="1"/>
    <col min="3845" max="3846" width="0.85546875" style="58" customWidth="1"/>
    <col min="3847" max="3847" width="5.5703125" style="58" customWidth="1"/>
    <col min="3848" max="3857" width="4.28515625" style="58" customWidth="1"/>
    <col min="3858" max="3858" width="0.7109375" style="58" customWidth="1"/>
    <col min="3859" max="3861" width="5.5703125" style="58" customWidth="1"/>
    <col min="3862" max="3862" width="5.42578125" style="58" customWidth="1"/>
    <col min="3863" max="3863" width="1.85546875" style="58" customWidth="1"/>
    <col min="3864" max="4096" width="11.42578125" style="58"/>
    <col min="4097" max="4097" width="45.42578125" style="58" customWidth="1"/>
    <col min="4098" max="4098" width="7.5703125" style="58" customWidth="1"/>
    <col min="4099" max="4099" width="7.85546875" style="58" customWidth="1"/>
    <col min="4100" max="4100" width="1" style="58" customWidth="1"/>
    <col min="4101" max="4102" width="0.85546875" style="58" customWidth="1"/>
    <col min="4103" max="4103" width="5.5703125" style="58" customWidth="1"/>
    <col min="4104" max="4113" width="4.28515625" style="58" customWidth="1"/>
    <col min="4114" max="4114" width="0.7109375" style="58" customWidth="1"/>
    <col min="4115" max="4117" width="5.5703125" style="58" customWidth="1"/>
    <col min="4118" max="4118" width="5.42578125" style="58" customWidth="1"/>
    <col min="4119" max="4119" width="1.85546875" style="58" customWidth="1"/>
    <col min="4120" max="4352" width="11.42578125" style="58"/>
    <col min="4353" max="4353" width="45.42578125" style="58" customWidth="1"/>
    <col min="4354" max="4354" width="7.5703125" style="58" customWidth="1"/>
    <col min="4355" max="4355" width="7.85546875" style="58" customWidth="1"/>
    <col min="4356" max="4356" width="1" style="58" customWidth="1"/>
    <col min="4357" max="4358" width="0.85546875" style="58" customWidth="1"/>
    <col min="4359" max="4359" width="5.5703125" style="58" customWidth="1"/>
    <col min="4360" max="4369" width="4.28515625" style="58" customWidth="1"/>
    <col min="4370" max="4370" width="0.7109375" style="58" customWidth="1"/>
    <col min="4371" max="4373" width="5.5703125" style="58" customWidth="1"/>
    <col min="4374" max="4374" width="5.42578125" style="58" customWidth="1"/>
    <col min="4375" max="4375" width="1.85546875" style="58" customWidth="1"/>
    <col min="4376" max="4608" width="11.42578125" style="58"/>
    <col min="4609" max="4609" width="45.42578125" style="58" customWidth="1"/>
    <col min="4610" max="4610" width="7.5703125" style="58" customWidth="1"/>
    <col min="4611" max="4611" width="7.85546875" style="58" customWidth="1"/>
    <col min="4612" max="4612" width="1" style="58" customWidth="1"/>
    <col min="4613" max="4614" width="0.85546875" style="58" customWidth="1"/>
    <col min="4615" max="4615" width="5.5703125" style="58" customWidth="1"/>
    <col min="4616" max="4625" width="4.28515625" style="58" customWidth="1"/>
    <col min="4626" max="4626" width="0.7109375" style="58" customWidth="1"/>
    <col min="4627" max="4629" width="5.5703125" style="58" customWidth="1"/>
    <col min="4630" max="4630" width="5.42578125" style="58" customWidth="1"/>
    <col min="4631" max="4631" width="1.85546875" style="58" customWidth="1"/>
    <col min="4632" max="4864" width="11.42578125" style="58"/>
    <col min="4865" max="4865" width="45.42578125" style="58" customWidth="1"/>
    <col min="4866" max="4866" width="7.5703125" style="58" customWidth="1"/>
    <col min="4867" max="4867" width="7.85546875" style="58" customWidth="1"/>
    <col min="4868" max="4868" width="1" style="58" customWidth="1"/>
    <col min="4869" max="4870" width="0.85546875" style="58" customWidth="1"/>
    <col min="4871" max="4871" width="5.5703125" style="58" customWidth="1"/>
    <col min="4872" max="4881" width="4.28515625" style="58" customWidth="1"/>
    <col min="4882" max="4882" width="0.7109375" style="58" customWidth="1"/>
    <col min="4883" max="4885" width="5.5703125" style="58" customWidth="1"/>
    <col min="4886" max="4886" width="5.42578125" style="58" customWidth="1"/>
    <col min="4887" max="4887" width="1.85546875" style="58" customWidth="1"/>
    <col min="4888" max="5120" width="11.42578125" style="58"/>
    <col min="5121" max="5121" width="45.42578125" style="58" customWidth="1"/>
    <col min="5122" max="5122" width="7.5703125" style="58" customWidth="1"/>
    <col min="5123" max="5123" width="7.85546875" style="58" customWidth="1"/>
    <col min="5124" max="5124" width="1" style="58" customWidth="1"/>
    <col min="5125" max="5126" width="0.85546875" style="58" customWidth="1"/>
    <col min="5127" max="5127" width="5.5703125" style="58" customWidth="1"/>
    <col min="5128" max="5137" width="4.28515625" style="58" customWidth="1"/>
    <col min="5138" max="5138" width="0.7109375" style="58" customWidth="1"/>
    <col min="5139" max="5141" width="5.5703125" style="58" customWidth="1"/>
    <col min="5142" max="5142" width="5.42578125" style="58" customWidth="1"/>
    <col min="5143" max="5143" width="1.85546875" style="58" customWidth="1"/>
    <col min="5144" max="5376" width="11.42578125" style="58"/>
    <col min="5377" max="5377" width="45.42578125" style="58" customWidth="1"/>
    <col min="5378" max="5378" width="7.5703125" style="58" customWidth="1"/>
    <col min="5379" max="5379" width="7.85546875" style="58" customWidth="1"/>
    <col min="5380" max="5380" width="1" style="58" customWidth="1"/>
    <col min="5381" max="5382" width="0.85546875" style="58" customWidth="1"/>
    <col min="5383" max="5383" width="5.5703125" style="58" customWidth="1"/>
    <col min="5384" max="5393" width="4.28515625" style="58" customWidth="1"/>
    <col min="5394" max="5394" width="0.7109375" style="58" customWidth="1"/>
    <col min="5395" max="5397" width="5.5703125" style="58" customWidth="1"/>
    <col min="5398" max="5398" width="5.42578125" style="58" customWidth="1"/>
    <col min="5399" max="5399" width="1.85546875" style="58" customWidth="1"/>
    <col min="5400" max="5632" width="11.42578125" style="58"/>
    <col min="5633" max="5633" width="45.42578125" style="58" customWidth="1"/>
    <col min="5634" max="5634" width="7.5703125" style="58" customWidth="1"/>
    <col min="5635" max="5635" width="7.85546875" style="58" customWidth="1"/>
    <col min="5636" max="5636" width="1" style="58" customWidth="1"/>
    <col min="5637" max="5638" width="0.85546875" style="58" customWidth="1"/>
    <col min="5639" max="5639" width="5.5703125" style="58" customWidth="1"/>
    <col min="5640" max="5649" width="4.28515625" style="58" customWidth="1"/>
    <col min="5650" max="5650" width="0.7109375" style="58" customWidth="1"/>
    <col min="5651" max="5653" width="5.5703125" style="58" customWidth="1"/>
    <col min="5654" max="5654" width="5.42578125" style="58" customWidth="1"/>
    <col min="5655" max="5655" width="1.85546875" style="58" customWidth="1"/>
    <col min="5656" max="5888" width="11.42578125" style="58"/>
    <col min="5889" max="5889" width="45.42578125" style="58" customWidth="1"/>
    <col min="5890" max="5890" width="7.5703125" style="58" customWidth="1"/>
    <col min="5891" max="5891" width="7.85546875" style="58" customWidth="1"/>
    <col min="5892" max="5892" width="1" style="58" customWidth="1"/>
    <col min="5893" max="5894" width="0.85546875" style="58" customWidth="1"/>
    <col min="5895" max="5895" width="5.5703125" style="58" customWidth="1"/>
    <col min="5896" max="5905" width="4.28515625" style="58" customWidth="1"/>
    <col min="5906" max="5906" width="0.7109375" style="58" customWidth="1"/>
    <col min="5907" max="5909" width="5.5703125" style="58" customWidth="1"/>
    <col min="5910" max="5910" width="5.42578125" style="58" customWidth="1"/>
    <col min="5911" max="5911" width="1.85546875" style="58" customWidth="1"/>
    <col min="5912" max="6144" width="11.42578125" style="58"/>
    <col min="6145" max="6145" width="45.42578125" style="58" customWidth="1"/>
    <col min="6146" max="6146" width="7.5703125" style="58" customWidth="1"/>
    <col min="6147" max="6147" width="7.85546875" style="58" customWidth="1"/>
    <col min="6148" max="6148" width="1" style="58" customWidth="1"/>
    <col min="6149" max="6150" width="0.85546875" style="58" customWidth="1"/>
    <col min="6151" max="6151" width="5.5703125" style="58" customWidth="1"/>
    <col min="6152" max="6161" width="4.28515625" style="58" customWidth="1"/>
    <col min="6162" max="6162" width="0.7109375" style="58" customWidth="1"/>
    <col min="6163" max="6165" width="5.5703125" style="58" customWidth="1"/>
    <col min="6166" max="6166" width="5.42578125" style="58" customWidth="1"/>
    <col min="6167" max="6167" width="1.85546875" style="58" customWidth="1"/>
    <col min="6168" max="6400" width="11.42578125" style="58"/>
    <col min="6401" max="6401" width="45.42578125" style="58" customWidth="1"/>
    <col min="6402" max="6402" width="7.5703125" style="58" customWidth="1"/>
    <col min="6403" max="6403" width="7.85546875" style="58" customWidth="1"/>
    <col min="6404" max="6404" width="1" style="58" customWidth="1"/>
    <col min="6405" max="6406" width="0.85546875" style="58" customWidth="1"/>
    <col min="6407" max="6407" width="5.5703125" style="58" customWidth="1"/>
    <col min="6408" max="6417" width="4.28515625" style="58" customWidth="1"/>
    <col min="6418" max="6418" width="0.7109375" style="58" customWidth="1"/>
    <col min="6419" max="6421" width="5.5703125" style="58" customWidth="1"/>
    <col min="6422" max="6422" width="5.42578125" style="58" customWidth="1"/>
    <col min="6423" max="6423" width="1.85546875" style="58" customWidth="1"/>
    <col min="6424" max="6656" width="11.42578125" style="58"/>
    <col min="6657" max="6657" width="45.42578125" style="58" customWidth="1"/>
    <col min="6658" max="6658" width="7.5703125" style="58" customWidth="1"/>
    <col min="6659" max="6659" width="7.85546875" style="58" customWidth="1"/>
    <col min="6660" max="6660" width="1" style="58" customWidth="1"/>
    <col min="6661" max="6662" width="0.85546875" style="58" customWidth="1"/>
    <col min="6663" max="6663" width="5.5703125" style="58" customWidth="1"/>
    <col min="6664" max="6673" width="4.28515625" style="58" customWidth="1"/>
    <col min="6674" max="6674" width="0.7109375" style="58" customWidth="1"/>
    <col min="6675" max="6677" width="5.5703125" style="58" customWidth="1"/>
    <col min="6678" max="6678" width="5.42578125" style="58" customWidth="1"/>
    <col min="6679" max="6679" width="1.85546875" style="58" customWidth="1"/>
    <col min="6680" max="6912" width="11.42578125" style="58"/>
    <col min="6913" max="6913" width="45.42578125" style="58" customWidth="1"/>
    <col min="6914" max="6914" width="7.5703125" style="58" customWidth="1"/>
    <col min="6915" max="6915" width="7.85546875" style="58" customWidth="1"/>
    <col min="6916" max="6916" width="1" style="58" customWidth="1"/>
    <col min="6917" max="6918" width="0.85546875" style="58" customWidth="1"/>
    <col min="6919" max="6919" width="5.5703125" style="58" customWidth="1"/>
    <col min="6920" max="6929" width="4.28515625" style="58" customWidth="1"/>
    <col min="6930" max="6930" width="0.7109375" style="58" customWidth="1"/>
    <col min="6931" max="6933" width="5.5703125" style="58" customWidth="1"/>
    <col min="6934" max="6934" width="5.42578125" style="58" customWidth="1"/>
    <col min="6935" max="6935" width="1.85546875" style="58" customWidth="1"/>
    <col min="6936" max="7168" width="11.42578125" style="58"/>
    <col min="7169" max="7169" width="45.42578125" style="58" customWidth="1"/>
    <col min="7170" max="7170" width="7.5703125" style="58" customWidth="1"/>
    <col min="7171" max="7171" width="7.85546875" style="58" customWidth="1"/>
    <col min="7172" max="7172" width="1" style="58" customWidth="1"/>
    <col min="7173" max="7174" width="0.85546875" style="58" customWidth="1"/>
    <col min="7175" max="7175" width="5.5703125" style="58" customWidth="1"/>
    <col min="7176" max="7185" width="4.28515625" style="58" customWidth="1"/>
    <col min="7186" max="7186" width="0.7109375" style="58" customWidth="1"/>
    <col min="7187" max="7189" width="5.5703125" style="58" customWidth="1"/>
    <col min="7190" max="7190" width="5.42578125" style="58" customWidth="1"/>
    <col min="7191" max="7191" width="1.85546875" style="58" customWidth="1"/>
    <col min="7192" max="7424" width="11.42578125" style="58"/>
    <col min="7425" max="7425" width="45.42578125" style="58" customWidth="1"/>
    <col min="7426" max="7426" width="7.5703125" style="58" customWidth="1"/>
    <col min="7427" max="7427" width="7.85546875" style="58" customWidth="1"/>
    <col min="7428" max="7428" width="1" style="58" customWidth="1"/>
    <col min="7429" max="7430" width="0.85546875" style="58" customWidth="1"/>
    <col min="7431" max="7431" width="5.5703125" style="58" customWidth="1"/>
    <col min="7432" max="7441" width="4.28515625" style="58" customWidth="1"/>
    <col min="7442" max="7442" width="0.7109375" style="58" customWidth="1"/>
    <col min="7443" max="7445" width="5.5703125" style="58" customWidth="1"/>
    <col min="7446" max="7446" width="5.42578125" style="58" customWidth="1"/>
    <col min="7447" max="7447" width="1.85546875" style="58" customWidth="1"/>
    <col min="7448" max="7680" width="11.42578125" style="58"/>
    <col min="7681" max="7681" width="45.42578125" style="58" customWidth="1"/>
    <col min="7682" max="7682" width="7.5703125" style="58" customWidth="1"/>
    <col min="7683" max="7683" width="7.85546875" style="58" customWidth="1"/>
    <col min="7684" max="7684" width="1" style="58" customWidth="1"/>
    <col min="7685" max="7686" width="0.85546875" style="58" customWidth="1"/>
    <col min="7687" max="7687" width="5.5703125" style="58" customWidth="1"/>
    <col min="7688" max="7697" width="4.28515625" style="58" customWidth="1"/>
    <col min="7698" max="7698" width="0.7109375" style="58" customWidth="1"/>
    <col min="7699" max="7701" width="5.5703125" style="58" customWidth="1"/>
    <col min="7702" max="7702" width="5.42578125" style="58" customWidth="1"/>
    <col min="7703" max="7703" width="1.85546875" style="58" customWidth="1"/>
    <col min="7704" max="7936" width="11.42578125" style="58"/>
    <col min="7937" max="7937" width="45.42578125" style="58" customWidth="1"/>
    <col min="7938" max="7938" width="7.5703125" style="58" customWidth="1"/>
    <col min="7939" max="7939" width="7.85546875" style="58" customWidth="1"/>
    <col min="7940" max="7940" width="1" style="58" customWidth="1"/>
    <col min="7941" max="7942" width="0.85546875" style="58" customWidth="1"/>
    <col min="7943" max="7943" width="5.5703125" style="58" customWidth="1"/>
    <col min="7944" max="7953" width="4.28515625" style="58" customWidth="1"/>
    <col min="7954" max="7954" width="0.7109375" style="58" customWidth="1"/>
    <col min="7955" max="7957" width="5.5703125" style="58" customWidth="1"/>
    <col min="7958" max="7958" width="5.42578125" style="58" customWidth="1"/>
    <col min="7959" max="7959" width="1.85546875" style="58" customWidth="1"/>
    <col min="7960" max="8192" width="11.42578125" style="58"/>
    <col min="8193" max="8193" width="45.42578125" style="58" customWidth="1"/>
    <col min="8194" max="8194" width="7.5703125" style="58" customWidth="1"/>
    <col min="8195" max="8195" width="7.85546875" style="58" customWidth="1"/>
    <col min="8196" max="8196" width="1" style="58" customWidth="1"/>
    <col min="8197" max="8198" width="0.85546875" style="58" customWidth="1"/>
    <col min="8199" max="8199" width="5.5703125" style="58" customWidth="1"/>
    <col min="8200" max="8209" width="4.28515625" style="58" customWidth="1"/>
    <col min="8210" max="8210" width="0.7109375" style="58" customWidth="1"/>
    <col min="8211" max="8213" width="5.5703125" style="58" customWidth="1"/>
    <col min="8214" max="8214" width="5.42578125" style="58" customWidth="1"/>
    <col min="8215" max="8215" width="1.85546875" style="58" customWidth="1"/>
    <col min="8216" max="8448" width="11.42578125" style="58"/>
    <col min="8449" max="8449" width="45.42578125" style="58" customWidth="1"/>
    <col min="8450" max="8450" width="7.5703125" style="58" customWidth="1"/>
    <col min="8451" max="8451" width="7.85546875" style="58" customWidth="1"/>
    <col min="8452" max="8452" width="1" style="58" customWidth="1"/>
    <col min="8453" max="8454" width="0.85546875" style="58" customWidth="1"/>
    <col min="8455" max="8455" width="5.5703125" style="58" customWidth="1"/>
    <col min="8456" max="8465" width="4.28515625" style="58" customWidth="1"/>
    <col min="8466" max="8466" width="0.7109375" style="58" customWidth="1"/>
    <col min="8467" max="8469" width="5.5703125" style="58" customWidth="1"/>
    <col min="8470" max="8470" width="5.42578125" style="58" customWidth="1"/>
    <col min="8471" max="8471" width="1.85546875" style="58" customWidth="1"/>
    <col min="8472" max="8704" width="11.42578125" style="58"/>
    <col min="8705" max="8705" width="45.42578125" style="58" customWidth="1"/>
    <col min="8706" max="8706" width="7.5703125" style="58" customWidth="1"/>
    <col min="8707" max="8707" width="7.85546875" style="58" customWidth="1"/>
    <col min="8708" max="8708" width="1" style="58" customWidth="1"/>
    <col min="8709" max="8710" width="0.85546875" style="58" customWidth="1"/>
    <col min="8711" max="8711" width="5.5703125" style="58" customWidth="1"/>
    <col min="8712" max="8721" width="4.28515625" style="58" customWidth="1"/>
    <col min="8722" max="8722" width="0.7109375" style="58" customWidth="1"/>
    <col min="8723" max="8725" width="5.5703125" style="58" customWidth="1"/>
    <col min="8726" max="8726" width="5.42578125" style="58" customWidth="1"/>
    <col min="8727" max="8727" width="1.85546875" style="58" customWidth="1"/>
    <col min="8728" max="8960" width="11.42578125" style="58"/>
    <col min="8961" max="8961" width="45.42578125" style="58" customWidth="1"/>
    <col min="8962" max="8962" width="7.5703125" style="58" customWidth="1"/>
    <col min="8963" max="8963" width="7.85546875" style="58" customWidth="1"/>
    <col min="8964" max="8964" width="1" style="58" customWidth="1"/>
    <col min="8965" max="8966" width="0.85546875" style="58" customWidth="1"/>
    <col min="8967" max="8967" width="5.5703125" style="58" customWidth="1"/>
    <col min="8968" max="8977" width="4.28515625" style="58" customWidth="1"/>
    <col min="8978" max="8978" width="0.7109375" style="58" customWidth="1"/>
    <col min="8979" max="8981" width="5.5703125" style="58" customWidth="1"/>
    <col min="8982" max="8982" width="5.42578125" style="58" customWidth="1"/>
    <col min="8983" max="8983" width="1.85546875" style="58" customWidth="1"/>
    <col min="8984" max="9216" width="11.42578125" style="58"/>
    <col min="9217" max="9217" width="45.42578125" style="58" customWidth="1"/>
    <col min="9218" max="9218" width="7.5703125" style="58" customWidth="1"/>
    <col min="9219" max="9219" width="7.85546875" style="58" customWidth="1"/>
    <col min="9220" max="9220" width="1" style="58" customWidth="1"/>
    <col min="9221" max="9222" width="0.85546875" style="58" customWidth="1"/>
    <col min="9223" max="9223" width="5.5703125" style="58" customWidth="1"/>
    <col min="9224" max="9233" width="4.28515625" style="58" customWidth="1"/>
    <col min="9234" max="9234" width="0.7109375" style="58" customWidth="1"/>
    <col min="9235" max="9237" width="5.5703125" style="58" customWidth="1"/>
    <col min="9238" max="9238" width="5.42578125" style="58" customWidth="1"/>
    <col min="9239" max="9239" width="1.85546875" style="58" customWidth="1"/>
    <col min="9240" max="9472" width="11.42578125" style="58"/>
    <col min="9473" max="9473" width="45.42578125" style="58" customWidth="1"/>
    <col min="9474" max="9474" width="7.5703125" style="58" customWidth="1"/>
    <col min="9475" max="9475" width="7.85546875" style="58" customWidth="1"/>
    <col min="9476" max="9476" width="1" style="58" customWidth="1"/>
    <col min="9477" max="9478" width="0.85546875" style="58" customWidth="1"/>
    <col min="9479" max="9479" width="5.5703125" style="58" customWidth="1"/>
    <col min="9480" max="9489" width="4.28515625" style="58" customWidth="1"/>
    <col min="9490" max="9490" width="0.7109375" style="58" customWidth="1"/>
    <col min="9491" max="9493" width="5.5703125" style="58" customWidth="1"/>
    <col min="9494" max="9494" width="5.42578125" style="58" customWidth="1"/>
    <col min="9495" max="9495" width="1.85546875" style="58" customWidth="1"/>
    <col min="9496" max="9728" width="11.42578125" style="58"/>
    <col min="9729" max="9729" width="45.42578125" style="58" customWidth="1"/>
    <col min="9730" max="9730" width="7.5703125" style="58" customWidth="1"/>
    <col min="9731" max="9731" width="7.85546875" style="58" customWidth="1"/>
    <col min="9732" max="9732" width="1" style="58" customWidth="1"/>
    <col min="9733" max="9734" width="0.85546875" style="58" customWidth="1"/>
    <col min="9735" max="9735" width="5.5703125" style="58" customWidth="1"/>
    <col min="9736" max="9745" width="4.28515625" style="58" customWidth="1"/>
    <col min="9746" max="9746" width="0.7109375" style="58" customWidth="1"/>
    <col min="9747" max="9749" width="5.5703125" style="58" customWidth="1"/>
    <col min="9750" max="9750" width="5.42578125" style="58" customWidth="1"/>
    <col min="9751" max="9751" width="1.85546875" style="58" customWidth="1"/>
    <col min="9752" max="9984" width="11.42578125" style="58"/>
    <col min="9985" max="9985" width="45.42578125" style="58" customWidth="1"/>
    <col min="9986" max="9986" width="7.5703125" style="58" customWidth="1"/>
    <col min="9987" max="9987" width="7.85546875" style="58" customWidth="1"/>
    <col min="9988" max="9988" width="1" style="58" customWidth="1"/>
    <col min="9989" max="9990" width="0.85546875" style="58" customWidth="1"/>
    <col min="9991" max="9991" width="5.5703125" style="58" customWidth="1"/>
    <col min="9992" max="10001" width="4.28515625" style="58" customWidth="1"/>
    <col min="10002" max="10002" width="0.7109375" style="58" customWidth="1"/>
    <col min="10003" max="10005" width="5.5703125" style="58" customWidth="1"/>
    <col min="10006" max="10006" width="5.42578125" style="58" customWidth="1"/>
    <col min="10007" max="10007" width="1.85546875" style="58" customWidth="1"/>
    <col min="10008" max="10240" width="11.42578125" style="58"/>
    <col min="10241" max="10241" width="45.42578125" style="58" customWidth="1"/>
    <col min="10242" max="10242" width="7.5703125" style="58" customWidth="1"/>
    <col min="10243" max="10243" width="7.85546875" style="58" customWidth="1"/>
    <col min="10244" max="10244" width="1" style="58" customWidth="1"/>
    <col min="10245" max="10246" width="0.85546875" style="58" customWidth="1"/>
    <col min="10247" max="10247" width="5.5703125" style="58" customWidth="1"/>
    <col min="10248" max="10257" width="4.28515625" style="58" customWidth="1"/>
    <col min="10258" max="10258" width="0.7109375" style="58" customWidth="1"/>
    <col min="10259" max="10261" width="5.5703125" style="58" customWidth="1"/>
    <col min="10262" max="10262" width="5.42578125" style="58" customWidth="1"/>
    <col min="10263" max="10263" width="1.85546875" style="58" customWidth="1"/>
    <col min="10264" max="10496" width="11.42578125" style="58"/>
    <col min="10497" max="10497" width="45.42578125" style="58" customWidth="1"/>
    <col min="10498" max="10498" width="7.5703125" style="58" customWidth="1"/>
    <col min="10499" max="10499" width="7.85546875" style="58" customWidth="1"/>
    <col min="10500" max="10500" width="1" style="58" customWidth="1"/>
    <col min="10501" max="10502" width="0.85546875" style="58" customWidth="1"/>
    <col min="10503" max="10503" width="5.5703125" style="58" customWidth="1"/>
    <col min="10504" max="10513" width="4.28515625" style="58" customWidth="1"/>
    <col min="10514" max="10514" width="0.7109375" style="58" customWidth="1"/>
    <col min="10515" max="10517" width="5.5703125" style="58" customWidth="1"/>
    <col min="10518" max="10518" width="5.42578125" style="58" customWidth="1"/>
    <col min="10519" max="10519" width="1.85546875" style="58" customWidth="1"/>
    <col min="10520" max="10752" width="11.42578125" style="58"/>
    <col min="10753" max="10753" width="45.42578125" style="58" customWidth="1"/>
    <col min="10754" max="10754" width="7.5703125" style="58" customWidth="1"/>
    <col min="10755" max="10755" width="7.85546875" style="58" customWidth="1"/>
    <col min="10756" max="10756" width="1" style="58" customWidth="1"/>
    <col min="10757" max="10758" width="0.85546875" style="58" customWidth="1"/>
    <col min="10759" max="10759" width="5.5703125" style="58" customWidth="1"/>
    <col min="10760" max="10769" width="4.28515625" style="58" customWidth="1"/>
    <col min="10770" max="10770" width="0.7109375" style="58" customWidth="1"/>
    <col min="10771" max="10773" width="5.5703125" style="58" customWidth="1"/>
    <col min="10774" max="10774" width="5.42578125" style="58" customWidth="1"/>
    <col min="10775" max="10775" width="1.85546875" style="58" customWidth="1"/>
    <col min="10776" max="11008" width="11.42578125" style="58"/>
    <col min="11009" max="11009" width="45.42578125" style="58" customWidth="1"/>
    <col min="11010" max="11010" width="7.5703125" style="58" customWidth="1"/>
    <col min="11011" max="11011" width="7.85546875" style="58" customWidth="1"/>
    <col min="11012" max="11012" width="1" style="58" customWidth="1"/>
    <col min="11013" max="11014" width="0.85546875" style="58" customWidth="1"/>
    <col min="11015" max="11015" width="5.5703125" style="58" customWidth="1"/>
    <col min="11016" max="11025" width="4.28515625" style="58" customWidth="1"/>
    <col min="11026" max="11026" width="0.7109375" style="58" customWidth="1"/>
    <col min="11027" max="11029" width="5.5703125" style="58" customWidth="1"/>
    <col min="11030" max="11030" width="5.42578125" style="58" customWidth="1"/>
    <col min="11031" max="11031" width="1.85546875" style="58" customWidth="1"/>
    <col min="11032" max="11264" width="11.42578125" style="58"/>
    <col min="11265" max="11265" width="45.42578125" style="58" customWidth="1"/>
    <col min="11266" max="11266" width="7.5703125" style="58" customWidth="1"/>
    <col min="11267" max="11267" width="7.85546875" style="58" customWidth="1"/>
    <col min="11268" max="11268" width="1" style="58" customWidth="1"/>
    <col min="11269" max="11270" width="0.85546875" style="58" customWidth="1"/>
    <col min="11271" max="11271" width="5.5703125" style="58" customWidth="1"/>
    <col min="11272" max="11281" width="4.28515625" style="58" customWidth="1"/>
    <col min="11282" max="11282" width="0.7109375" style="58" customWidth="1"/>
    <col min="11283" max="11285" width="5.5703125" style="58" customWidth="1"/>
    <col min="11286" max="11286" width="5.42578125" style="58" customWidth="1"/>
    <col min="11287" max="11287" width="1.85546875" style="58" customWidth="1"/>
    <col min="11288" max="11520" width="11.42578125" style="58"/>
    <col min="11521" max="11521" width="45.42578125" style="58" customWidth="1"/>
    <col min="11522" max="11522" width="7.5703125" style="58" customWidth="1"/>
    <col min="11523" max="11523" width="7.85546875" style="58" customWidth="1"/>
    <col min="11524" max="11524" width="1" style="58" customWidth="1"/>
    <col min="11525" max="11526" width="0.85546875" style="58" customWidth="1"/>
    <col min="11527" max="11527" width="5.5703125" style="58" customWidth="1"/>
    <col min="11528" max="11537" width="4.28515625" style="58" customWidth="1"/>
    <col min="11538" max="11538" width="0.7109375" style="58" customWidth="1"/>
    <col min="11539" max="11541" width="5.5703125" style="58" customWidth="1"/>
    <col min="11542" max="11542" width="5.42578125" style="58" customWidth="1"/>
    <col min="11543" max="11543" width="1.85546875" style="58" customWidth="1"/>
    <col min="11544" max="11776" width="11.42578125" style="58"/>
    <col min="11777" max="11777" width="45.42578125" style="58" customWidth="1"/>
    <col min="11778" max="11778" width="7.5703125" style="58" customWidth="1"/>
    <col min="11779" max="11779" width="7.85546875" style="58" customWidth="1"/>
    <col min="11780" max="11780" width="1" style="58" customWidth="1"/>
    <col min="11781" max="11782" width="0.85546875" style="58" customWidth="1"/>
    <col min="11783" max="11783" width="5.5703125" style="58" customWidth="1"/>
    <col min="11784" max="11793" width="4.28515625" style="58" customWidth="1"/>
    <col min="11794" max="11794" width="0.7109375" style="58" customWidth="1"/>
    <col min="11795" max="11797" width="5.5703125" style="58" customWidth="1"/>
    <col min="11798" max="11798" width="5.42578125" style="58" customWidth="1"/>
    <col min="11799" max="11799" width="1.85546875" style="58" customWidth="1"/>
    <col min="11800" max="12032" width="11.42578125" style="58"/>
    <col min="12033" max="12033" width="45.42578125" style="58" customWidth="1"/>
    <col min="12034" max="12034" width="7.5703125" style="58" customWidth="1"/>
    <col min="12035" max="12035" width="7.85546875" style="58" customWidth="1"/>
    <col min="12036" max="12036" width="1" style="58" customWidth="1"/>
    <col min="12037" max="12038" width="0.85546875" style="58" customWidth="1"/>
    <col min="12039" max="12039" width="5.5703125" style="58" customWidth="1"/>
    <col min="12040" max="12049" width="4.28515625" style="58" customWidth="1"/>
    <col min="12050" max="12050" width="0.7109375" style="58" customWidth="1"/>
    <col min="12051" max="12053" width="5.5703125" style="58" customWidth="1"/>
    <col min="12054" max="12054" width="5.42578125" style="58" customWidth="1"/>
    <col min="12055" max="12055" width="1.85546875" style="58" customWidth="1"/>
    <col min="12056" max="12288" width="11.42578125" style="58"/>
    <col min="12289" max="12289" width="45.42578125" style="58" customWidth="1"/>
    <col min="12290" max="12290" width="7.5703125" style="58" customWidth="1"/>
    <col min="12291" max="12291" width="7.85546875" style="58" customWidth="1"/>
    <col min="12292" max="12292" width="1" style="58" customWidth="1"/>
    <col min="12293" max="12294" width="0.85546875" style="58" customWidth="1"/>
    <col min="12295" max="12295" width="5.5703125" style="58" customWidth="1"/>
    <col min="12296" max="12305" width="4.28515625" style="58" customWidth="1"/>
    <col min="12306" max="12306" width="0.7109375" style="58" customWidth="1"/>
    <col min="12307" max="12309" width="5.5703125" style="58" customWidth="1"/>
    <col min="12310" max="12310" width="5.42578125" style="58" customWidth="1"/>
    <col min="12311" max="12311" width="1.85546875" style="58" customWidth="1"/>
    <col min="12312" max="12544" width="11.42578125" style="58"/>
    <col min="12545" max="12545" width="45.42578125" style="58" customWidth="1"/>
    <col min="12546" max="12546" width="7.5703125" style="58" customWidth="1"/>
    <col min="12547" max="12547" width="7.85546875" style="58" customWidth="1"/>
    <col min="12548" max="12548" width="1" style="58" customWidth="1"/>
    <col min="12549" max="12550" width="0.85546875" style="58" customWidth="1"/>
    <col min="12551" max="12551" width="5.5703125" style="58" customWidth="1"/>
    <col min="12552" max="12561" width="4.28515625" style="58" customWidth="1"/>
    <col min="12562" max="12562" width="0.7109375" style="58" customWidth="1"/>
    <col min="12563" max="12565" width="5.5703125" style="58" customWidth="1"/>
    <col min="12566" max="12566" width="5.42578125" style="58" customWidth="1"/>
    <col min="12567" max="12567" width="1.85546875" style="58" customWidth="1"/>
    <col min="12568" max="12800" width="11.42578125" style="58"/>
    <col min="12801" max="12801" width="45.42578125" style="58" customWidth="1"/>
    <col min="12802" max="12802" width="7.5703125" style="58" customWidth="1"/>
    <col min="12803" max="12803" width="7.85546875" style="58" customWidth="1"/>
    <col min="12804" max="12804" width="1" style="58" customWidth="1"/>
    <col min="12805" max="12806" width="0.85546875" style="58" customWidth="1"/>
    <col min="12807" max="12807" width="5.5703125" style="58" customWidth="1"/>
    <col min="12808" max="12817" width="4.28515625" style="58" customWidth="1"/>
    <col min="12818" max="12818" width="0.7109375" style="58" customWidth="1"/>
    <col min="12819" max="12821" width="5.5703125" style="58" customWidth="1"/>
    <col min="12822" max="12822" width="5.42578125" style="58" customWidth="1"/>
    <col min="12823" max="12823" width="1.85546875" style="58" customWidth="1"/>
    <col min="12824" max="13056" width="11.42578125" style="58"/>
    <col min="13057" max="13057" width="45.42578125" style="58" customWidth="1"/>
    <col min="13058" max="13058" width="7.5703125" style="58" customWidth="1"/>
    <col min="13059" max="13059" width="7.85546875" style="58" customWidth="1"/>
    <col min="13060" max="13060" width="1" style="58" customWidth="1"/>
    <col min="13061" max="13062" width="0.85546875" style="58" customWidth="1"/>
    <col min="13063" max="13063" width="5.5703125" style="58" customWidth="1"/>
    <col min="13064" max="13073" width="4.28515625" style="58" customWidth="1"/>
    <col min="13074" max="13074" width="0.7109375" style="58" customWidth="1"/>
    <col min="13075" max="13077" width="5.5703125" style="58" customWidth="1"/>
    <col min="13078" max="13078" width="5.42578125" style="58" customWidth="1"/>
    <col min="13079" max="13079" width="1.85546875" style="58" customWidth="1"/>
    <col min="13080" max="13312" width="11.42578125" style="58"/>
    <col min="13313" max="13313" width="45.42578125" style="58" customWidth="1"/>
    <col min="13314" max="13314" width="7.5703125" style="58" customWidth="1"/>
    <col min="13315" max="13315" width="7.85546875" style="58" customWidth="1"/>
    <col min="13316" max="13316" width="1" style="58" customWidth="1"/>
    <col min="13317" max="13318" width="0.85546875" style="58" customWidth="1"/>
    <col min="13319" max="13319" width="5.5703125" style="58" customWidth="1"/>
    <col min="13320" max="13329" width="4.28515625" style="58" customWidth="1"/>
    <col min="13330" max="13330" width="0.7109375" style="58" customWidth="1"/>
    <col min="13331" max="13333" width="5.5703125" style="58" customWidth="1"/>
    <col min="13334" max="13334" width="5.42578125" style="58" customWidth="1"/>
    <col min="13335" max="13335" width="1.85546875" style="58" customWidth="1"/>
    <col min="13336" max="13568" width="11.42578125" style="58"/>
    <col min="13569" max="13569" width="45.42578125" style="58" customWidth="1"/>
    <col min="13570" max="13570" width="7.5703125" style="58" customWidth="1"/>
    <col min="13571" max="13571" width="7.85546875" style="58" customWidth="1"/>
    <col min="13572" max="13572" width="1" style="58" customWidth="1"/>
    <col min="13573" max="13574" width="0.85546875" style="58" customWidth="1"/>
    <col min="13575" max="13575" width="5.5703125" style="58" customWidth="1"/>
    <col min="13576" max="13585" width="4.28515625" style="58" customWidth="1"/>
    <col min="13586" max="13586" width="0.7109375" style="58" customWidth="1"/>
    <col min="13587" max="13589" width="5.5703125" style="58" customWidth="1"/>
    <col min="13590" max="13590" width="5.42578125" style="58" customWidth="1"/>
    <col min="13591" max="13591" width="1.85546875" style="58" customWidth="1"/>
    <col min="13592" max="13824" width="11.42578125" style="58"/>
    <col min="13825" max="13825" width="45.42578125" style="58" customWidth="1"/>
    <col min="13826" max="13826" width="7.5703125" style="58" customWidth="1"/>
    <col min="13827" max="13827" width="7.85546875" style="58" customWidth="1"/>
    <col min="13828" max="13828" width="1" style="58" customWidth="1"/>
    <col min="13829" max="13830" width="0.85546875" style="58" customWidth="1"/>
    <col min="13831" max="13831" width="5.5703125" style="58" customWidth="1"/>
    <col min="13832" max="13841" width="4.28515625" style="58" customWidth="1"/>
    <col min="13842" max="13842" width="0.7109375" style="58" customWidth="1"/>
    <col min="13843" max="13845" width="5.5703125" style="58" customWidth="1"/>
    <col min="13846" max="13846" width="5.42578125" style="58" customWidth="1"/>
    <col min="13847" max="13847" width="1.85546875" style="58" customWidth="1"/>
    <col min="13848" max="14080" width="11.42578125" style="58"/>
    <col min="14081" max="14081" width="45.42578125" style="58" customWidth="1"/>
    <col min="14082" max="14082" width="7.5703125" style="58" customWidth="1"/>
    <col min="14083" max="14083" width="7.85546875" style="58" customWidth="1"/>
    <col min="14084" max="14084" width="1" style="58" customWidth="1"/>
    <col min="14085" max="14086" width="0.85546875" style="58" customWidth="1"/>
    <col min="14087" max="14087" width="5.5703125" style="58" customWidth="1"/>
    <col min="14088" max="14097" width="4.28515625" style="58" customWidth="1"/>
    <col min="14098" max="14098" width="0.7109375" style="58" customWidth="1"/>
    <col min="14099" max="14101" width="5.5703125" style="58" customWidth="1"/>
    <col min="14102" max="14102" width="5.42578125" style="58" customWidth="1"/>
    <col min="14103" max="14103" width="1.85546875" style="58" customWidth="1"/>
    <col min="14104" max="14336" width="11.42578125" style="58"/>
    <col min="14337" max="14337" width="45.42578125" style="58" customWidth="1"/>
    <col min="14338" max="14338" width="7.5703125" style="58" customWidth="1"/>
    <col min="14339" max="14339" width="7.85546875" style="58" customWidth="1"/>
    <col min="14340" max="14340" width="1" style="58" customWidth="1"/>
    <col min="14341" max="14342" width="0.85546875" style="58" customWidth="1"/>
    <col min="14343" max="14343" width="5.5703125" style="58" customWidth="1"/>
    <col min="14344" max="14353" width="4.28515625" style="58" customWidth="1"/>
    <col min="14354" max="14354" width="0.7109375" style="58" customWidth="1"/>
    <col min="14355" max="14357" width="5.5703125" style="58" customWidth="1"/>
    <col min="14358" max="14358" width="5.42578125" style="58" customWidth="1"/>
    <col min="14359" max="14359" width="1.85546875" style="58" customWidth="1"/>
    <col min="14360" max="14592" width="11.42578125" style="58"/>
    <col min="14593" max="14593" width="45.42578125" style="58" customWidth="1"/>
    <col min="14594" max="14594" width="7.5703125" style="58" customWidth="1"/>
    <col min="14595" max="14595" width="7.85546875" style="58" customWidth="1"/>
    <col min="14596" max="14596" width="1" style="58" customWidth="1"/>
    <col min="14597" max="14598" width="0.85546875" style="58" customWidth="1"/>
    <col min="14599" max="14599" width="5.5703125" style="58" customWidth="1"/>
    <col min="14600" max="14609" width="4.28515625" style="58" customWidth="1"/>
    <col min="14610" max="14610" width="0.7109375" style="58" customWidth="1"/>
    <col min="14611" max="14613" width="5.5703125" style="58" customWidth="1"/>
    <col min="14614" max="14614" width="5.42578125" style="58" customWidth="1"/>
    <col min="14615" max="14615" width="1.85546875" style="58" customWidth="1"/>
    <col min="14616" max="14848" width="11.42578125" style="58"/>
    <col min="14849" max="14849" width="45.42578125" style="58" customWidth="1"/>
    <col min="14850" max="14850" width="7.5703125" style="58" customWidth="1"/>
    <col min="14851" max="14851" width="7.85546875" style="58" customWidth="1"/>
    <col min="14852" max="14852" width="1" style="58" customWidth="1"/>
    <col min="14853" max="14854" width="0.85546875" style="58" customWidth="1"/>
    <col min="14855" max="14855" width="5.5703125" style="58" customWidth="1"/>
    <col min="14856" max="14865" width="4.28515625" style="58" customWidth="1"/>
    <col min="14866" max="14866" width="0.7109375" style="58" customWidth="1"/>
    <col min="14867" max="14869" width="5.5703125" style="58" customWidth="1"/>
    <col min="14870" max="14870" width="5.42578125" style="58" customWidth="1"/>
    <col min="14871" max="14871" width="1.85546875" style="58" customWidth="1"/>
    <col min="14872" max="15104" width="11.42578125" style="58"/>
    <col min="15105" max="15105" width="45.42578125" style="58" customWidth="1"/>
    <col min="15106" max="15106" width="7.5703125" style="58" customWidth="1"/>
    <col min="15107" max="15107" width="7.85546875" style="58" customWidth="1"/>
    <col min="15108" max="15108" width="1" style="58" customWidth="1"/>
    <col min="15109" max="15110" width="0.85546875" style="58" customWidth="1"/>
    <col min="15111" max="15111" width="5.5703125" style="58" customWidth="1"/>
    <col min="15112" max="15121" width="4.28515625" style="58" customWidth="1"/>
    <col min="15122" max="15122" width="0.7109375" style="58" customWidth="1"/>
    <col min="15123" max="15125" width="5.5703125" style="58" customWidth="1"/>
    <col min="15126" max="15126" width="5.42578125" style="58" customWidth="1"/>
    <col min="15127" max="15127" width="1.85546875" style="58" customWidth="1"/>
    <col min="15128" max="15360" width="11.42578125" style="58"/>
    <col min="15361" max="15361" width="45.42578125" style="58" customWidth="1"/>
    <col min="15362" max="15362" width="7.5703125" style="58" customWidth="1"/>
    <col min="15363" max="15363" width="7.85546875" style="58" customWidth="1"/>
    <col min="15364" max="15364" width="1" style="58" customWidth="1"/>
    <col min="15365" max="15366" width="0.85546875" style="58" customWidth="1"/>
    <col min="15367" max="15367" width="5.5703125" style="58" customWidth="1"/>
    <col min="15368" max="15377" width="4.28515625" style="58" customWidth="1"/>
    <col min="15378" max="15378" width="0.7109375" style="58" customWidth="1"/>
    <col min="15379" max="15381" width="5.5703125" style="58" customWidth="1"/>
    <col min="15382" max="15382" width="5.42578125" style="58" customWidth="1"/>
    <col min="15383" max="15383" width="1.85546875" style="58" customWidth="1"/>
    <col min="15384" max="15616" width="11.42578125" style="58"/>
    <col min="15617" max="15617" width="45.42578125" style="58" customWidth="1"/>
    <col min="15618" max="15618" width="7.5703125" style="58" customWidth="1"/>
    <col min="15619" max="15619" width="7.85546875" style="58" customWidth="1"/>
    <col min="15620" max="15620" width="1" style="58" customWidth="1"/>
    <col min="15621" max="15622" width="0.85546875" style="58" customWidth="1"/>
    <col min="15623" max="15623" width="5.5703125" style="58" customWidth="1"/>
    <col min="15624" max="15633" width="4.28515625" style="58" customWidth="1"/>
    <col min="15634" max="15634" width="0.7109375" style="58" customWidth="1"/>
    <col min="15635" max="15637" width="5.5703125" style="58" customWidth="1"/>
    <col min="15638" max="15638" width="5.42578125" style="58" customWidth="1"/>
    <col min="15639" max="15639" width="1.85546875" style="58" customWidth="1"/>
    <col min="15640" max="15872" width="11.42578125" style="58"/>
    <col min="15873" max="15873" width="45.42578125" style="58" customWidth="1"/>
    <col min="15874" max="15874" width="7.5703125" style="58" customWidth="1"/>
    <col min="15875" max="15875" width="7.85546875" style="58" customWidth="1"/>
    <col min="15876" max="15876" width="1" style="58" customWidth="1"/>
    <col min="15877" max="15878" width="0.85546875" style="58" customWidth="1"/>
    <col min="15879" max="15879" width="5.5703125" style="58" customWidth="1"/>
    <col min="15880" max="15889" width="4.28515625" style="58" customWidth="1"/>
    <col min="15890" max="15890" width="0.7109375" style="58" customWidth="1"/>
    <col min="15891" max="15893" width="5.5703125" style="58" customWidth="1"/>
    <col min="15894" max="15894" width="5.42578125" style="58" customWidth="1"/>
    <col min="15895" max="15895" width="1.85546875" style="58" customWidth="1"/>
    <col min="15896" max="16128" width="11.42578125" style="58"/>
    <col min="16129" max="16129" width="45.42578125" style="58" customWidth="1"/>
    <col min="16130" max="16130" width="7.5703125" style="58" customWidth="1"/>
    <col min="16131" max="16131" width="7.85546875" style="58" customWidth="1"/>
    <col min="16132" max="16132" width="1" style="58" customWidth="1"/>
    <col min="16133" max="16134" width="0.85546875" style="58" customWidth="1"/>
    <col min="16135" max="16135" width="5.5703125" style="58" customWidth="1"/>
    <col min="16136" max="16145" width="4.28515625" style="58" customWidth="1"/>
    <col min="16146" max="16146" width="0.7109375" style="58" customWidth="1"/>
    <col min="16147" max="16149" width="5.5703125" style="58" customWidth="1"/>
    <col min="16150" max="16150" width="5.42578125" style="58" customWidth="1"/>
    <col min="16151" max="16151" width="1.85546875" style="58" customWidth="1"/>
    <col min="16152" max="16384" width="11.42578125" style="58"/>
  </cols>
  <sheetData>
    <row r="1" spans="1:22" x14ac:dyDescent="0.2">
      <c r="A1" s="81" t="s">
        <v>42</v>
      </c>
      <c r="B1" s="81" t="s">
        <v>77</v>
      </c>
      <c r="C1" s="81"/>
      <c r="D1" s="81"/>
      <c r="E1" s="81"/>
      <c r="F1" s="81"/>
      <c r="G1" s="81"/>
      <c r="H1" s="81"/>
      <c r="I1" s="81"/>
      <c r="J1" s="81" t="s">
        <v>78</v>
      </c>
      <c r="K1" s="81"/>
    </row>
    <row r="2" spans="1:22" ht="15.75" x14ac:dyDescent="0.25">
      <c r="A2" s="82"/>
      <c r="B2" s="199"/>
      <c r="C2" s="199"/>
      <c r="D2" s="199"/>
      <c r="E2" s="199"/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37"/>
      <c r="R2" s="137"/>
      <c r="S2" s="137"/>
      <c r="T2" s="137"/>
      <c r="U2" s="137"/>
      <c r="V2" s="137"/>
    </row>
    <row r="3" spans="1:22" ht="9" customHeight="1" x14ac:dyDescent="0.2"/>
    <row r="4" spans="1:22" ht="14.25" customHeight="1" x14ac:dyDescent="0.2">
      <c r="G4" s="64"/>
      <c r="H4" s="64"/>
      <c r="I4" s="64"/>
      <c r="J4" s="83"/>
      <c r="K4" s="64"/>
      <c r="L4" s="64"/>
    </row>
    <row r="5" spans="1:22" ht="24" customHeight="1" x14ac:dyDescent="0.4">
      <c r="A5" s="84" t="s">
        <v>79</v>
      </c>
      <c r="B5" s="84"/>
      <c r="G5" s="64"/>
      <c r="H5" s="64"/>
      <c r="I5" s="64"/>
      <c r="J5" s="83"/>
      <c r="K5" s="64"/>
      <c r="L5" s="64"/>
    </row>
    <row r="6" spans="1:22" x14ac:dyDescent="0.2">
      <c r="G6" s="64"/>
      <c r="H6" s="64"/>
      <c r="I6" s="64"/>
      <c r="J6" s="85"/>
      <c r="K6" s="64"/>
      <c r="L6" s="64"/>
    </row>
    <row r="7" spans="1:22" x14ac:dyDescent="0.2">
      <c r="B7" s="86"/>
      <c r="G7" s="64"/>
      <c r="H7" s="64"/>
      <c r="I7" s="64"/>
      <c r="J7" s="85"/>
      <c r="K7" s="64"/>
      <c r="L7" s="64"/>
    </row>
    <row r="8" spans="1:22" x14ac:dyDescent="0.2">
      <c r="A8" s="87"/>
      <c r="B8" s="87"/>
      <c r="G8" s="64"/>
      <c r="H8" s="64"/>
      <c r="I8" s="64"/>
      <c r="J8" s="85"/>
      <c r="K8" s="64"/>
      <c r="L8" s="64"/>
    </row>
    <row r="9" spans="1:22" ht="38.25" customHeight="1" x14ac:dyDescent="0.2">
      <c r="A9" s="88" t="s">
        <v>80</v>
      </c>
      <c r="C9" s="89"/>
      <c r="D9" s="89"/>
      <c r="G9" s="85"/>
      <c r="H9" s="88" t="s">
        <v>110</v>
      </c>
      <c r="I9" s="90"/>
      <c r="J9" s="85"/>
      <c r="K9" s="85"/>
      <c r="L9" s="91"/>
      <c r="M9" s="92"/>
      <c r="N9" s="92"/>
      <c r="O9" s="92"/>
      <c r="P9" s="92"/>
      <c r="S9" s="81" t="s">
        <v>81</v>
      </c>
    </row>
    <row r="10" spans="1:22" ht="33" customHeight="1" x14ac:dyDescent="0.2">
      <c r="A10" s="64"/>
      <c r="B10" s="64" t="s">
        <v>46</v>
      </c>
      <c r="C10" s="93"/>
      <c r="D10" s="93"/>
      <c r="E10" s="94"/>
      <c r="F10" s="95"/>
      <c r="G10" s="85"/>
      <c r="H10" s="90"/>
      <c r="I10" s="90"/>
      <c r="J10" s="85"/>
      <c r="K10" s="85"/>
      <c r="L10" s="96"/>
      <c r="M10" s="97"/>
      <c r="N10" s="97"/>
      <c r="O10" s="97"/>
      <c r="P10" s="97"/>
      <c r="Q10" s="97"/>
    </row>
    <row r="11" spans="1:22" ht="33" customHeight="1" thickBot="1" x14ac:dyDescent="0.35">
      <c r="A11" s="98" t="s">
        <v>82</v>
      </c>
      <c r="B11" s="99"/>
      <c r="C11" s="100">
        <v>80</v>
      </c>
      <c r="E11" s="94"/>
      <c r="F11" s="95"/>
      <c r="G11" s="85"/>
      <c r="H11" s="90"/>
      <c r="I11" s="90"/>
      <c r="J11" s="85"/>
      <c r="K11" s="85"/>
      <c r="M11" s="101"/>
      <c r="N11" s="101"/>
      <c r="O11" s="101"/>
      <c r="P11" s="101"/>
      <c r="Q11" s="101"/>
    </row>
    <row r="12" spans="1:22" ht="33" customHeight="1" x14ac:dyDescent="0.35">
      <c r="A12" s="102"/>
      <c r="B12" s="103"/>
      <c r="E12" s="104"/>
      <c r="F12" s="105"/>
      <c r="G12" s="106"/>
      <c r="H12" s="106"/>
      <c r="I12" s="106"/>
      <c r="J12" s="197" t="s">
        <v>83</v>
      </c>
      <c r="K12" s="200"/>
      <c r="L12" s="107"/>
      <c r="M12" s="108" t="s">
        <v>84</v>
      </c>
      <c r="N12" s="109"/>
      <c r="O12" s="109"/>
      <c r="P12" s="109"/>
      <c r="Q12" s="109"/>
      <c r="S12" s="109"/>
      <c r="T12" s="109"/>
      <c r="U12" s="110"/>
      <c r="V12" s="111"/>
    </row>
    <row r="13" spans="1:22" ht="33" customHeight="1" thickBot="1" x14ac:dyDescent="0.4">
      <c r="A13" s="112"/>
      <c r="B13" s="113"/>
      <c r="C13" s="114"/>
      <c r="E13" s="104"/>
      <c r="F13" s="105"/>
      <c r="G13" s="106"/>
      <c r="H13" s="106"/>
      <c r="I13" s="106"/>
      <c r="J13" s="198"/>
      <c r="K13" s="201"/>
      <c r="L13" s="115"/>
      <c r="M13" s="64"/>
      <c r="N13" s="64"/>
      <c r="O13" s="64"/>
      <c r="P13" s="64"/>
      <c r="Q13" s="64"/>
      <c r="S13" s="64"/>
      <c r="T13" s="64"/>
      <c r="U13" s="116"/>
    </row>
    <row r="14" spans="1:22" ht="33" customHeight="1" x14ac:dyDescent="0.35">
      <c r="A14" s="117"/>
      <c r="B14" s="103"/>
      <c r="C14" s="100">
        <v>50</v>
      </c>
      <c r="E14" s="104"/>
      <c r="F14" s="105"/>
      <c r="G14" s="106"/>
      <c r="H14" s="118"/>
      <c r="I14" s="118"/>
      <c r="J14" s="119"/>
      <c r="K14" s="120"/>
      <c r="L14" s="121"/>
      <c r="U14" s="116"/>
    </row>
    <row r="15" spans="1:22" ht="33" customHeight="1" x14ac:dyDescent="0.35">
      <c r="A15" s="102"/>
      <c r="B15" s="103"/>
      <c r="E15" s="104"/>
      <c r="F15" s="105"/>
      <c r="G15" s="106"/>
      <c r="H15" s="197" t="s">
        <v>85</v>
      </c>
      <c r="I15" s="200"/>
      <c r="J15" s="122"/>
      <c r="K15" s="123"/>
      <c r="L15" s="121"/>
      <c r="M15" s="202" t="s">
        <v>89</v>
      </c>
      <c r="N15" s="203"/>
      <c r="O15" s="203"/>
      <c r="P15" s="203"/>
      <c r="Q15" s="203"/>
      <c r="R15" s="203"/>
      <c r="S15" s="203"/>
      <c r="T15" s="136"/>
      <c r="U15" s="116"/>
    </row>
    <row r="16" spans="1:22" ht="33" customHeight="1" thickBot="1" x14ac:dyDescent="0.4">
      <c r="A16" s="112"/>
      <c r="B16" s="113"/>
      <c r="C16" s="114">
        <v>30</v>
      </c>
      <c r="E16" s="104"/>
      <c r="F16" s="105"/>
      <c r="G16" s="118"/>
      <c r="H16" s="198"/>
      <c r="I16" s="201"/>
      <c r="J16" s="124"/>
      <c r="K16" s="123"/>
      <c r="L16" s="121"/>
      <c r="S16" s="64"/>
      <c r="T16" s="64"/>
      <c r="U16" s="116"/>
    </row>
    <row r="17" spans="1:23" ht="33" customHeight="1" x14ac:dyDescent="0.35">
      <c r="A17" s="102"/>
      <c r="B17" s="103"/>
      <c r="E17" s="104"/>
      <c r="F17" s="105"/>
      <c r="G17" s="200" t="s">
        <v>86</v>
      </c>
      <c r="H17" s="107"/>
      <c r="I17" s="109"/>
      <c r="J17" s="121"/>
      <c r="L17" s="121"/>
      <c r="S17" s="64"/>
      <c r="T17" s="64"/>
      <c r="U17" s="116"/>
      <c r="V17" s="197" t="s">
        <v>87</v>
      </c>
      <c r="W17" s="64"/>
    </row>
    <row r="18" spans="1:23" ht="33" customHeight="1" thickBot="1" x14ac:dyDescent="0.4">
      <c r="A18" s="112"/>
      <c r="B18" s="113"/>
      <c r="C18" s="114">
        <v>10</v>
      </c>
      <c r="E18" s="104"/>
      <c r="F18" s="125"/>
      <c r="G18" s="201"/>
      <c r="H18" s="115"/>
      <c r="J18" s="121"/>
      <c r="L18" s="121"/>
      <c r="S18" s="64"/>
      <c r="T18" s="64"/>
      <c r="U18" s="116"/>
      <c r="V18" s="198"/>
      <c r="W18" s="64"/>
    </row>
    <row r="19" spans="1:23" ht="33" customHeight="1" x14ac:dyDescent="0.35">
      <c r="A19" s="117" t="s">
        <v>93</v>
      </c>
      <c r="B19" s="126"/>
      <c r="E19" s="127"/>
      <c r="F19" s="64"/>
      <c r="J19" s="121"/>
      <c r="L19" s="121"/>
      <c r="V19" s="110"/>
    </row>
    <row r="20" spans="1:23" ht="4.5" customHeight="1" x14ac:dyDescent="0.2">
      <c r="A20" s="95"/>
      <c r="B20" s="95"/>
      <c r="C20" s="95"/>
      <c r="F20" s="128"/>
      <c r="G20" s="95"/>
      <c r="H20" s="94"/>
      <c r="I20" s="95"/>
      <c r="J20" s="94"/>
      <c r="K20" s="95"/>
      <c r="L20" s="94"/>
      <c r="M20" s="95"/>
      <c r="N20" s="95"/>
      <c r="O20" s="95"/>
      <c r="P20" s="94"/>
      <c r="Q20" s="95"/>
      <c r="R20" s="64"/>
      <c r="S20" s="95"/>
      <c r="T20" s="95"/>
      <c r="U20" s="95"/>
      <c r="V20" s="129"/>
      <c r="W20" s="95"/>
    </row>
    <row r="21" spans="1:23" ht="4.5" customHeight="1" x14ac:dyDescent="0.2">
      <c r="G21" s="127"/>
      <c r="H21" s="130"/>
      <c r="I21" s="130"/>
      <c r="J21" s="130"/>
      <c r="K21" s="130"/>
      <c r="L21" s="130"/>
      <c r="P21" s="131"/>
      <c r="U21" s="127"/>
      <c r="V21" s="131"/>
    </row>
    <row r="22" spans="1:23" x14ac:dyDescent="0.2">
      <c r="A22" s="132" t="s">
        <v>94</v>
      </c>
      <c r="G22" s="133">
        <v>5</v>
      </c>
      <c r="H22" s="133"/>
      <c r="I22" s="133">
        <v>15</v>
      </c>
      <c r="J22" s="133"/>
      <c r="K22" s="133">
        <v>25</v>
      </c>
      <c r="L22" s="133"/>
      <c r="M22" s="133"/>
      <c r="N22" s="133"/>
      <c r="O22" s="133"/>
      <c r="P22" s="133">
        <v>60</v>
      </c>
      <c r="Q22" s="133"/>
      <c r="R22" s="133"/>
      <c r="S22" s="133"/>
      <c r="T22" s="133"/>
      <c r="U22" s="133">
        <v>115</v>
      </c>
      <c r="V22" s="133">
        <v>120</v>
      </c>
    </row>
    <row r="23" spans="1:23" ht="14.25" x14ac:dyDescent="0.2">
      <c r="A23" s="134" t="s">
        <v>99</v>
      </c>
      <c r="V23" s="135" t="s">
        <v>88</v>
      </c>
    </row>
  </sheetData>
  <mergeCells count="7">
    <mergeCell ref="V17:V18"/>
    <mergeCell ref="B2:H2"/>
    <mergeCell ref="J2:P2"/>
    <mergeCell ref="J12:K13"/>
    <mergeCell ref="H15:I16"/>
    <mergeCell ref="M15:S15"/>
    <mergeCell ref="G17:G18"/>
  </mergeCells>
  <pageMargins left="0.59055118110236227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Normal="100" zoomScaleSheetLayoutView="100" workbookViewId="0">
      <selection activeCell="B16" sqref="B16"/>
    </sheetView>
  </sheetViews>
  <sheetFormatPr baseColWidth="10" defaultRowHeight="12.75" x14ac:dyDescent="0.2"/>
  <cols>
    <col min="1" max="1" width="44.42578125" style="58" customWidth="1"/>
    <col min="2" max="2" width="8.85546875" style="58" customWidth="1"/>
    <col min="3" max="3" width="7.85546875" style="58" customWidth="1"/>
    <col min="4" max="4" width="1" style="58" customWidth="1"/>
    <col min="5" max="6" width="0.85546875" style="58" customWidth="1"/>
    <col min="7" max="7" width="5.5703125" style="58" customWidth="1"/>
    <col min="8" max="17" width="4.28515625" style="58" customWidth="1"/>
    <col min="18" max="18" width="0.7109375" style="58" customWidth="1"/>
    <col min="19" max="19" width="4.5703125" style="58" customWidth="1"/>
    <col min="20" max="20" width="8.140625" style="58" customWidth="1"/>
    <col min="21" max="21" width="5.85546875" style="58" customWidth="1"/>
    <col min="22" max="22" width="5.42578125" style="58" customWidth="1"/>
    <col min="23" max="23" width="1.85546875" style="58" customWidth="1"/>
    <col min="24" max="256" width="11.42578125" style="58"/>
    <col min="257" max="257" width="45.42578125" style="58" customWidth="1"/>
    <col min="258" max="258" width="7.5703125" style="58" customWidth="1"/>
    <col min="259" max="259" width="7.85546875" style="58" customWidth="1"/>
    <col min="260" max="260" width="1" style="58" customWidth="1"/>
    <col min="261" max="262" width="0.85546875" style="58" customWidth="1"/>
    <col min="263" max="263" width="5.5703125" style="58" customWidth="1"/>
    <col min="264" max="273" width="4.28515625" style="58" customWidth="1"/>
    <col min="274" max="274" width="0.7109375" style="58" customWidth="1"/>
    <col min="275" max="277" width="5.5703125" style="58" customWidth="1"/>
    <col min="278" max="278" width="5.42578125" style="58" customWidth="1"/>
    <col min="279" max="279" width="1.85546875" style="58" customWidth="1"/>
    <col min="280" max="512" width="11.42578125" style="58"/>
    <col min="513" max="513" width="45.42578125" style="58" customWidth="1"/>
    <col min="514" max="514" width="7.5703125" style="58" customWidth="1"/>
    <col min="515" max="515" width="7.85546875" style="58" customWidth="1"/>
    <col min="516" max="516" width="1" style="58" customWidth="1"/>
    <col min="517" max="518" width="0.85546875" style="58" customWidth="1"/>
    <col min="519" max="519" width="5.5703125" style="58" customWidth="1"/>
    <col min="520" max="529" width="4.28515625" style="58" customWidth="1"/>
    <col min="530" max="530" width="0.7109375" style="58" customWidth="1"/>
    <col min="531" max="533" width="5.5703125" style="58" customWidth="1"/>
    <col min="534" max="534" width="5.42578125" style="58" customWidth="1"/>
    <col min="535" max="535" width="1.85546875" style="58" customWidth="1"/>
    <col min="536" max="768" width="11.42578125" style="58"/>
    <col min="769" max="769" width="45.42578125" style="58" customWidth="1"/>
    <col min="770" max="770" width="7.5703125" style="58" customWidth="1"/>
    <col min="771" max="771" width="7.85546875" style="58" customWidth="1"/>
    <col min="772" max="772" width="1" style="58" customWidth="1"/>
    <col min="773" max="774" width="0.85546875" style="58" customWidth="1"/>
    <col min="775" max="775" width="5.5703125" style="58" customWidth="1"/>
    <col min="776" max="785" width="4.28515625" style="58" customWidth="1"/>
    <col min="786" max="786" width="0.7109375" style="58" customWidth="1"/>
    <col min="787" max="789" width="5.5703125" style="58" customWidth="1"/>
    <col min="790" max="790" width="5.42578125" style="58" customWidth="1"/>
    <col min="791" max="791" width="1.85546875" style="58" customWidth="1"/>
    <col min="792" max="1024" width="11.42578125" style="58"/>
    <col min="1025" max="1025" width="45.42578125" style="58" customWidth="1"/>
    <col min="1026" max="1026" width="7.5703125" style="58" customWidth="1"/>
    <col min="1027" max="1027" width="7.85546875" style="58" customWidth="1"/>
    <col min="1028" max="1028" width="1" style="58" customWidth="1"/>
    <col min="1029" max="1030" width="0.85546875" style="58" customWidth="1"/>
    <col min="1031" max="1031" width="5.5703125" style="58" customWidth="1"/>
    <col min="1032" max="1041" width="4.28515625" style="58" customWidth="1"/>
    <col min="1042" max="1042" width="0.7109375" style="58" customWidth="1"/>
    <col min="1043" max="1045" width="5.5703125" style="58" customWidth="1"/>
    <col min="1046" max="1046" width="5.42578125" style="58" customWidth="1"/>
    <col min="1047" max="1047" width="1.85546875" style="58" customWidth="1"/>
    <col min="1048" max="1280" width="11.42578125" style="58"/>
    <col min="1281" max="1281" width="45.42578125" style="58" customWidth="1"/>
    <col min="1282" max="1282" width="7.5703125" style="58" customWidth="1"/>
    <col min="1283" max="1283" width="7.85546875" style="58" customWidth="1"/>
    <col min="1284" max="1284" width="1" style="58" customWidth="1"/>
    <col min="1285" max="1286" width="0.85546875" style="58" customWidth="1"/>
    <col min="1287" max="1287" width="5.5703125" style="58" customWidth="1"/>
    <col min="1288" max="1297" width="4.28515625" style="58" customWidth="1"/>
    <col min="1298" max="1298" width="0.7109375" style="58" customWidth="1"/>
    <col min="1299" max="1301" width="5.5703125" style="58" customWidth="1"/>
    <col min="1302" max="1302" width="5.42578125" style="58" customWidth="1"/>
    <col min="1303" max="1303" width="1.85546875" style="58" customWidth="1"/>
    <col min="1304" max="1536" width="11.42578125" style="58"/>
    <col min="1537" max="1537" width="45.42578125" style="58" customWidth="1"/>
    <col min="1538" max="1538" width="7.5703125" style="58" customWidth="1"/>
    <col min="1539" max="1539" width="7.85546875" style="58" customWidth="1"/>
    <col min="1540" max="1540" width="1" style="58" customWidth="1"/>
    <col min="1541" max="1542" width="0.85546875" style="58" customWidth="1"/>
    <col min="1543" max="1543" width="5.5703125" style="58" customWidth="1"/>
    <col min="1544" max="1553" width="4.28515625" style="58" customWidth="1"/>
    <col min="1554" max="1554" width="0.7109375" style="58" customWidth="1"/>
    <col min="1555" max="1557" width="5.5703125" style="58" customWidth="1"/>
    <col min="1558" max="1558" width="5.42578125" style="58" customWidth="1"/>
    <col min="1559" max="1559" width="1.85546875" style="58" customWidth="1"/>
    <col min="1560" max="1792" width="11.42578125" style="58"/>
    <col min="1793" max="1793" width="45.42578125" style="58" customWidth="1"/>
    <col min="1794" max="1794" width="7.5703125" style="58" customWidth="1"/>
    <col min="1795" max="1795" width="7.85546875" style="58" customWidth="1"/>
    <col min="1796" max="1796" width="1" style="58" customWidth="1"/>
    <col min="1797" max="1798" width="0.85546875" style="58" customWidth="1"/>
    <col min="1799" max="1799" width="5.5703125" style="58" customWidth="1"/>
    <col min="1800" max="1809" width="4.28515625" style="58" customWidth="1"/>
    <col min="1810" max="1810" width="0.7109375" style="58" customWidth="1"/>
    <col min="1811" max="1813" width="5.5703125" style="58" customWidth="1"/>
    <col min="1814" max="1814" width="5.42578125" style="58" customWidth="1"/>
    <col min="1815" max="1815" width="1.85546875" style="58" customWidth="1"/>
    <col min="1816" max="2048" width="11.42578125" style="58"/>
    <col min="2049" max="2049" width="45.42578125" style="58" customWidth="1"/>
    <col min="2050" max="2050" width="7.5703125" style="58" customWidth="1"/>
    <col min="2051" max="2051" width="7.85546875" style="58" customWidth="1"/>
    <col min="2052" max="2052" width="1" style="58" customWidth="1"/>
    <col min="2053" max="2054" width="0.85546875" style="58" customWidth="1"/>
    <col min="2055" max="2055" width="5.5703125" style="58" customWidth="1"/>
    <col min="2056" max="2065" width="4.28515625" style="58" customWidth="1"/>
    <col min="2066" max="2066" width="0.7109375" style="58" customWidth="1"/>
    <col min="2067" max="2069" width="5.5703125" style="58" customWidth="1"/>
    <col min="2070" max="2070" width="5.42578125" style="58" customWidth="1"/>
    <col min="2071" max="2071" width="1.85546875" style="58" customWidth="1"/>
    <col min="2072" max="2304" width="11.42578125" style="58"/>
    <col min="2305" max="2305" width="45.42578125" style="58" customWidth="1"/>
    <col min="2306" max="2306" width="7.5703125" style="58" customWidth="1"/>
    <col min="2307" max="2307" width="7.85546875" style="58" customWidth="1"/>
    <col min="2308" max="2308" width="1" style="58" customWidth="1"/>
    <col min="2309" max="2310" width="0.85546875" style="58" customWidth="1"/>
    <col min="2311" max="2311" width="5.5703125" style="58" customWidth="1"/>
    <col min="2312" max="2321" width="4.28515625" style="58" customWidth="1"/>
    <col min="2322" max="2322" width="0.7109375" style="58" customWidth="1"/>
    <col min="2323" max="2325" width="5.5703125" style="58" customWidth="1"/>
    <col min="2326" max="2326" width="5.42578125" style="58" customWidth="1"/>
    <col min="2327" max="2327" width="1.85546875" style="58" customWidth="1"/>
    <col min="2328" max="2560" width="11.42578125" style="58"/>
    <col min="2561" max="2561" width="45.42578125" style="58" customWidth="1"/>
    <col min="2562" max="2562" width="7.5703125" style="58" customWidth="1"/>
    <col min="2563" max="2563" width="7.85546875" style="58" customWidth="1"/>
    <col min="2564" max="2564" width="1" style="58" customWidth="1"/>
    <col min="2565" max="2566" width="0.85546875" style="58" customWidth="1"/>
    <col min="2567" max="2567" width="5.5703125" style="58" customWidth="1"/>
    <col min="2568" max="2577" width="4.28515625" style="58" customWidth="1"/>
    <col min="2578" max="2578" width="0.7109375" style="58" customWidth="1"/>
    <col min="2579" max="2581" width="5.5703125" style="58" customWidth="1"/>
    <col min="2582" max="2582" width="5.42578125" style="58" customWidth="1"/>
    <col min="2583" max="2583" width="1.85546875" style="58" customWidth="1"/>
    <col min="2584" max="2816" width="11.42578125" style="58"/>
    <col min="2817" max="2817" width="45.42578125" style="58" customWidth="1"/>
    <col min="2818" max="2818" width="7.5703125" style="58" customWidth="1"/>
    <col min="2819" max="2819" width="7.85546875" style="58" customWidth="1"/>
    <col min="2820" max="2820" width="1" style="58" customWidth="1"/>
    <col min="2821" max="2822" width="0.85546875" style="58" customWidth="1"/>
    <col min="2823" max="2823" width="5.5703125" style="58" customWidth="1"/>
    <col min="2824" max="2833" width="4.28515625" style="58" customWidth="1"/>
    <col min="2834" max="2834" width="0.7109375" style="58" customWidth="1"/>
    <col min="2835" max="2837" width="5.5703125" style="58" customWidth="1"/>
    <col min="2838" max="2838" width="5.42578125" style="58" customWidth="1"/>
    <col min="2839" max="2839" width="1.85546875" style="58" customWidth="1"/>
    <col min="2840" max="3072" width="11.42578125" style="58"/>
    <col min="3073" max="3073" width="45.42578125" style="58" customWidth="1"/>
    <col min="3074" max="3074" width="7.5703125" style="58" customWidth="1"/>
    <col min="3075" max="3075" width="7.85546875" style="58" customWidth="1"/>
    <col min="3076" max="3076" width="1" style="58" customWidth="1"/>
    <col min="3077" max="3078" width="0.85546875" style="58" customWidth="1"/>
    <col min="3079" max="3079" width="5.5703125" style="58" customWidth="1"/>
    <col min="3080" max="3089" width="4.28515625" style="58" customWidth="1"/>
    <col min="3090" max="3090" width="0.7109375" style="58" customWidth="1"/>
    <col min="3091" max="3093" width="5.5703125" style="58" customWidth="1"/>
    <col min="3094" max="3094" width="5.42578125" style="58" customWidth="1"/>
    <col min="3095" max="3095" width="1.85546875" style="58" customWidth="1"/>
    <col min="3096" max="3328" width="11.42578125" style="58"/>
    <col min="3329" max="3329" width="45.42578125" style="58" customWidth="1"/>
    <col min="3330" max="3330" width="7.5703125" style="58" customWidth="1"/>
    <col min="3331" max="3331" width="7.85546875" style="58" customWidth="1"/>
    <col min="3332" max="3332" width="1" style="58" customWidth="1"/>
    <col min="3333" max="3334" width="0.85546875" style="58" customWidth="1"/>
    <col min="3335" max="3335" width="5.5703125" style="58" customWidth="1"/>
    <col min="3336" max="3345" width="4.28515625" style="58" customWidth="1"/>
    <col min="3346" max="3346" width="0.7109375" style="58" customWidth="1"/>
    <col min="3347" max="3349" width="5.5703125" style="58" customWidth="1"/>
    <col min="3350" max="3350" width="5.42578125" style="58" customWidth="1"/>
    <col min="3351" max="3351" width="1.85546875" style="58" customWidth="1"/>
    <col min="3352" max="3584" width="11.42578125" style="58"/>
    <col min="3585" max="3585" width="45.42578125" style="58" customWidth="1"/>
    <col min="3586" max="3586" width="7.5703125" style="58" customWidth="1"/>
    <col min="3587" max="3587" width="7.85546875" style="58" customWidth="1"/>
    <col min="3588" max="3588" width="1" style="58" customWidth="1"/>
    <col min="3589" max="3590" width="0.85546875" style="58" customWidth="1"/>
    <col min="3591" max="3591" width="5.5703125" style="58" customWidth="1"/>
    <col min="3592" max="3601" width="4.28515625" style="58" customWidth="1"/>
    <col min="3602" max="3602" width="0.7109375" style="58" customWidth="1"/>
    <col min="3603" max="3605" width="5.5703125" style="58" customWidth="1"/>
    <col min="3606" max="3606" width="5.42578125" style="58" customWidth="1"/>
    <col min="3607" max="3607" width="1.85546875" style="58" customWidth="1"/>
    <col min="3608" max="3840" width="11.42578125" style="58"/>
    <col min="3841" max="3841" width="45.42578125" style="58" customWidth="1"/>
    <col min="3842" max="3842" width="7.5703125" style="58" customWidth="1"/>
    <col min="3843" max="3843" width="7.85546875" style="58" customWidth="1"/>
    <col min="3844" max="3844" width="1" style="58" customWidth="1"/>
    <col min="3845" max="3846" width="0.85546875" style="58" customWidth="1"/>
    <col min="3847" max="3847" width="5.5703125" style="58" customWidth="1"/>
    <col min="3848" max="3857" width="4.28515625" style="58" customWidth="1"/>
    <col min="3858" max="3858" width="0.7109375" style="58" customWidth="1"/>
    <col min="3859" max="3861" width="5.5703125" style="58" customWidth="1"/>
    <col min="3862" max="3862" width="5.42578125" style="58" customWidth="1"/>
    <col min="3863" max="3863" width="1.85546875" style="58" customWidth="1"/>
    <col min="3864" max="4096" width="11.42578125" style="58"/>
    <col min="4097" max="4097" width="45.42578125" style="58" customWidth="1"/>
    <col min="4098" max="4098" width="7.5703125" style="58" customWidth="1"/>
    <col min="4099" max="4099" width="7.85546875" style="58" customWidth="1"/>
    <col min="4100" max="4100" width="1" style="58" customWidth="1"/>
    <col min="4101" max="4102" width="0.85546875" style="58" customWidth="1"/>
    <col min="4103" max="4103" width="5.5703125" style="58" customWidth="1"/>
    <col min="4104" max="4113" width="4.28515625" style="58" customWidth="1"/>
    <col min="4114" max="4114" width="0.7109375" style="58" customWidth="1"/>
    <col min="4115" max="4117" width="5.5703125" style="58" customWidth="1"/>
    <col min="4118" max="4118" width="5.42578125" style="58" customWidth="1"/>
    <col min="4119" max="4119" width="1.85546875" style="58" customWidth="1"/>
    <col min="4120" max="4352" width="11.42578125" style="58"/>
    <col min="4353" max="4353" width="45.42578125" style="58" customWidth="1"/>
    <col min="4354" max="4354" width="7.5703125" style="58" customWidth="1"/>
    <col min="4355" max="4355" width="7.85546875" style="58" customWidth="1"/>
    <col min="4356" max="4356" width="1" style="58" customWidth="1"/>
    <col min="4357" max="4358" width="0.85546875" style="58" customWidth="1"/>
    <col min="4359" max="4359" width="5.5703125" style="58" customWidth="1"/>
    <col min="4360" max="4369" width="4.28515625" style="58" customWidth="1"/>
    <col min="4370" max="4370" width="0.7109375" style="58" customWidth="1"/>
    <col min="4371" max="4373" width="5.5703125" style="58" customWidth="1"/>
    <col min="4374" max="4374" width="5.42578125" style="58" customWidth="1"/>
    <col min="4375" max="4375" width="1.85546875" style="58" customWidth="1"/>
    <col min="4376" max="4608" width="11.42578125" style="58"/>
    <col min="4609" max="4609" width="45.42578125" style="58" customWidth="1"/>
    <col min="4610" max="4610" width="7.5703125" style="58" customWidth="1"/>
    <col min="4611" max="4611" width="7.85546875" style="58" customWidth="1"/>
    <col min="4612" max="4612" width="1" style="58" customWidth="1"/>
    <col min="4613" max="4614" width="0.85546875" style="58" customWidth="1"/>
    <col min="4615" max="4615" width="5.5703125" style="58" customWidth="1"/>
    <col min="4616" max="4625" width="4.28515625" style="58" customWidth="1"/>
    <col min="4626" max="4626" width="0.7109375" style="58" customWidth="1"/>
    <col min="4627" max="4629" width="5.5703125" style="58" customWidth="1"/>
    <col min="4630" max="4630" width="5.42578125" style="58" customWidth="1"/>
    <col min="4631" max="4631" width="1.85546875" style="58" customWidth="1"/>
    <col min="4632" max="4864" width="11.42578125" style="58"/>
    <col min="4865" max="4865" width="45.42578125" style="58" customWidth="1"/>
    <col min="4866" max="4866" width="7.5703125" style="58" customWidth="1"/>
    <col min="4867" max="4867" width="7.85546875" style="58" customWidth="1"/>
    <col min="4868" max="4868" width="1" style="58" customWidth="1"/>
    <col min="4869" max="4870" width="0.85546875" style="58" customWidth="1"/>
    <col min="4871" max="4871" width="5.5703125" style="58" customWidth="1"/>
    <col min="4872" max="4881" width="4.28515625" style="58" customWidth="1"/>
    <col min="4882" max="4882" width="0.7109375" style="58" customWidth="1"/>
    <col min="4883" max="4885" width="5.5703125" style="58" customWidth="1"/>
    <col min="4886" max="4886" width="5.42578125" style="58" customWidth="1"/>
    <col min="4887" max="4887" width="1.85546875" style="58" customWidth="1"/>
    <col min="4888" max="5120" width="11.42578125" style="58"/>
    <col min="5121" max="5121" width="45.42578125" style="58" customWidth="1"/>
    <col min="5122" max="5122" width="7.5703125" style="58" customWidth="1"/>
    <col min="5123" max="5123" width="7.85546875" style="58" customWidth="1"/>
    <col min="5124" max="5124" width="1" style="58" customWidth="1"/>
    <col min="5125" max="5126" width="0.85546875" style="58" customWidth="1"/>
    <col min="5127" max="5127" width="5.5703125" style="58" customWidth="1"/>
    <col min="5128" max="5137" width="4.28515625" style="58" customWidth="1"/>
    <col min="5138" max="5138" width="0.7109375" style="58" customWidth="1"/>
    <col min="5139" max="5141" width="5.5703125" style="58" customWidth="1"/>
    <col min="5142" max="5142" width="5.42578125" style="58" customWidth="1"/>
    <col min="5143" max="5143" width="1.85546875" style="58" customWidth="1"/>
    <col min="5144" max="5376" width="11.42578125" style="58"/>
    <col min="5377" max="5377" width="45.42578125" style="58" customWidth="1"/>
    <col min="5378" max="5378" width="7.5703125" style="58" customWidth="1"/>
    <col min="5379" max="5379" width="7.85546875" style="58" customWidth="1"/>
    <col min="5380" max="5380" width="1" style="58" customWidth="1"/>
    <col min="5381" max="5382" width="0.85546875" style="58" customWidth="1"/>
    <col min="5383" max="5383" width="5.5703125" style="58" customWidth="1"/>
    <col min="5384" max="5393" width="4.28515625" style="58" customWidth="1"/>
    <col min="5394" max="5394" width="0.7109375" style="58" customWidth="1"/>
    <col min="5395" max="5397" width="5.5703125" style="58" customWidth="1"/>
    <col min="5398" max="5398" width="5.42578125" style="58" customWidth="1"/>
    <col min="5399" max="5399" width="1.85546875" style="58" customWidth="1"/>
    <col min="5400" max="5632" width="11.42578125" style="58"/>
    <col min="5633" max="5633" width="45.42578125" style="58" customWidth="1"/>
    <col min="5634" max="5634" width="7.5703125" style="58" customWidth="1"/>
    <col min="5635" max="5635" width="7.85546875" style="58" customWidth="1"/>
    <col min="5636" max="5636" width="1" style="58" customWidth="1"/>
    <col min="5637" max="5638" width="0.85546875" style="58" customWidth="1"/>
    <col min="5639" max="5639" width="5.5703125" style="58" customWidth="1"/>
    <col min="5640" max="5649" width="4.28515625" style="58" customWidth="1"/>
    <col min="5650" max="5650" width="0.7109375" style="58" customWidth="1"/>
    <col min="5651" max="5653" width="5.5703125" style="58" customWidth="1"/>
    <col min="5654" max="5654" width="5.42578125" style="58" customWidth="1"/>
    <col min="5655" max="5655" width="1.85546875" style="58" customWidth="1"/>
    <col min="5656" max="5888" width="11.42578125" style="58"/>
    <col min="5889" max="5889" width="45.42578125" style="58" customWidth="1"/>
    <col min="5890" max="5890" width="7.5703125" style="58" customWidth="1"/>
    <col min="5891" max="5891" width="7.85546875" style="58" customWidth="1"/>
    <col min="5892" max="5892" width="1" style="58" customWidth="1"/>
    <col min="5893" max="5894" width="0.85546875" style="58" customWidth="1"/>
    <col min="5895" max="5895" width="5.5703125" style="58" customWidth="1"/>
    <col min="5896" max="5905" width="4.28515625" style="58" customWidth="1"/>
    <col min="5906" max="5906" width="0.7109375" style="58" customWidth="1"/>
    <col min="5907" max="5909" width="5.5703125" style="58" customWidth="1"/>
    <col min="5910" max="5910" width="5.42578125" style="58" customWidth="1"/>
    <col min="5911" max="5911" width="1.85546875" style="58" customWidth="1"/>
    <col min="5912" max="6144" width="11.42578125" style="58"/>
    <col min="6145" max="6145" width="45.42578125" style="58" customWidth="1"/>
    <col min="6146" max="6146" width="7.5703125" style="58" customWidth="1"/>
    <col min="6147" max="6147" width="7.85546875" style="58" customWidth="1"/>
    <col min="6148" max="6148" width="1" style="58" customWidth="1"/>
    <col min="6149" max="6150" width="0.85546875" style="58" customWidth="1"/>
    <col min="6151" max="6151" width="5.5703125" style="58" customWidth="1"/>
    <col min="6152" max="6161" width="4.28515625" style="58" customWidth="1"/>
    <col min="6162" max="6162" width="0.7109375" style="58" customWidth="1"/>
    <col min="6163" max="6165" width="5.5703125" style="58" customWidth="1"/>
    <col min="6166" max="6166" width="5.42578125" style="58" customWidth="1"/>
    <col min="6167" max="6167" width="1.85546875" style="58" customWidth="1"/>
    <col min="6168" max="6400" width="11.42578125" style="58"/>
    <col min="6401" max="6401" width="45.42578125" style="58" customWidth="1"/>
    <col min="6402" max="6402" width="7.5703125" style="58" customWidth="1"/>
    <col min="6403" max="6403" width="7.85546875" style="58" customWidth="1"/>
    <col min="6404" max="6404" width="1" style="58" customWidth="1"/>
    <col min="6405" max="6406" width="0.85546875" style="58" customWidth="1"/>
    <col min="6407" max="6407" width="5.5703125" style="58" customWidth="1"/>
    <col min="6408" max="6417" width="4.28515625" style="58" customWidth="1"/>
    <col min="6418" max="6418" width="0.7109375" style="58" customWidth="1"/>
    <col min="6419" max="6421" width="5.5703125" style="58" customWidth="1"/>
    <col min="6422" max="6422" width="5.42578125" style="58" customWidth="1"/>
    <col min="6423" max="6423" width="1.85546875" style="58" customWidth="1"/>
    <col min="6424" max="6656" width="11.42578125" style="58"/>
    <col min="6657" max="6657" width="45.42578125" style="58" customWidth="1"/>
    <col min="6658" max="6658" width="7.5703125" style="58" customWidth="1"/>
    <col min="6659" max="6659" width="7.85546875" style="58" customWidth="1"/>
    <col min="6660" max="6660" width="1" style="58" customWidth="1"/>
    <col min="6661" max="6662" width="0.85546875" style="58" customWidth="1"/>
    <col min="6663" max="6663" width="5.5703125" style="58" customWidth="1"/>
    <col min="6664" max="6673" width="4.28515625" style="58" customWidth="1"/>
    <col min="6674" max="6674" width="0.7109375" style="58" customWidth="1"/>
    <col min="6675" max="6677" width="5.5703125" style="58" customWidth="1"/>
    <col min="6678" max="6678" width="5.42578125" style="58" customWidth="1"/>
    <col min="6679" max="6679" width="1.85546875" style="58" customWidth="1"/>
    <col min="6680" max="6912" width="11.42578125" style="58"/>
    <col min="6913" max="6913" width="45.42578125" style="58" customWidth="1"/>
    <col min="6914" max="6914" width="7.5703125" style="58" customWidth="1"/>
    <col min="6915" max="6915" width="7.85546875" style="58" customWidth="1"/>
    <col min="6916" max="6916" width="1" style="58" customWidth="1"/>
    <col min="6917" max="6918" width="0.85546875" style="58" customWidth="1"/>
    <col min="6919" max="6919" width="5.5703125" style="58" customWidth="1"/>
    <col min="6920" max="6929" width="4.28515625" style="58" customWidth="1"/>
    <col min="6930" max="6930" width="0.7109375" style="58" customWidth="1"/>
    <col min="6931" max="6933" width="5.5703125" style="58" customWidth="1"/>
    <col min="6934" max="6934" width="5.42578125" style="58" customWidth="1"/>
    <col min="6935" max="6935" width="1.85546875" style="58" customWidth="1"/>
    <col min="6936" max="7168" width="11.42578125" style="58"/>
    <col min="7169" max="7169" width="45.42578125" style="58" customWidth="1"/>
    <col min="7170" max="7170" width="7.5703125" style="58" customWidth="1"/>
    <col min="7171" max="7171" width="7.85546875" style="58" customWidth="1"/>
    <col min="7172" max="7172" width="1" style="58" customWidth="1"/>
    <col min="7173" max="7174" width="0.85546875" style="58" customWidth="1"/>
    <col min="7175" max="7175" width="5.5703125" style="58" customWidth="1"/>
    <col min="7176" max="7185" width="4.28515625" style="58" customWidth="1"/>
    <col min="7186" max="7186" width="0.7109375" style="58" customWidth="1"/>
    <col min="7187" max="7189" width="5.5703125" style="58" customWidth="1"/>
    <col min="7190" max="7190" width="5.42578125" style="58" customWidth="1"/>
    <col min="7191" max="7191" width="1.85546875" style="58" customWidth="1"/>
    <col min="7192" max="7424" width="11.42578125" style="58"/>
    <col min="7425" max="7425" width="45.42578125" style="58" customWidth="1"/>
    <col min="7426" max="7426" width="7.5703125" style="58" customWidth="1"/>
    <col min="7427" max="7427" width="7.85546875" style="58" customWidth="1"/>
    <col min="7428" max="7428" width="1" style="58" customWidth="1"/>
    <col min="7429" max="7430" width="0.85546875" style="58" customWidth="1"/>
    <col min="7431" max="7431" width="5.5703125" style="58" customWidth="1"/>
    <col min="7432" max="7441" width="4.28515625" style="58" customWidth="1"/>
    <col min="7442" max="7442" width="0.7109375" style="58" customWidth="1"/>
    <col min="7443" max="7445" width="5.5703125" style="58" customWidth="1"/>
    <col min="7446" max="7446" width="5.42578125" style="58" customWidth="1"/>
    <col min="7447" max="7447" width="1.85546875" style="58" customWidth="1"/>
    <col min="7448" max="7680" width="11.42578125" style="58"/>
    <col min="7681" max="7681" width="45.42578125" style="58" customWidth="1"/>
    <col min="7682" max="7682" width="7.5703125" style="58" customWidth="1"/>
    <col min="7683" max="7683" width="7.85546875" style="58" customWidth="1"/>
    <col min="7684" max="7684" width="1" style="58" customWidth="1"/>
    <col min="7685" max="7686" width="0.85546875" style="58" customWidth="1"/>
    <col min="7687" max="7687" width="5.5703125" style="58" customWidth="1"/>
    <col min="7688" max="7697" width="4.28515625" style="58" customWidth="1"/>
    <col min="7698" max="7698" width="0.7109375" style="58" customWidth="1"/>
    <col min="7699" max="7701" width="5.5703125" style="58" customWidth="1"/>
    <col min="7702" max="7702" width="5.42578125" style="58" customWidth="1"/>
    <col min="7703" max="7703" width="1.85546875" style="58" customWidth="1"/>
    <col min="7704" max="7936" width="11.42578125" style="58"/>
    <col min="7937" max="7937" width="45.42578125" style="58" customWidth="1"/>
    <col min="7938" max="7938" width="7.5703125" style="58" customWidth="1"/>
    <col min="7939" max="7939" width="7.85546875" style="58" customWidth="1"/>
    <col min="7940" max="7940" width="1" style="58" customWidth="1"/>
    <col min="7941" max="7942" width="0.85546875" style="58" customWidth="1"/>
    <col min="7943" max="7943" width="5.5703125" style="58" customWidth="1"/>
    <col min="7944" max="7953" width="4.28515625" style="58" customWidth="1"/>
    <col min="7954" max="7954" width="0.7109375" style="58" customWidth="1"/>
    <col min="7955" max="7957" width="5.5703125" style="58" customWidth="1"/>
    <col min="7958" max="7958" width="5.42578125" style="58" customWidth="1"/>
    <col min="7959" max="7959" width="1.85546875" style="58" customWidth="1"/>
    <col min="7960" max="8192" width="11.42578125" style="58"/>
    <col min="8193" max="8193" width="45.42578125" style="58" customWidth="1"/>
    <col min="8194" max="8194" width="7.5703125" style="58" customWidth="1"/>
    <col min="8195" max="8195" width="7.85546875" style="58" customWidth="1"/>
    <col min="8196" max="8196" width="1" style="58" customWidth="1"/>
    <col min="8197" max="8198" width="0.85546875" style="58" customWidth="1"/>
    <col min="8199" max="8199" width="5.5703125" style="58" customWidth="1"/>
    <col min="8200" max="8209" width="4.28515625" style="58" customWidth="1"/>
    <col min="8210" max="8210" width="0.7109375" style="58" customWidth="1"/>
    <col min="8211" max="8213" width="5.5703125" style="58" customWidth="1"/>
    <col min="8214" max="8214" width="5.42578125" style="58" customWidth="1"/>
    <col min="8215" max="8215" width="1.85546875" style="58" customWidth="1"/>
    <col min="8216" max="8448" width="11.42578125" style="58"/>
    <col min="8449" max="8449" width="45.42578125" style="58" customWidth="1"/>
    <col min="8450" max="8450" width="7.5703125" style="58" customWidth="1"/>
    <col min="8451" max="8451" width="7.85546875" style="58" customWidth="1"/>
    <col min="8452" max="8452" width="1" style="58" customWidth="1"/>
    <col min="8453" max="8454" width="0.85546875" style="58" customWidth="1"/>
    <col min="8455" max="8455" width="5.5703125" style="58" customWidth="1"/>
    <col min="8456" max="8465" width="4.28515625" style="58" customWidth="1"/>
    <col min="8466" max="8466" width="0.7109375" style="58" customWidth="1"/>
    <col min="8467" max="8469" width="5.5703125" style="58" customWidth="1"/>
    <col min="8470" max="8470" width="5.42578125" style="58" customWidth="1"/>
    <col min="8471" max="8471" width="1.85546875" style="58" customWidth="1"/>
    <col min="8472" max="8704" width="11.42578125" style="58"/>
    <col min="8705" max="8705" width="45.42578125" style="58" customWidth="1"/>
    <col min="8706" max="8706" width="7.5703125" style="58" customWidth="1"/>
    <col min="8707" max="8707" width="7.85546875" style="58" customWidth="1"/>
    <col min="8708" max="8708" width="1" style="58" customWidth="1"/>
    <col min="8709" max="8710" width="0.85546875" style="58" customWidth="1"/>
    <col min="8711" max="8711" width="5.5703125" style="58" customWidth="1"/>
    <col min="8712" max="8721" width="4.28515625" style="58" customWidth="1"/>
    <col min="8722" max="8722" width="0.7109375" style="58" customWidth="1"/>
    <col min="8723" max="8725" width="5.5703125" style="58" customWidth="1"/>
    <col min="8726" max="8726" width="5.42578125" style="58" customWidth="1"/>
    <col min="8727" max="8727" width="1.85546875" style="58" customWidth="1"/>
    <col min="8728" max="8960" width="11.42578125" style="58"/>
    <col min="8961" max="8961" width="45.42578125" style="58" customWidth="1"/>
    <col min="8962" max="8962" width="7.5703125" style="58" customWidth="1"/>
    <col min="8963" max="8963" width="7.85546875" style="58" customWidth="1"/>
    <col min="8964" max="8964" width="1" style="58" customWidth="1"/>
    <col min="8965" max="8966" width="0.85546875" style="58" customWidth="1"/>
    <col min="8967" max="8967" width="5.5703125" style="58" customWidth="1"/>
    <col min="8968" max="8977" width="4.28515625" style="58" customWidth="1"/>
    <col min="8978" max="8978" width="0.7109375" style="58" customWidth="1"/>
    <col min="8979" max="8981" width="5.5703125" style="58" customWidth="1"/>
    <col min="8982" max="8982" width="5.42578125" style="58" customWidth="1"/>
    <col min="8983" max="8983" width="1.85546875" style="58" customWidth="1"/>
    <col min="8984" max="9216" width="11.42578125" style="58"/>
    <col min="9217" max="9217" width="45.42578125" style="58" customWidth="1"/>
    <col min="9218" max="9218" width="7.5703125" style="58" customWidth="1"/>
    <col min="9219" max="9219" width="7.85546875" style="58" customWidth="1"/>
    <col min="9220" max="9220" width="1" style="58" customWidth="1"/>
    <col min="9221" max="9222" width="0.85546875" style="58" customWidth="1"/>
    <col min="9223" max="9223" width="5.5703125" style="58" customWidth="1"/>
    <col min="9224" max="9233" width="4.28515625" style="58" customWidth="1"/>
    <col min="9234" max="9234" width="0.7109375" style="58" customWidth="1"/>
    <col min="9235" max="9237" width="5.5703125" style="58" customWidth="1"/>
    <col min="9238" max="9238" width="5.42578125" style="58" customWidth="1"/>
    <col min="9239" max="9239" width="1.85546875" style="58" customWidth="1"/>
    <col min="9240" max="9472" width="11.42578125" style="58"/>
    <col min="9473" max="9473" width="45.42578125" style="58" customWidth="1"/>
    <col min="9474" max="9474" width="7.5703125" style="58" customWidth="1"/>
    <col min="9475" max="9475" width="7.85546875" style="58" customWidth="1"/>
    <col min="9476" max="9476" width="1" style="58" customWidth="1"/>
    <col min="9477" max="9478" width="0.85546875" style="58" customWidth="1"/>
    <col min="9479" max="9479" width="5.5703125" style="58" customWidth="1"/>
    <col min="9480" max="9489" width="4.28515625" style="58" customWidth="1"/>
    <col min="9490" max="9490" width="0.7109375" style="58" customWidth="1"/>
    <col min="9491" max="9493" width="5.5703125" style="58" customWidth="1"/>
    <col min="9494" max="9494" width="5.42578125" style="58" customWidth="1"/>
    <col min="9495" max="9495" width="1.85546875" style="58" customWidth="1"/>
    <col min="9496" max="9728" width="11.42578125" style="58"/>
    <col min="9729" max="9729" width="45.42578125" style="58" customWidth="1"/>
    <col min="9730" max="9730" width="7.5703125" style="58" customWidth="1"/>
    <col min="9731" max="9731" width="7.85546875" style="58" customWidth="1"/>
    <col min="9732" max="9732" width="1" style="58" customWidth="1"/>
    <col min="9733" max="9734" width="0.85546875" style="58" customWidth="1"/>
    <col min="9735" max="9735" width="5.5703125" style="58" customWidth="1"/>
    <col min="9736" max="9745" width="4.28515625" style="58" customWidth="1"/>
    <col min="9746" max="9746" width="0.7109375" style="58" customWidth="1"/>
    <col min="9747" max="9749" width="5.5703125" style="58" customWidth="1"/>
    <col min="9750" max="9750" width="5.42578125" style="58" customWidth="1"/>
    <col min="9751" max="9751" width="1.85546875" style="58" customWidth="1"/>
    <col min="9752" max="9984" width="11.42578125" style="58"/>
    <col min="9985" max="9985" width="45.42578125" style="58" customWidth="1"/>
    <col min="9986" max="9986" width="7.5703125" style="58" customWidth="1"/>
    <col min="9987" max="9987" width="7.85546875" style="58" customWidth="1"/>
    <col min="9988" max="9988" width="1" style="58" customWidth="1"/>
    <col min="9989" max="9990" width="0.85546875" style="58" customWidth="1"/>
    <col min="9991" max="9991" width="5.5703125" style="58" customWidth="1"/>
    <col min="9992" max="10001" width="4.28515625" style="58" customWidth="1"/>
    <col min="10002" max="10002" width="0.7109375" style="58" customWidth="1"/>
    <col min="10003" max="10005" width="5.5703125" style="58" customWidth="1"/>
    <col min="10006" max="10006" width="5.42578125" style="58" customWidth="1"/>
    <col min="10007" max="10007" width="1.85546875" style="58" customWidth="1"/>
    <col min="10008" max="10240" width="11.42578125" style="58"/>
    <col min="10241" max="10241" width="45.42578125" style="58" customWidth="1"/>
    <col min="10242" max="10242" width="7.5703125" style="58" customWidth="1"/>
    <col min="10243" max="10243" width="7.85546875" style="58" customWidth="1"/>
    <col min="10244" max="10244" width="1" style="58" customWidth="1"/>
    <col min="10245" max="10246" width="0.85546875" style="58" customWidth="1"/>
    <col min="10247" max="10247" width="5.5703125" style="58" customWidth="1"/>
    <col min="10248" max="10257" width="4.28515625" style="58" customWidth="1"/>
    <col min="10258" max="10258" width="0.7109375" style="58" customWidth="1"/>
    <col min="10259" max="10261" width="5.5703125" style="58" customWidth="1"/>
    <col min="10262" max="10262" width="5.42578125" style="58" customWidth="1"/>
    <col min="10263" max="10263" width="1.85546875" style="58" customWidth="1"/>
    <col min="10264" max="10496" width="11.42578125" style="58"/>
    <col min="10497" max="10497" width="45.42578125" style="58" customWidth="1"/>
    <col min="10498" max="10498" width="7.5703125" style="58" customWidth="1"/>
    <col min="10499" max="10499" width="7.85546875" style="58" customWidth="1"/>
    <col min="10500" max="10500" width="1" style="58" customWidth="1"/>
    <col min="10501" max="10502" width="0.85546875" style="58" customWidth="1"/>
    <col min="10503" max="10503" width="5.5703125" style="58" customWidth="1"/>
    <col min="10504" max="10513" width="4.28515625" style="58" customWidth="1"/>
    <col min="10514" max="10514" width="0.7109375" style="58" customWidth="1"/>
    <col min="10515" max="10517" width="5.5703125" style="58" customWidth="1"/>
    <col min="10518" max="10518" width="5.42578125" style="58" customWidth="1"/>
    <col min="10519" max="10519" width="1.85546875" style="58" customWidth="1"/>
    <col min="10520" max="10752" width="11.42578125" style="58"/>
    <col min="10753" max="10753" width="45.42578125" style="58" customWidth="1"/>
    <col min="10754" max="10754" width="7.5703125" style="58" customWidth="1"/>
    <col min="10755" max="10755" width="7.85546875" style="58" customWidth="1"/>
    <col min="10756" max="10756" width="1" style="58" customWidth="1"/>
    <col min="10757" max="10758" width="0.85546875" style="58" customWidth="1"/>
    <col min="10759" max="10759" width="5.5703125" style="58" customWidth="1"/>
    <col min="10760" max="10769" width="4.28515625" style="58" customWidth="1"/>
    <col min="10770" max="10770" width="0.7109375" style="58" customWidth="1"/>
    <col min="10771" max="10773" width="5.5703125" style="58" customWidth="1"/>
    <col min="10774" max="10774" width="5.42578125" style="58" customWidth="1"/>
    <col min="10775" max="10775" width="1.85546875" style="58" customWidth="1"/>
    <col min="10776" max="11008" width="11.42578125" style="58"/>
    <col min="11009" max="11009" width="45.42578125" style="58" customWidth="1"/>
    <col min="11010" max="11010" width="7.5703125" style="58" customWidth="1"/>
    <col min="11011" max="11011" width="7.85546875" style="58" customWidth="1"/>
    <col min="11012" max="11012" width="1" style="58" customWidth="1"/>
    <col min="11013" max="11014" width="0.85546875" style="58" customWidth="1"/>
    <col min="11015" max="11015" width="5.5703125" style="58" customWidth="1"/>
    <col min="11016" max="11025" width="4.28515625" style="58" customWidth="1"/>
    <col min="11026" max="11026" width="0.7109375" style="58" customWidth="1"/>
    <col min="11027" max="11029" width="5.5703125" style="58" customWidth="1"/>
    <col min="11030" max="11030" width="5.42578125" style="58" customWidth="1"/>
    <col min="11031" max="11031" width="1.85546875" style="58" customWidth="1"/>
    <col min="11032" max="11264" width="11.42578125" style="58"/>
    <col min="11265" max="11265" width="45.42578125" style="58" customWidth="1"/>
    <col min="11266" max="11266" width="7.5703125" style="58" customWidth="1"/>
    <col min="11267" max="11267" width="7.85546875" style="58" customWidth="1"/>
    <col min="11268" max="11268" width="1" style="58" customWidth="1"/>
    <col min="11269" max="11270" width="0.85546875" style="58" customWidth="1"/>
    <col min="11271" max="11271" width="5.5703125" style="58" customWidth="1"/>
    <col min="11272" max="11281" width="4.28515625" style="58" customWidth="1"/>
    <col min="11282" max="11282" width="0.7109375" style="58" customWidth="1"/>
    <col min="11283" max="11285" width="5.5703125" style="58" customWidth="1"/>
    <col min="11286" max="11286" width="5.42578125" style="58" customWidth="1"/>
    <col min="11287" max="11287" width="1.85546875" style="58" customWidth="1"/>
    <col min="11288" max="11520" width="11.42578125" style="58"/>
    <col min="11521" max="11521" width="45.42578125" style="58" customWidth="1"/>
    <col min="11522" max="11522" width="7.5703125" style="58" customWidth="1"/>
    <col min="11523" max="11523" width="7.85546875" style="58" customWidth="1"/>
    <col min="11524" max="11524" width="1" style="58" customWidth="1"/>
    <col min="11525" max="11526" width="0.85546875" style="58" customWidth="1"/>
    <col min="11527" max="11527" width="5.5703125" style="58" customWidth="1"/>
    <col min="11528" max="11537" width="4.28515625" style="58" customWidth="1"/>
    <col min="11538" max="11538" width="0.7109375" style="58" customWidth="1"/>
    <col min="11539" max="11541" width="5.5703125" style="58" customWidth="1"/>
    <col min="11542" max="11542" width="5.42578125" style="58" customWidth="1"/>
    <col min="11543" max="11543" width="1.85546875" style="58" customWidth="1"/>
    <col min="11544" max="11776" width="11.42578125" style="58"/>
    <col min="11777" max="11777" width="45.42578125" style="58" customWidth="1"/>
    <col min="11778" max="11778" width="7.5703125" style="58" customWidth="1"/>
    <col min="11779" max="11779" width="7.85546875" style="58" customWidth="1"/>
    <col min="11780" max="11780" width="1" style="58" customWidth="1"/>
    <col min="11781" max="11782" width="0.85546875" style="58" customWidth="1"/>
    <col min="11783" max="11783" width="5.5703125" style="58" customWidth="1"/>
    <col min="11784" max="11793" width="4.28515625" style="58" customWidth="1"/>
    <col min="11794" max="11794" width="0.7109375" style="58" customWidth="1"/>
    <col min="11795" max="11797" width="5.5703125" style="58" customWidth="1"/>
    <col min="11798" max="11798" width="5.42578125" style="58" customWidth="1"/>
    <col min="11799" max="11799" width="1.85546875" style="58" customWidth="1"/>
    <col min="11800" max="12032" width="11.42578125" style="58"/>
    <col min="12033" max="12033" width="45.42578125" style="58" customWidth="1"/>
    <col min="12034" max="12034" width="7.5703125" style="58" customWidth="1"/>
    <col min="12035" max="12035" width="7.85546875" style="58" customWidth="1"/>
    <col min="12036" max="12036" width="1" style="58" customWidth="1"/>
    <col min="12037" max="12038" width="0.85546875" style="58" customWidth="1"/>
    <col min="12039" max="12039" width="5.5703125" style="58" customWidth="1"/>
    <col min="12040" max="12049" width="4.28515625" style="58" customWidth="1"/>
    <col min="12050" max="12050" width="0.7109375" style="58" customWidth="1"/>
    <col min="12051" max="12053" width="5.5703125" style="58" customWidth="1"/>
    <col min="12054" max="12054" width="5.42578125" style="58" customWidth="1"/>
    <col min="12055" max="12055" width="1.85546875" style="58" customWidth="1"/>
    <col min="12056" max="12288" width="11.42578125" style="58"/>
    <col min="12289" max="12289" width="45.42578125" style="58" customWidth="1"/>
    <col min="12290" max="12290" width="7.5703125" style="58" customWidth="1"/>
    <col min="12291" max="12291" width="7.85546875" style="58" customWidth="1"/>
    <col min="12292" max="12292" width="1" style="58" customWidth="1"/>
    <col min="12293" max="12294" width="0.85546875" style="58" customWidth="1"/>
    <col min="12295" max="12295" width="5.5703125" style="58" customWidth="1"/>
    <col min="12296" max="12305" width="4.28515625" style="58" customWidth="1"/>
    <col min="12306" max="12306" width="0.7109375" style="58" customWidth="1"/>
    <col min="12307" max="12309" width="5.5703125" style="58" customWidth="1"/>
    <col min="12310" max="12310" width="5.42578125" style="58" customWidth="1"/>
    <col min="12311" max="12311" width="1.85546875" style="58" customWidth="1"/>
    <col min="12312" max="12544" width="11.42578125" style="58"/>
    <col min="12545" max="12545" width="45.42578125" style="58" customWidth="1"/>
    <col min="12546" max="12546" width="7.5703125" style="58" customWidth="1"/>
    <col min="12547" max="12547" width="7.85546875" style="58" customWidth="1"/>
    <col min="12548" max="12548" width="1" style="58" customWidth="1"/>
    <col min="12549" max="12550" width="0.85546875" style="58" customWidth="1"/>
    <col min="12551" max="12551" width="5.5703125" style="58" customWidth="1"/>
    <col min="12552" max="12561" width="4.28515625" style="58" customWidth="1"/>
    <col min="12562" max="12562" width="0.7109375" style="58" customWidth="1"/>
    <col min="12563" max="12565" width="5.5703125" style="58" customWidth="1"/>
    <col min="12566" max="12566" width="5.42578125" style="58" customWidth="1"/>
    <col min="12567" max="12567" width="1.85546875" style="58" customWidth="1"/>
    <col min="12568" max="12800" width="11.42578125" style="58"/>
    <col min="12801" max="12801" width="45.42578125" style="58" customWidth="1"/>
    <col min="12802" max="12802" width="7.5703125" style="58" customWidth="1"/>
    <col min="12803" max="12803" width="7.85546875" style="58" customWidth="1"/>
    <col min="12804" max="12804" width="1" style="58" customWidth="1"/>
    <col min="12805" max="12806" width="0.85546875" style="58" customWidth="1"/>
    <col min="12807" max="12807" width="5.5703125" style="58" customWidth="1"/>
    <col min="12808" max="12817" width="4.28515625" style="58" customWidth="1"/>
    <col min="12818" max="12818" width="0.7109375" style="58" customWidth="1"/>
    <col min="12819" max="12821" width="5.5703125" style="58" customWidth="1"/>
    <col min="12822" max="12822" width="5.42578125" style="58" customWidth="1"/>
    <col min="12823" max="12823" width="1.85546875" style="58" customWidth="1"/>
    <col min="12824" max="13056" width="11.42578125" style="58"/>
    <col min="13057" max="13057" width="45.42578125" style="58" customWidth="1"/>
    <col min="13058" max="13058" width="7.5703125" style="58" customWidth="1"/>
    <col min="13059" max="13059" width="7.85546875" style="58" customWidth="1"/>
    <col min="13060" max="13060" width="1" style="58" customWidth="1"/>
    <col min="13061" max="13062" width="0.85546875" style="58" customWidth="1"/>
    <col min="13063" max="13063" width="5.5703125" style="58" customWidth="1"/>
    <col min="13064" max="13073" width="4.28515625" style="58" customWidth="1"/>
    <col min="13074" max="13074" width="0.7109375" style="58" customWidth="1"/>
    <col min="13075" max="13077" width="5.5703125" style="58" customWidth="1"/>
    <col min="13078" max="13078" width="5.42578125" style="58" customWidth="1"/>
    <col min="13079" max="13079" width="1.85546875" style="58" customWidth="1"/>
    <col min="13080" max="13312" width="11.42578125" style="58"/>
    <col min="13313" max="13313" width="45.42578125" style="58" customWidth="1"/>
    <col min="13314" max="13314" width="7.5703125" style="58" customWidth="1"/>
    <col min="13315" max="13315" width="7.85546875" style="58" customWidth="1"/>
    <col min="13316" max="13316" width="1" style="58" customWidth="1"/>
    <col min="13317" max="13318" width="0.85546875" style="58" customWidth="1"/>
    <col min="13319" max="13319" width="5.5703125" style="58" customWidth="1"/>
    <col min="13320" max="13329" width="4.28515625" style="58" customWidth="1"/>
    <col min="13330" max="13330" width="0.7109375" style="58" customWidth="1"/>
    <col min="13331" max="13333" width="5.5703125" style="58" customWidth="1"/>
    <col min="13334" max="13334" width="5.42578125" style="58" customWidth="1"/>
    <col min="13335" max="13335" width="1.85546875" style="58" customWidth="1"/>
    <col min="13336" max="13568" width="11.42578125" style="58"/>
    <col min="13569" max="13569" width="45.42578125" style="58" customWidth="1"/>
    <col min="13570" max="13570" width="7.5703125" style="58" customWidth="1"/>
    <col min="13571" max="13571" width="7.85546875" style="58" customWidth="1"/>
    <col min="13572" max="13572" width="1" style="58" customWidth="1"/>
    <col min="13573" max="13574" width="0.85546875" style="58" customWidth="1"/>
    <col min="13575" max="13575" width="5.5703125" style="58" customWidth="1"/>
    <col min="13576" max="13585" width="4.28515625" style="58" customWidth="1"/>
    <col min="13586" max="13586" width="0.7109375" style="58" customWidth="1"/>
    <col min="13587" max="13589" width="5.5703125" style="58" customWidth="1"/>
    <col min="13590" max="13590" width="5.42578125" style="58" customWidth="1"/>
    <col min="13591" max="13591" width="1.85546875" style="58" customWidth="1"/>
    <col min="13592" max="13824" width="11.42578125" style="58"/>
    <col min="13825" max="13825" width="45.42578125" style="58" customWidth="1"/>
    <col min="13826" max="13826" width="7.5703125" style="58" customWidth="1"/>
    <col min="13827" max="13827" width="7.85546875" style="58" customWidth="1"/>
    <col min="13828" max="13828" width="1" style="58" customWidth="1"/>
    <col min="13829" max="13830" width="0.85546875" style="58" customWidth="1"/>
    <col min="13831" max="13831" width="5.5703125" style="58" customWidth="1"/>
    <col min="13832" max="13841" width="4.28515625" style="58" customWidth="1"/>
    <col min="13842" max="13842" width="0.7109375" style="58" customWidth="1"/>
    <col min="13843" max="13845" width="5.5703125" style="58" customWidth="1"/>
    <col min="13846" max="13846" width="5.42578125" style="58" customWidth="1"/>
    <col min="13847" max="13847" width="1.85546875" style="58" customWidth="1"/>
    <col min="13848" max="14080" width="11.42578125" style="58"/>
    <col min="14081" max="14081" width="45.42578125" style="58" customWidth="1"/>
    <col min="14082" max="14082" width="7.5703125" style="58" customWidth="1"/>
    <col min="14083" max="14083" width="7.85546875" style="58" customWidth="1"/>
    <col min="14084" max="14084" width="1" style="58" customWidth="1"/>
    <col min="14085" max="14086" width="0.85546875" style="58" customWidth="1"/>
    <col min="14087" max="14087" width="5.5703125" style="58" customWidth="1"/>
    <col min="14088" max="14097" width="4.28515625" style="58" customWidth="1"/>
    <col min="14098" max="14098" width="0.7109375" style="58" customWidth="1"/>
    <col min="14099" max="14101" width="5.5703125" style="58" customWidth="1"/>
    <col min="14102" max="14102" width="5.42578125" style="58" customWidth="1"/>
    <col min="14103" max="14103" width="1.85546875" style="58" customWidth="1"/>
    <col min="14104" max="14336" width="11.42578125" style="58"/>
    <col min="14337" max="14337" width="45.42578125" style="58" customWidth="1"/>
    <col min="14338" max="14338" width="7.5703125" style="58" customWidth="1"/>
    <col min="14339" max="14339" width="7.85546875" style="58" customWidth="1"/>
    <col min="14340" max="14340" width="1" style="58" customWidth="1"/>
    <col min="14341" max="14342" width="0.85546875" style="58" customWidth="1"/>
    <col min="14343" max="14343" width="5.5703125" style="58" customWidth="1"/>
    <col min="14344" max="14353" width="4.28515625" style="58" customWidth="1"/>
    <col min="14354" max="14354" width="0.7109375" style="58" customWidth="1"/>
    <col min="14355" max="14357" width="5.5703125" style="58" customWidth="1"/>
    <col min="14358" max="14358" width="5.42578125" style="58" customWidth="1"/>
    <col min="14359" max="14359" width="1.85546875" style="58" customWidth="1"/>
    <col min="14360" max="14592" width="11.42578125" style="58"/>
    <col min="14593" max="14593" width="45.42578125" style="58" customWidth="1"/>
    <col min="14594" max="14594" width="7.5703125" style="58" customWidth="1"/>
    <col min="14595" max="14595" width="7.85546875" style="58" customWidth="1"/>
    <col min="14596" max="14596" width="1" style="58" customWidth="1"/>
    <col min="14597" max="14598" width="0.85546875" style="58" customWidth="1"/>
    <col min="14599" max="14599" width="5.5703125" style="58" customWidth="1"/>
    <col min="14600" max="14609" width="4.28515625" style="58" customWidth="1"/>
    <col min="14610" max="14610" width="0.7109375" style="58" customWidth="1"/>
    <col min="14611" max="14613" width="5.5703125" style="58" customWidth="1"/>
    <col min="14614" max="14614" width="5.42578125" style="58" customWidth="1"/>
    <col min="14615" max="14615" width="1.85546875" style="58" customWidth="1"/>
    <col min="14616" max="14848" width="11.42578125" style="58"/>
    <col min="14849" max="14849" width="45.42578125" style="58" customWidth="1"/>
    <col min="14850" max="14850" width="7.5703125" style="58" customWidth="1"/>
    <col min="14851" max="14851" width="7.85546875" style="58" customWidth="1"/>
    <col min="14852" max="14852" width="1" style="58" customWidth="1"/>
    <col min="14853" max="14854" width="0.85546875" style="58" customWidth="1"/>
    <col min="14855" max="14855" width="5.5703125" style="58" customWidth="1"/>
    <col min="14856" max="14865" width="4.28515625" style="58" customWidth="1"/>
    <col min="14866" max="14866" width="0.7109375" style="58" customWidth="1"/>
    <col min="14867" max="14869" width="5.5703125" style="58" customWidth="1"/>
    <col min="14870" max="14870" width="5.42578125" style="58" customWidth="1"/>
    <col min="14871" max="14871" width="1.85546875" style="58" customWidth="1"/>
    <col min="14872" max="15104" width="11.42578125" style="58"/>
    <col min="15105" max="15105" width="45.42578125" style="58" customWidth="1"/>
    <col min="15106" max="15106" width="7.5703125" style="58" customWidth="1"/>
    <col min="15107" max="15107" width="7.85546875" style="58" customWidth="1"/>
    <col min="15108" max="15108" width="1" style="58" customWidth="1"/>
    <col min="15109" max="15110" width="0.85546875" style="58" customWidth="1"/>
    <col min="15111" max="15111" width="5.5703125" style="58" customWidth="1"/>
    <col min="15112" max="15121" width="4.28515625" style="58" customWidth="1"/>
    <col min="15122" max="15122" width="0.7109375" style="58" customWidth="1"/>
    <col min="15123" max="15125" width="5.5703125" style="58" customWidth="1"/>
    <col min="15126" max="15126" width="5.42578125" style="58" customWidth="1"/>
    <col min="15127" max="15127" width="1.85546875" style="58" customWidth="1"/>
    <col min="15128" max="15360" width="11.42578125" style="58"/>
    <col min="15361" max="15361" width="45.42578125" style="58" customWidth="1"/>
    <col min="15362" max="15362" width="7.5703125" style="58" customWidth="1"/>
    <col min="15363" max="15363" width="7.85546875" style="58" customWidth="1"/>
    <col min="15364" max="15364" width="1" style="58" customWidth="1"/>
    <col min="15365" max="15366" width="0.85546875" style="58" customWidth="1"/>
    <col min="15367" max="15367" width="5.5703125" style="58" customWidth="1"/>
    <col min="15368" max="15377" width="4.28515625" style="58" customWidth="1"/>
    <col min="15378" max="15378" width="0.7109375" style="58" customWidth="1"/>
    <col min="15379" max="15381" width="5.5703125" style="58" customWidth="1"/>
    <col min="15382" max="15382" width="5.42578125" style="58" customWidth="1"/>
    <col min="15383" max="15383" width="1.85546875" style="58" customWidth="1"/>
    <col min="15384" max="15616" width="11.42578125" style="58"/>
    <col min="15617" max="15617" width="45.42578125" style="58" customWidth="1"/>
    <col min="15618" max="15618" width="7.5703125" style="58" customWidth="1"/>
    <col min="15619" max="15619" width="7.85546875" style="58" customWidth="1"/>
    <col min="15620" max="15620" width="1" style="58" customWidth="1"/>
    <col min="15621" max="15622" width="0.85546875" style="58" customWidth="1"/>
    <col min="15623" max="15623" width="5.5703125" style="58" customWidth="1"/>
    <col min="15624" max="15633" width="4.28515625" style="58" customWidth="1"/>
    <col min="15634" max="15634" width="0.7109375" style="58" customWidth="1"/>
    <col min="15635" max="15637" width="5.5703125" style="58" customWidth="1"/>
    <col min="15638" max="15638" width="5.42578125" style="58" customWidth="1"/>
    <col min="15639" max="15639" width="1.85546875" style="58" customWidth="1"/>
    <col min="15640" max="15872" width="11.42578125" style="58"/>
    <col min="15873" max="15873" width="45.42578125" style="58" customWidth="1"/>
    <col min="15874" max="15874" width="7.5703125" style="58" customWidth="1"/>
    <col min="15875" max="15875" width="7.85546875" style="58" customWidth="1"/>
    <col min="15876" max="15876" width="1" style="58" customWidth="1"/>
    <col min="15877" max="15878" width="0.85546875" style="58" customWidth="1"/>
    <col min="15879" max="15879" width="5.5703125" style="58" customWidth="1"/>
    <col min="15880" max="15889" width="4.28515625" style="58" customWidth="1"/>
    <col min="15890" max="15890" width="0.7109375" style="58" customWidth="1"/>
    <col min="15891" max="15893" width="5.5703125" style="58" customWidth="1"/>
    <col min="15894" max="15894" width="5.42578125" style="58" customWidth="1"/>
    <col min="15895" max="15895" width="1.85546875" style="58" customWidth="1"/>
    <col min="15896" max="16128" width="11.42578125" style="58"/>
    <col min="16129" max="16129" width="45.42578125" style="58" customWidth="1"/>
    <col min="16130" max="16130" width="7.5703125" style="58" customWidth="1"/>
    <col min="16131" max="16131" width="7.85546875" style="58" customWidth="1"/>
    <col min="16132" max="16132" width="1" style="58" customWidth="1"/>
    <col min="16133" max="16134" width="0.85546875" style="58" customWidth="1"/>
    <col min="16135" max="16135" width="5.5703125" style="58" customWidth="1"/>
    <col min="16136" max="16145" width="4.28515625" style="58" customWidth="1"/>
    <col min="16146" max="16146" width="0.7109375" style="58" customWidth="1"/>
    <col min="16147" max="16149" width="5.5703125" style="58" customWidth="1"/>
    <col min="16150" max="16150" width="5.42578125" style="58" customWidth="1"/>
    <col min="16151" max="16151" width="1.85546875" style="58" customWidth="1"/>
    <col min="16152" max="16384" width="11.42578125" style="58"/>
  </cols>
  <sheetData>
    <row r="1" spans="1:22" x14ac:dyDescent="0.2">
      <c r="A1" s="81" t="s">
        <v>42</v>
      </c>
      <c r="B1" s="81" t="s">
        <v>77</v>
      </c>
      <c r="C1" s="81"/>
      <c r="D1" s="81"/>
      <c r="E1" s="81"/>
      <c r="F1" s="81"/>
      <c r="G1" s="81"/>
      <c r="H1" s="81"/>
      <c r="I1" s="81"/>
      <c r="J1" s="81" t="s">
        <v>78</v>
      </c>
      <c r="K1" s="81"/>
    </row>
    <row r="2" spans="1:22" ht="15.75" x14ac:dyDescent="0.25">
      <c r="A2" s="82" t="str">
        <f>DatenGenerell!A4</f>
        <v>*Dorf*</v>
      </c>
      <c r="B2" s="199" t="str">
        <f>DatenGenerell!D4</f>
        <v>KP I</v>
      </c>
      <c r="C2" s="199"/>
      <c r="D2" s="199"/>
      <c r="E2" s="199"/>
      <c r="F2" s="199"/>
      <c r="G2" s="199"/>
      <c r="H2" s="199"/>
      <c r="J2" s="199" t="str">
        <f>DatenGenerell!B4&amp;" "&amp;DatenGenerell!C4</f>
        <v>*Strasse* X</v>
      </c>
      <c r="K2" s="199"/>
      <c r="L2" s="199"/>
      <c r="M2" s="199"/>
      <c r="N2" s="199"/>
      <c r="O2" s="199"/>
      <c r="P2" s="199"/>
      <c r="Q2" s="137"/>
      <c r="R2" s="137"/>
      <c r="S2" s="137"/>
      <c r="T2" s="137"/>
      <c r="U2" s="137"/>
      <c r="V2" s="137"/>
    </row>
    <row r="3" spans="1:22" ht="9" customHeight="1" x14ac:dyDescent="0.2"/>
    <row r="4" spans="1:22" ht="14.25" customHeight="1" x14ac:dyDescent="0.2">
      <c r="G4" s="64"/>
      <c r="H4" s="64"/>
      <c r="I4" s="64"/>
      <c r="J4" s="83"/>
      <c r="K4" s="64"/>
      <c r="L4" s="64"/>
    </row>
    <row r="5" spans="1:22" ht="24" customHeight="1" x14ac:dyDescent="0.4">
      <c r="A5" s="84" t="s">
        <v>79</v>
      </c>
      <c r="B5" s="84"/>
      <c r="G5" s="64"/>
      <c r="H5" s="64"/>
      <c r="I5" s="64"/>
      <c r="J5" s="83"/>
      <c r="K5" s="64"/>
      <c r="L5" s="64"/>
    </row>
    <row r="6" spans="1:22" x14ac:dyDescent="0.2">
      <c r="G6" s="64"/>
      <c r="H6" s="64"/>
      <c r="I6" s="64"/>
      <c r="J6" s="85"/>
      <c r="K6" s="64"/>
      <c r="L6" s="64"/>
    </row>
    <row r="7" spans="1:22" x14ac:dyDescent="0.2">
      <c r="B7" s="86"/>
      <c r="G7" s="64"/>
      <c r="H7" s="64"/>
      <c r="I7" s="64"/>
      <c r="J7" s="85"/>
      <c r="K7" s="64"/>
      <c r="L7" s="64"/>
    </row>
    <row r="8" spans="1:22" x14ac:dyDescent="0.2">
      <c r="A8" s="87"/>
      <c r="B8" s="87"/>
      <c r="G8" s="64"/>
      <c r="H8" s="64"/>
      <c r="I8" s="64"/>
      <c r="J8" s="85"/>
      <c r="K8" s="64"/>
      <c r="L8" s="64"/>
    </row>
    <row r="9" spans="1:22" ht="38.25" customHeight="1" x14ac:dyDescent="0.2">
      <c r="A9" s="88" t="s">
        <v>80</v>
      </c>
      <c r="C9" s="89"/>
      <c r="D9" s="89"/>
      <c r="G9" s="85"/>
      <c r="H9" s="88" t="s">
        <v>110</v>
      </c>
      <c r="I9" s="90"/>
      <c r="J9" s="85"/>
      <c r="K9" s="85"/>
      <c r="L9" s="91"/>
      <c r="M9" s="92"/>
      <c r="N9" s="92"/>
      <c r="O9" s="92"/>
      <c r="P9" s="92"/>
      <c r="S9" s="81" t="s">
        <v>81</v>
      </c>
    </row>
    <row r="10" spans="1:22" ht="33" customHeight="1" x14ac:dyDescent="0.2">
      <c r="A10" s="64"/>
      <c r="B10" s="64"/>
      <c r="C10" s="93"/>
      <c r="D10" s="93"/>
      <c r="E10" s="94"/>
      <c r="F10" s="95"/>
      <c r="G10" s="85"/>
      <c r="H10" s="90"/>
      <c r="I10" s="90"/>
      <c r="J10" s="85"/>
      <c r="K10" s="85"/>
      <c r="L10" s="96"/>
      <c r="M10" s="97"/>
      <c r="N10" s="97"/>
      <c r="O10" s="97"/>
      <c r="P10" s="97"/>
      <c r="Q10" s="97"/>
    </row>
    <row r="11" spans="1:22" ht="33" customHeight="1" thickBot="1" x14ac:dyDescent="0.35">
      <c r="A11" s="98" t="s">
        <v>82</v>
      </c>
      <c r="B11" s="99">
        <f>SUM(B12:B19)</f>
        <v>18.160000000000004</v>
      </c>
      <c r="C11" s="100">
        <v>80</v>
      </c>
      <c r="E11" s="94"/>
      <c r="F11" s="95"/>
      <c r="G11" s="85"/>
      <c r="H11" s="90"/>
      <c r="I11" s="90"/>
      <c r="J11" s="85"/>
      <c r="K11" s="85"/>
      <c r="M11" s="101"/>
      <c r="N11" s="101"/>
      <c r="O11" s="101"/>
      <c r="P11" s="101"/>
      <c r="Q11" s="101"/>
    </row>
    <row r="12" spans="1:22" ht="33" customHeight="1" x14ac:dyDescent="0.35">
      <c r="A12" s="102"/>
      <c r="B12" s="103"/>
      <c r="E12" s="104"/>
      <c r="F12" s="105"/>
      <c r="G12" s="106"/>
      <c r="H12" s="106"/>
      <c r="I12" s="106"/>
      <c r="J12" s="197" t="s">
        <v>83</v>
      </c>
      <c r="K12" s="200"/>
      <c r="L12" s="107"/>
      <c r="M12" s="108" t="s">
        <v>84</v>
      </c>
      <c r="N12" s="109"/>
      <c r="O12" s="109"/>
      <c r="P12" s="109"/>
      <c r="Q12" s="109"/>
      <c r="S12" s="109"/>
      <c r="T12" s="109"/>
      <c r="U12" s="110"/>
      <c r="V12" s="111">
        <f>H18*8</f>
        <v>16.000000000000004</v>
      </c>
    </row>
    <row r="13" spans="1:22" ht="33" customHeight="1" thickBot="1" x14ac:dyDescent="0.4">
      <c r="A13" s="112" t="s">
        <v>146</v>
      </c>
      <c r="B13" s="113">
        <v>6</v>
      </c>
      <c r="C13" s="114"/>
      <c r="E13" s="104"/>
      <c r="F13" s="105"/>
      <c r="G13" s="106"/>
      <c r="H13" s="106"/>
      <c r="I13" s="106"/>
      <c r="J13" s="198"/>
      <c r="K13" s="201"/>
      <c r="L13" s="115">
        <f>J16*2</f>
        <v>12.000000000000004</v>
      </c>
      <c r="M13" s="64"/>
      <c r="N13" s="64"/>
      <c r="O13" s="64"/>
      <c r="P13" s="64"/>
      <c r="Q13" s="64"/>
      <c r="S13" s="64"/>
      <c r="T13" s="64"/>
      <c r="U13" s="116"/>
    </row>
    <row r="14" spans="1:22" ht="33" customHeight="1" x14ac:dyDescent="0.35">
      <c r="A14" s="102"/>
      <c r="B14" s="103"/>
      <c r="C14" s="100">
        <v>50</v>
      </c>
      <c r="E14" s="104"/>
      <c r="F14" s="105"/>
      <c r="G14" s="106"/>
      <c r="H14" s="118"/>
      <c r="I14" s="118"/>
      <c r="J14" s="119"/>
      <c r="K14" s="120"/>
      <c r="L14" s="121"/>
      <c r="U14" s="116"/>
    </row>
    <row r="15" spans="1:22" ht="33" customHeight="1" x14ac:dyDescent="0.35">
      <c r="A15" s="102" t="s">
        <v>101</v>
      </c>
      <c r="B15" s="103"/>
      <c r="E15" s="104"/>
      <c r="F15" s="105"/>
      <c r="G15" s="106"/>
      <c r="H15" s="197" t="s">
        <v>85</v>
      </c>
      <c r="I15" s="200"/>
      <c r="J15" s="122"/>
      <c r="K15" s="123"/>
      <c r="L15" s="121"/>
      <c r="M15" s="202" t="s">
        <v>89</v>
      </c>
      <c r="N15" s="203"/>
      <c r="O15" s="203"/>
      <c r="P15" s="203"/>
      <c r="Q15" s="203"/>
      <c r="R15" s="203"/>
      <c r="S15" s="203"/>
      <c r="T15" s="136">
        <f>DatenGenerell!Z4</f>
        <v>20.000000000000004</v>
      </c>
      <c r="U15" s="116"/>
    </row>
    <row r="16" spans="1:22" ht="33" customHeight="1" thickBot="1" x14ac:dyDescent="0.4">
      <c r="A16" s="112" t="s">
        <v>147</v>
      </c>
      <c r="B16" s="113">
        <f>4*1.36</f>
        <v>5.44</v>
      </c>
      <c r="C16" s="114">
        <v>30</v>
      </c>
      <c r="E16" s="104"/>
      <c r="F16" s="105"/>
      <c r="G16" s="118"/>
      <c r="H16" s="198"/>
      <c r="I16" s="201"/>
      <c r="J16" s="124">
        <f>H18*3</f>
        <v>6.0000000000000018</v>
      </c>
      <c r="K16" s="123"/>
      <c r="L16" s="121"/>
      <c r="S16" s="64"/>
      <c r="T16" s="64"/>
      <c r="U16" s="116"/>
    </row>
    <row r="17" spans="1:23" ht="33" customHeight="1" x14ac:dyDescent="0.35">
      <c r="A17" s="102" t="s">
        <v>139</v>
      </c>
      <c r="B17" s="103">
        <v>2.72</v>
      </c>
      <c r="E17" s="104"/>
      <c r="F17" s="105"/>
      <c r="G17" s="200" t="s">
        <v>86</v>
      </c>
      <c r="H17" s="107"/>
      <c r="I17" s="109"/>
      <c r="J17" s="121"/>
      <c r="L17" s="121"/>
      <c r="S17" s="64"/>
      <c r="T17" s="64"/>
      <c r="U17" s="116"/>
      <c r="V17" s="197" t="s">
        <v>87</v>
      </c>
      <c r="W17" s="64"/>
    </row>
    <row r="18" spans="1:23" ht="33" customHeight="1" thickBot="1" x14ac:dyDescent="0.4">
      <c r="A18" s="112" t="s">
        <v>100</v>
      </c>
      <c r="B18" s="113">
        <v>1</v>
      </c>
      <c r="C18" s="114">
        <v>10</v>
      </c>
      <c r="E18" s="104"/>
      <c r="F18" s="125"/>
      <c r="G18" s="201"/>
      <c r="H18" s="115">
        <f>T15/10</f>
        <v>2.0000000000000004</v>
      </c>
      <c r="J18" s="121"/>
      <c r="L18" s="121"/>
      <c r="S18" s="64"/>
      <c r="T18" s="64"/>
      <c r="U18" s="116"/>
      <c r="V18" s="198"/>
      <c r="W18" s="64"/>
    </row>
    <row r="19" spans="1:23" ht="33" customHeight="1" x14ac:dyDescent="0.35">
      <c r="A19" s="117" t="s">
        <v>111</v>
      </c>
      <c r="B19" s="126">
        <v>3</v>
      </c>
      <c r="E19" s="127"/>
      <c r="F19" s="64"/>
      <c r="J19" s="121"/>
      <c r="L19" s="121"/>
      <c r="V19" s="110"/>
    </row>
    <row r="20" spans="1:23" ht="4.5" customHeight="1" x14ac:dyDescent="0.2">
      <c r="A20" s="95"/>
      <c r="B20" s="95"/>
      <c r="C20" s="95"/>
      <c r="F20" s="128"/>
      <c r="G20" s="95"/>
      <c r="H20" s="94"/>
      <c r="I20" s="95"/>
      <c r="J20" s="94"/>
      <c r="K20" s="95"/>
      <c r="L20" s="94"/>
      <c r="M20" s="95"/>
      <c r="N20" s="95"/>
      <c r="O20" s="95"/>
      <c r="P20" s="94"/>
      <c r="Q20" s="95"/>
      <c r="R20" s="64"/>
      <c r="S20" s="95"/>
      <c r="T20" s="95"/>
      <c r="U20" s="95"/>
      <c r="V20" s="129"/>
      <c r="W20" s="95"/>
    </row>
    <row r="21" spans="1:23" ht="4.5" customHeight="1" x14ac:dyDescent="0.2">
      <c r="G21" s="127"/>
      <c r="H21" s="130"/>
      <c r="I21" s="130"/>
      <c r="J21" s="130"/>
      <c r="K21" s="130"/>
      <c r="L21" s="130"/>
      <c r="P21" s="131"/>
      <c r="U21" s="127"/>
      <c r="V21" s="131"/>
    </row>
    <row r="22" spans="1:23" x14ac:dyDescent="0.2">
      <c r="A22" s="132" t="s">
        <v>98</v>
      </c>
      <c r="G22" s="133">
        <v>5</v>
      </c>
      <c r="H22" s="133"/>
      <c r="I22" s="133">
        <v>15</v>
      </c>
      <c r="J22" s="133"/>
      <c r="K22" s="133">
        <v>25</v>
      </c>
      <c r="L22" s="133"/>
      <c r="M22" s="133"/>
      <c r="N22" s="133"/>
      <c r="O22" s="133"/>
      <c r="P22" s="133">
        <v>60</v>
      </c>
      <c r="Q22" s="133"/>
      <c r="R22" s="133"/>
      <c r="S22" s="133"/>
      <c r="T22" s="133"/>
      <c r="U22" s="133">
        <v>115</v>
      </c>
      <c r="V22" s="133">
        <v>120</v>
      </c>
    </row>
    <row r="23" spans="1:23" ht="14.25" x14ac:dyDescent="0.2">
      <c r="A23" s="134" t="s">
        <v>99</v>
      </c>
      <c r="V23" s="135" t="s">
        <v>88</v>
      </c>
    </row>
  </sheetData>
  <mergeCells count="7">
    <mergeCell ref="J2:P2"/>
    <mergeCell ref="J12:K13"/>
    <mergeCell ref="H15:I16"/>
    <mergeCell ref="G17:G18"/>
    <mergeCell ref="V17:V18"/>
    <mergeCell ref="M15:S15"/>
    <mergeCell ref="B2:H2"/>
  </mergeCells>
  <pageMargins left="0.59055118110236227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100" workbookViewId="0">
      <selection activeCell="Q10" sqref="Q10:T11"/>
    </sheetView>
  </sheetViews>
  <sheetFormatPr baseColWidth="10" defaultRowHeight="12.75" x14ac:dyDescent="0.2"/>
  <cols>
    <col min="1" max="1" width="10.7109375" style="2" customWidth="1"/>
    <col min="2" max="2" width="6.140625" style="2" customWidth="1"/>
    <col min="3" max="3" width="9.7109375" style="2" customWidth="1"/>
    <col min="4" max="4" width="6.85546875" style="2" customWidth="1"/>
    <col min="5" max="5" width="8.28515625" style="2" customWidth="1"/>
    <col min="6" max="6" width="8.42578125" style="2" customWidth="1"/>
    <col min="7" max="7" width="7.5703125" style="2" customWidth="1"/>
    <col min="8" max="8" width="8.7109375" style="2" customWidth="1"/>
    <col min="9" max="9" width="7.85546875" style="2" customWidth="1"/>
    <col min="10" max="10" width="5.7109375" style="2" customWidth="1"/>
    <col min="11" max="11" width="6.42578125" style="2" bestFit="1" customWidth="1"/>
    <col min="12" max="14" width="5.7109375" style="2" customWidth="1"/>
    <col min="15" max="15" width="22.7109375" style="2" customWidth="1"/>
    <col min="16" max="16" width="8.28515625" style="2" customWidth="1"/>
    <col min="17" max="17" width="6.42578125" style="2" customWidth="1"/>
    <col min="18" max="16384" width="11.42578125" style="2"/>
  </cols>
  <sheetData>
    <row r="1" spans="1:20" ht="21.75" customHeight="1" x14ac:dyDescent="0.25">
      <c r="A1" s="1" t="s">
        <v>27</v>
      </c>
      <c r="B1" s="1"/>
      <c r="C1" s="77" t="str">
        <f>DatenGenerell!A4</f>
        <v>*Dorf*</v>
      </c>
      <c r="D1" s="1"/>
      <c r="E1" s="1"/>
      <c r="F1" s="1" t="s">
        <v>0</v>
      </c>
      <c r="G1" s="76" t="str">
        <f>DatenGenerell!B4&amp;" "&amp;DatenGenerell!C4</f>
        <v>*Strasse* X</v>
      </c>
      <c r="H1" s="1"/>
      <c r="I1" s="1"/>
      <c r="J1" s="1" t="s">
        <v>25</v>
      </c>
      <c r="K1" s="1"/>
      <c r="L1" s="1"/>
      <c r="M1" s="1"/>
      <c r="N1" s="1"/>
      <c r="O1" s="1" t="s">
        <v>19</v>
      </c>
    </row>
    <row r="2" spans="1:20" ht="4.5" customHeight="1" x14ac:dyDescent="0.2"/>
    <row r="3" spans="1:20" ht="21.75" customHeight="1" x14ac:dyDescent="0.25">
      <c r="A3" s="22" t="s">
        <v>17</v>
      </c>
      <c r="B3" s="22"/>
      <c r="H3" s="26"/>
      <c r="I3" s="27" t="s">
        <v>28</v>
      </c>
      <c r="J3" s="28"/>
      <c r="K3" s="28"/>
      <c r="L3" s="28"/>
      <c r="M3" s="30" t="s">
        <v>32</v>
      </c>
      <c r="N3" s="29"/>
    </row>
    <row r="4" spans="1:20" ht="3" customHeight="1" x14ac:dyDescent="0.2"/>
    <row r="5" spans="1:20" ht="10.5" customHeight="1" x14ac:dyDescent="0.2">
      <c r="A5" s="2" t="s">
        <v>76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3.75" customHeight="1" thickBot="1" x14ac:dyDescent="0.25"/>
    <row r="7" spans="1:20" s="9" customFormat="1" ht="22.5" customHeight="1" thickBot="1" x14ac:dyDescent="0.25">
      <c r="A7" s="7" t="s">
        <v>37</v>
      </c>
      <c r="B7" s="8"/>
      <c r="C7" s="8"/>
      <c r="D7" s="8"/>
      <c r="E7" s="41" t="s">
        <v>29</v>
      </c>
      <c r="F7" s="8"/>
      <c r="G7" s="8"/>
      <c r="H7" s="7" t="s">
        <v>75</v>
      </c>
      <c r="I7" s="8"/>
      <c r="J7" s="165">
        <f>DatenGenerell!Z4</f>
        <v>20.000000000000004</v>
      </c>
      <c r="K7" s="20" t="s">
        <v>73</v>
      </c>
      <c r="L7" s="21"/>
      <c r="M7" s="8"/>
      <c r="N7" s="160">
        <f>DatenGenerell!X4</f>
        <v>28.867513459481291</v>
      </c>
      <c r="O7" s="79" t="s">
        <v>74</v>
      </c>
      <c r="P7" s="161" t="str">
        <f>DatenGenerell!W4</f>
        <v xml:space="preserve"> </v>
      </c>
    </row>
    <row r="8" spans="1:20" ht="3" customHeight="1" thickBot="1" x14ac:dyDescent="0.25"/>
    <row r="9" spans="1:20" x14ac:dyDescent="0.2">
      <c r="A9" s="23" t="s">
        <v>7</v>
      </c>
      <c r="B9" s="157" t="s">
        <v>20</v>
      </c>
      <c r="C9" s="204" t="s">
        <v>10</v>
      </c>
      <c r="D9" s="204"/>
      <c r="E9" s="204"/>
      <c r="F9" s="205" t="s">
        <v>22</v>
      </c>
      <c r="G9" s="205"/>
      <c r="H9" s="205"/>
      <c r="I9" s="157" t="s">
        <v>1</v>
      </c>
      <c r="J9" s="205" t="s">
        <v>14</v>
      </c>
      <c r="K9" s="205"/>
      <c r="L9" s="205"/>
      <c r="M9" s="205"/>
      <c r="N9" s="206"/>
      <c r="O9" s="4" t="s">
        <v>33</v>
      </c>
      <c r="P9" s="14"/>
    </row>
    <row r="10" spans="1:20" x14ac:dyDescent="0.2">
      <c r="A10" s="24"/>
      <c r="B10" s="45" t="s">
        <v>34</v>
      </c>
      <c r="C10" s="11" t="s">
        <v>11</v>
      </c>
      <c r="D10" s="11" t="s">
        <v>23</v>
      </c>
      <c r="E10" s="11" t="s">
        <v>18</v>
      </c>
      <c r="F10" s="11"/>
      <c r="G10" s="11" t="s">
        <v>2</v>
      </c>
      <c r="H10" s="11" t="s">
        <v>8</v>
      </c>
      <c r="I10" s="159" t="s">
        <v>3</v>
      </c>
      <c r="J10" s="158" t="s">
        <v>4</v>
      </c>
      <c r="K10" s="158" t="s">
        <v>12</v>
      </c>
      <c r="L10" s="207" t="s">
        <v>15</v>
      </c>
      <c r="M10" s="207"/>
      <c r="N10" s="208"/>
      <c r="O10" s="46" t="s">
        <v>38</v>
      </c>
      <c r="P10" s="15"/>
      <c r="Q10" s="2" t="s">
        <v>105</v>
      </c>
    </row>
    <row r="11" spans="1:20" ht="13.5" thickBot="1" x14ac:dyDescent="0.25">
      <c r="A11" s="24"/>
      <c r="B11" s="45" t="s">
        <v>35</v>
      </c>
      <c r="C11" s="25" t="s">
        <v>9</v>
      </c>
      <c r="D11" s="25" t="s">
        <v>102</v>
      </c>
      <c r="E11" s="32" t="s">
        <v>103</v>
      </c>
      <c r="F11" s="32" t="s">
        <v>92</v>
      </c>
      <c r="G11" s="25" t="s">
        <v>24</v>
      </c>
      <c r="H11" s="158" t="s">
        <v>21</v>
      </c>
      <c r="I11" s="33" t="s">
        <v>104</v>
      </c>
      <c r="J11" s="25" t="s">
        <v>6</v>
      </c>
      <c r="K11" s="25" t="s">
        <v>13</v>
      </c>
      <c r="L11" s="25" t="s">
        <v>95</v>
      </c>
      <c r="M11" s="25" t="s">
        <v>96</v>
      </c>
      <c r="N11" s="159" t="s">
        <v>97</v>
      </c>
      <c r="O11" s="5" t="s">
        <v>36</v>
      </c>
      <c r="P11" s="16" t="s">
        <v>16</v>
      </c>
      <c r="R11" s="25" t="s">
        <v>106</v>
      </c>
      <c r="S11" s="25" t="s">
        <v>107</v>
      </c>
      <c r="T11" s="159" t="s">
        <v>108</v>
      </c>
    </row>
    <row r="12" spans="1:20" ht="13.5" thickBot="1" x14ac:dyDescent="0.25">
      <c r="A12" s="209" t="s">
        <v>31</v>
      </c>
      <c r="B12" s="210"/>
      <c r="C12" s="39">
        <v>1</v>
      </c>
      <c r="D12" s="39">
        <v>2</v>
      </c>
      <c r="E12" s="39">
        <v>3</v>
      </c>
      <c r="F12" s="162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39">
        <v>10</v>
      </c>
      <c r="M12" s="39">
        <v>11</v>
      </c>
      <c r="N12" s="40">
        <v>12</v>
      </c>
      <c r="O12" s="11"/>
      <c r="P12" s="12"/>
    </row>
    <row r="13" spans="1:20" ht="21.95" customHeight="1" x14ac:dyDescent="0.2">
      <c r="A13" s="31"/>
      <c r="B13" s="42" t="s">
        <v>39</v>
      </c>
      <c r="C13" s="148"/>
      <c r="D13" s="12"/>
      <c r="E13" s="151"/>
      <c r="F13" s="163"/>
      <c r="G13" s="12"/>
      <c r="H13" s="12"/>
      <c r="I13" s="12"/>
      <c r="J13" s="12"/>
      <c r="K13" s="12"/>
      <c r="L13" s="12"/>
      <c r="M13" s="12"/>
      <c r="N13" s="12"/>
      <c r="O13" s="13"/>
      <c r="P13" s="80"/>
    </row>
    <row r="14" spans="1:20" ht="21.95" customHeight="1" x14ac:dyDescent="0.2">
      <c r="A14" s="35"/>
      <c r="B14" s="43" t="s">
        <v>40</v>
      </c>
      <c r="C14" s="38"/>
      <c r="D14" s="13"/>
      <c r="E14" s="153"/>
      <c r="F14" s="80"/>
      <c r="G14" s="13"/>
      <c r="H14" s="13"/>
      <c r="I14" s="13"/>
      <c r="J14" s="13"/>
      <c r="K14" s="13"/>
      <c r="L14" s="13"/>
      <c r="M14" s="13"/>
      <c r="N14" s="13"/>
      <c r="O14" s="13"/>
      <c r="P14" s="80"/>
    </row>
    <row r="15" spans="1:20" ht="21.95" customHeight="1" x14ac:dyDescent="0.2">
      <c r="A15" s="35"/>
      <c r="B15" s="43" t="s">
        <v>30</v>
      </c>
      <c r="C15" s="38"/>
      <c r="D15" s="13"/>
      <c r="E15" s="153"/>
      <c r="F15" s="80"/>
      <c r="G15" s="13"/>
      <c r="H15" s="13"/>
      <c r="I15" s="13"/>
      <c r="J15" s="13"/>
      <c r="K15" s="13"/>
      <c r="L15" s="13"/>
      <c r="M15" s="13"/>
      <c r="N15" s="13"/>
      <c r="O15" s="13"/>
      <c r="P15" s="80"/>
    </row>
    <row r="16" spans="1:20" ht="21.95" customHeight="1" thickBot="1" x14ac:dyDescent="0.25">
      <c r="A16" s="36"/>
      <c r="B16" s="44" t="s">
        <v>41</v>
      </c>
      <c r="C16" s="34"/>
      <c r="D16" s="34"/>
      <c r="E16" s="155"/>
      <c r="F16" s="16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21.95" customHeight="1" x14ac:dyDescent="0.2">
      <c r="A17" s="31"/>
      <c r="B17" s="42" t="s">
        <v>39</v>
      </c>
      <c r="C17" s="37"/>
      <c r="D17" s="12"/>
      <c r="E17" s="151"/>
      <c r="F17" s="163"/>
      <c r="G17" s="12"/>
      <c r="H17" s="12"/>
      <c r="I17" s="12"/>
      <c r="J17" s="12"/>
      <c r="K17" s="12"/>
      <c r="L17" s="12"/>
      <c r="M17" s="12"/>
      <c r="N17" s="12"/>
      <c r="O17" s="12"/>
      <c r="P17" s="80"/>
    </row>
    <row r="18" spans="1:16" ht="21.95" customHeight="1" x14ac:dyDescent="0.2">
      <c r="A18" s="35"/>
      <c r="B18" s="43" t="s">
        <v>40</v>
      </c>
      <c r="C18" s="38"/>
      <c r="D18" s="13"/>
      <c r="E18" s="153"/>
      <c r="F18" s="80"/>
      <c r="G18" s="13"/>
      <c r="H18" s="13"/>
      <c r="I18" s="13"/>
      <c r="J18" s="13"/>
      <c r="K18" s="13"/>
      <c r="L18" s="13"/>
      <c r="M18" s="13"/>
      <c r="N18" s="13"/>
      <c r="O18" s="13"/>
      <c r="P18" s="80"/>
    </row>
    <row r="19" spans="1:16" ht="21.95" customHeight="1" x14ac:dyDescent="0.2">
      <c r="A19" s="35"/>
      <c r="B19" s="43" t="s">
        <v>30</v>
      </c>
      <c r="C19" s="38"/>
      <c r="D19" s="13"/>
      <c r="E19" s="153"/>
      <c r="F19" s="80"/>
      <c r="G19" s="13"/>
      <c r="H19" s="13"/>
      <c r="I19" s="13"/>
      <c r="J19" s="13"/>
      <c r="K19" s="13"/>
      <c r="L19" s="13"/>
      <c r="M19" s="13"/>
      <c r="N19" s="13"/>
      <c r="O19" s="13"/>
      <c r="P19" s="80"/>
    </row>
    <row r="20" spans="1:16" ht="21.95" customHeight="1" thickBot="1" x14ac:dyDescent="0.25">
      <c r="A20" s="36"/>
      <c r="B20" s="44" t="s">
        <v>41</v>
      </c>
      <c r="C20" s="34"/>
      <c r="D20" s="34"/>
      <c r="E20" s="155"/>
      <c r="F20" s="16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21.95" customHeight="1" x14ac:dyDescent="0.2">
      <c r="A21" s="31"/>
      <c r="B21" s="42" t="s">
        <v>39</v>
      </c>
      <c r="C21" s="37"/>
      <c r="D21" s="13"/>
      <c r="E21" s="153"/>
      <c r="F21" s="80"/>
      <c r="G21" s="13"/>
      <c r="H21" s="13"/>
      <c r="I21" s="13"/>
      <c r="J21" s="13"/>
      <c r="K21" s="13"/>
      <c r="L21" s="13"/>
      <c r="M21" s="13"/>
      <c r="N21" s="13"/>
      <c r="O21" s="13"/>
      <c r="P21" s="80"/>
    </row>
    <row r="22" spans="1:16" ht="21.95" customHeight="1" x14ac:dyDescent="0.2">
      <c r="A22" s="35"/>
      <c r="B22" s="43" t="s">
        <v>40</v>
      </c>
      <c r="C22" s="38"/>
      <c r="D22" s="13"/>
      <c r="E22" s="153"/>
      <c r="F22" s="80"/>
      <c r="G22" s="13"/>
      <c r="H22" s="13"/>
      <c r="I22" s="13"/>
      <c r="J22" s="13"/>
      <c r="K22" s="13"/>
      <c r="L22" s="13"/>
      <c r="M22" s="13"/>
      <c r="N22" s="13"/>
      <c r="O22" s="13"/>
      <c r="P22" s="80"/>
    </row>
    <row r="23" spans="1:16" ht="21.95" customHeight="1" x14ac:dyDescent="0.2">
      <c r="A23" s="35"/>
      <c r="B23" s="43" t="s">
        <v>30</v>
      </c>
      <c r="C23" s="38"/>
      <c r="D23" s="13"/>
      <c r="E23" s="153"/>
      <c r="F23" s="80"/>
      <c r="G23" s="13"/>
      <c r="H23" s="13"/>
      <c r="I23" s="13"/>
      <c r="J23" s="13"/>
      <c r="K23" s="13"/>
      <c r="L23" s="13"/>
      <c r="M23" s="13"/>
      <c r="N23" s="13"/>
      <c r="O23" s="13"/>
      <c r="P23" s="80"/>
    </row>
    <row r="24" spans="1:16" ht="21.95" customHeight="1" thickBot="1" x14ac:dyDescent="0.25">
      <c r="A24" s="36"/>
      <c r="B24" s="44" t="s">
        <v>41</v>
      </c>
      <c r="C24" s="34"/>
      <c r="D24" s="34"/>
      <c r="E24" s="155"/>
      <c r="F24" s="16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21.95" customHeight="1" x14ac:dyDescent="0.2">
      <c r="A25" s="31"/>
      <c r="B25" s="42" t="s">
        <v>39</v>
      </c>
      <c r="C25" s="37"/>
      <c r="D25" s="13"/>
      <c r="E25" s="153"/>
      <c r="F25" s="80"/>
      <c r="G25" s="13"/>
      <c r="H25" s="13"/>
      <c r="I25" s="13"/>
      <c r="J25" s="13"/>
      <c r="K25" s="13"/>
      <c r="L25" s="13"/>
      <c r="M25" s="13"/>
      <c r="N25" s="13"/>
      <c r="O25" s="13"/>
      <c r="P25" s="80"/>
    </row>
    <row r="26" spans="1:16" ht="21.95" customHeight="1" x14ac:dyDescent="0.2">
      <c r="A26" s="35"/>
      <c r="B26" s="43" t="s">
        <v>40</v>
      </c>
      <c r="C26" s="38"/>
      <c r="D26" s="13"/>
      <c r="E26" s="153"/>
      <c r="F26" s="80"/>
      <c r="G26" s="13"/>
      <c r="H26" s="13"/>
      <c r="I26" s="13"/>
      <c r="J26" s="13"/>
      <c r="K26" s="13"/>
      <c r="L26" s="13"/>
      <c r="M26" s="13"/>
      <c r="N26" s="13"/>
      <c r="O26" s="13"/>
      <c r="P26" s="80"/>
    </row>
    <row r="27" spans="1:16" ht="21.95" customHeight="1" x14ac:dyDescent="0.2">
      <c r="A27" s="35"/>
      <c r="B27" s="43" t="s">
        <v>30</v>
      </c>
      <c r="C27" s="38"/>
      <c r="D27" s="13"/>
      <c r="E27" s="154"/>
      <c r="F27" s="80"/>
      <c r="G27" s="13"/>
      <c r="H27" s="13"/>
      <c r="I27" s="13"/>
      <c r="J27" s="13"/>
      <c r="K27" s="13"/>
      <c r="L27" s="13"/>
      <c r="M27" s="13"/>
      <c r="N27" s="13"/>
      <c r="O27" s="13"/>
      <c r="P27" s="80"/>
    </row>
    <row r="28" spans="1:16" ht="21.95" customHeight="1" thickBot="1" x14ac:dyDescent="0.25">
      <c r="A28" s="36"/>
      <c r="B28" s="44" t="s">
        <v>41</v>
      </c>
      <c r="C28" s="34"/>
      <c r="D28" s="13"/>
      <c r="E28" s="154"/>
      <c r="F28" s="80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3" customHeight="1" x14ac:dyDescent="0.2">
      <c r="I29" s="11"/>
      <c r="J29" s="11"/>
      <c r="K29" s="11"/>
      <c r="L29" s="11"/>
      <c r="M29" s="11"/>
      <c r="N29" s="11"/>
    </row>
    <row r="30" spans="1:16" s="6" customFormat="1" ht="15" x14ac:dyDescent="0.2">
      <c r="A30" s="6" t="s">
        <v>26</v>
      </c>
      <c r="I30" s="19"/>
      <c r="J30" s="19"/>
      <c r="K30" s="19"/>
      <c r="L30" s="19"/>
      <c r="M30" s="19"/>
      <c r="N30" s="19"/>
      <c r="P30" s="138" t="s">
        <v>109</v>
      </c>
    </row>
    <row r="31" spans="1:16" ht="1.5" customHeight="1" x14ac:dyDescent="0.2"/>
    <row r="32" spans="1:16" x14ac:dyDescent="0.2">
      <c r="A32" s="6"/>
      <c r="B32" s="6"/>
    </row>
    <row r="33" spans="1:1" x14ac:dyDescent="0.2">
      <c r="A33" s="6"/>
    </row>
  </sheetData>
  <mergeCells count="5">
    <mergeCell ref="C9:E9"/>
    <mergeCell ref="F9:H9"/>
    <mergeCell ref="J9:N9"/>
    <mergeCell ref="L10:N10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horizontalDpi="4294967292" verticalDpi="4294967292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130" zoomScaleNormal="100" zoomScaleSheetLayoutView="130" workbookViewId="0">
      <selection activeCell="N7" sqref="N7"/>
    </sheetView>
  </sheetViews>
  <sheetFormatPr baseColWidth="10" defaultRowHeight="12.75" x14ac:dyDescent="0.2"/>
  <cols>
    <col min="1" max="1" width="10.7109375" style="2" customWidth="1"/>
    <col min="2" max="2" width="6.140625" style="2" customWidth="1"/>
    <col min="3" max="3" width="9.7109375" style="2" customWidth="1"/>
    <col min="4" max="4" width="6.85546875" style="2" customWidth="1"/>
    <col min="5" max="5" width="8.28515625" style="2" customWidth="1"/>
    <col min="6" max="6" width="8.42578125" style="2" customWidth="1"/>
    <col min="7" max="7" width="7.5703125" style="2" customWidth="1"/>
    <col min="8" max="8" width="8.7109375" style="2" customWidth="1"/>
    <col min="9" max="9" width="7.85546875" style="2" customWidth="1"/>
    <col min="10" max="10" width="5.7109375" style="2" customWidth="1"/>
    <col min="11" max="11" width="6.42578125" style="2" bestFit="1" customWidth="1"/>
    <col min="12" max="14" width="5.7109375" style="2" customWidth="1"/>
    <col min="15" max="15" width="22.7109375" style="2" customWidth="1"/>
    <col min="16" max="16" width="8.28515625" style="2" customWidth="1"/>
    <col min="17" max="16384" width="11.42578125" style="2"/>
  </cols>
  <sheetData>
    <row r="1" spans="1:20" ht="21.75" customHeight="1" x14ac:dyDescent="0.25">
      <c r="A1" s="1" t="s">
        <v>27</v>
      </c>
      <c r="B1" s="1"/>
      <c r="C1" s="77" t="str">
        <f>DatenGenerell!A4</f>
        <v>*Dorf*</v>
      </c>
      <c r="D1" s="1"/>
      <c r="E1" s="1"/>
      <c r="F1" s="1" t="s">
        <v>0</v>
      </c>
      <c r="G1" s="76" t="str">
        <f>DatenGenerell!B4&amp;" "&amp;DatenGenerell!C4</f>
        <v>*Strasse* X</v>
      </c>
      <c r="H1" s="1"/>
      <c r="I1" s="1"/>
      <c r="J1" s="1" t="s">
        <v>25</v>
      </c>
      <c r="K1" s="1"/>
      <c r="L1" s="1"/>
      <c r="M1" s="1"/>
      <c r="N1" s="1"/>
      <c r="O1" s="1" t="s">
        <v>19</v>
      </c>
    </row>
    <row r="2" spans="1:20" ht="4.5" customHeight="1" x14ac:dyDescent="0.2"/>
    <row r="3" spans="1:20" ht="21.75" customHeight="1" x14ac:dyDescent="0.25">
      <c r="A3" s="22" t="s">
        <v>17</v>
      </c>
      <c r="B3" s="22"/>
      <c r="H3" s="26"/>
      <c r="I3" s="27" t="s">
        <v>28</v>
      </c>
      <c r="J3" s="28"/>
      <c r="K3" s="28"/>
      <c r="L3" s="28"/>
      <c r="M3" s="30" t="s">
        <v>32</v>
      </c>
      <c r="N3" s="29"/>
    </row>
    <row r="4" spans="1:20" ht="3" customHeight="1" x14ac:dyDescent="0.2"/>
    <row r="5" spans="1:20" ht="10.5" customHeight="1" x14ac:dyDescent="0.2">
      <c r="A5" s="2" t="s">
        <v>76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3.75" customHeight="1" thickBot="1" x14ac:dyDescent="0.25"/>
    <row r="7" spans="1:20" s="9" customFormat="1" ht="22.5" customHeight="1" thickBot="1" x14ac:dyDescent="0.25">
      <c r="A7" s="7" t="s">
        <v>37</v>
      </c>
      <c r="B7" s="8"/>
      <c r="C7" s="8"/>
      <c r="D7" s="8"/>
      <c r="E7" s="41" t="s">
        <v>29</v>
      </c>
      <c r="F7" s="8"/>
      <c r="G7" s="8"/>
      <c r="H7" s="7" t="s">
        <v>75</v>
      </c>
      <c r="I7" s="8"/>
      <c r="J7" s="78">
        <f>DatenGenerell!Z4</f>
        <v>20.000000000000004</v>
      </c>
      <c r="K7" s="20" t="s">
        <v>73</v>
      </c>
      <c r="L7" s="21"/>
      <c r="M7" s="8"/>
      <c r="N7" s="160">
        <f>DatenGenerell!X4</f>
        <v>28.867513459481291</v>
      </c>
      <c r="O7" s="79" t="s">
        <v>74</v>
      </c>
      <c r="P7" s="161" t="str">
        <f>DatenGenerell!W4</f>
        <v xml:space="preserve"> </v>
      </c>
    </row>
    <row r="8" spans="1:20" ht="3" customHeight="1" thickBot="1" x14ac:dyDescent="0.25"/>
    <row r="9" spans="1:20" x14ac:dyDescent="0.2">
      <c r="A9" s="23" t="s">
        <v>7</v>
      </c>
      <c r="B9" s="17" t="s">
        <v>20</v>
      </c>
      <c r="C9" s="204" t="s">
        <v>10</v>
      </c>
      <c r="D9" s="204"/>
      <c r="E9" s="204"/>
      <c r="F9" s="205" t="s">
        <v>22</v>
      </c>
      <c r="G9" s="205"/>
      <c r="H9" s="205"/>
      <c r="I9" s="17" t="s">
        <v>1</v>
      </c>
      <c r="J9" s="205" t="s">
        <v>14</v>
      </c>
      <c r="K9" s="205"/>
      <c r="L9" s="205"/>
      <c r="M9" s="205"/>
      <c r="N9" s="206"/>
      <c r="O9" s="4" t="s">
        <v>33</v>
      </c>
      <c r="P9" s="14"/>
    </row>
    <row r="10" spans="1:20" x14ac:dyDescent="0.2">
      <c r="A10" s="24"/>
      <c r="B10" s="45" t="s">
        <v>34</v>
      </c>
      <c r="C10" s="11" t="s">
        <v>11</v>
      </c>
      <c r="D10" s="11" t="s">
        <v>23</v>
      </c>
      <c r="E10" s="11" t="s">
        <v>18</v>
      </c>
      <c r="F10" s="11"/>
      <c r="G10" s="11" t="s">
        <v>2</v>
      </c>
      <c r="H10" s="11" t="s">
        <v>8</v>
      </c>
      <c r="I10" s="18" t="s">
        <v>3</v>
      </c>
      <c r="J10" s="10" t="s">
        <v>4</v>
      </c>
      <c r="K10" s="10" t="s">
        <v>12</v>
      </c>
      <c r="L10" s="207" t="s">
        <v>15</v>
      </c>
      <c r="M10" s="207"/>
      <c r="N10" s="208"/>
      <c r="O10" s="46" t="s">
        <v>38</v>
      </c>
      <c r="P10" s="15"/>
      <c r="Q10" s="2" t="s">
        <v>105</v>
      </c>
    </row>
    <row r="11" spans="1:20" ht="13.5" thickBot="1" x14ac:dyDescent="0.25">
      <c r="A11" s="24"/>
      <c r="B11" s="45" t="s">
        <v>35</v>
      </c>
      <c r="C11" s="25" t="s">
        <v>9</v>
      </c>
      <c r="D11" s="25" t="s">
        <v>24</v>
      </c>
      <c r="E11" s="32" t="s">
        <v>91</v>
      </c>
      <c r="F11" s="32" t="s">
        <v>92</v>
      </c>
      <c r="G11" s="25" t="s">
        <v>24</v>
      </c>
      <c r="H11" s="10" t="s">
        <v>21</v>
      </c>
      <c r="I11" s="33" t="s">
        <v>5</v>
      </c>
      <c r="J11" s="25" t="s">
        <v>6</v>
      </c>
      <c r="K11" s="25" t="s">
        <v>13</v>
      </c>
      <c r="L11" s="25" t="s">
        <v>95</v>
      </c>
      <c r="M11" s="25" t="s">
        <v>96</v>
      </c>
      <c r="N11" s="150" t="s">
        <v>97</v>
      </c>
      <c r="O11" s="5" t="s">
        <v>36</v>
      </c>
      <c r="P11" s="16" t="s">
        <v>16</v>
      </c>
      <c r="R11" s="25" t="s">
        <v>106</v>
      </c>
      <c r="S11" s="25" t="s">
        <v>107</v>
      </c>
      <c r="T11" s="159" t="s">
        <v>108</v>
      </c>
    </row>
    <row r="12" spans="1:20" ht="13.5" thickBot="1" x14ac:dyDescent="0.25">
      <c r="A12" s="209" t="s">
        <v>31</v>
      </c>
      <c r="B12" s="210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39">
        <v>10</v>
      </c>
      <c r="M12" s="39">
        <v>11</v>
      </c>
      <c r="N12" s="40">
        <v>12</v>
      </c>
      <c r="O12" s="11"/>
      <c r="P12" s="12"/>
    </row>
    <row r="13" spans="1:20" ht="21.95" customHeight="1" x14ac:dyDescent="0.2">
      <c r="A13" s="31"/>
      <c r="B13" s="42" t="s">
        <v>39</v>
      </c>
      <c r="C13" s="148"/>
      <c r="D13" s="12"/>
      <c r="E13" s="151"/>
      <c r="F13" s="152"/>
      <c r="G13" s="12"/>
      <c r="H13" s="12"/>
      <c r="I13" s="12"/>
      <c r="J13" s="12"/>
      <c r="K13" s="12"/>
      <c r="L13" s="12"/>
      <c r="M13" s="12"/>
      <c r="N13" s="12"/>
      <c r="O13" s="13"/>
      <c r="P13" s="80"/>
    </row>
    <row r="14" spans="1:20" ht="21.95" customHeight="1" x14ac:dyDescent="0.2">
      <c r="A14" s="35"/>
      <c r="B14" s="43" t="s">
        <v>40</v>
      </c>
      <c r="C14" s="38"/>
      <c r="D14" s="13"/>
      <c r="E14" s="153"/>
      <c r="F14" s="154"/>
      <c r="G14" s="13"/>
      <c r="H14" s="13"/>
      <c r="I14" s="13"/>
      <c r="J14" s="13"/>
      <c r="K14" s="13"/>
      <c r="L14" s="13"/>
      <c r="M14" s="13"/>
      <c r="N14" s="13"/>
      <c r="O14" s="13"/>
      <c r="P14" s="80"/>
    </row>
    <row r="15" spans="1:20" ht="21.95" customHeight="1" x14ac:dyDescent="0.2">
      <c r="A15" s="35"/>
      <c r="B15" s="43" t="s">
        <v>30</v>
      </c>
      <c r="C15" s="38"/>
      <c r="D15" s="13"/>
      <c r="E15" s="153"/>
      <c r="F15" s="154"/>
      <c r="G15" s="13"/>
      <c r="H15" s="13"/>
      <c r="I15" s="13"/>
      <c r="J15" s="13"/>
      <c r="K15" s="13"/>
      <c r="L15" s="13"/>
      <c r="M15" s="13"/>
      <c r="N15" s="13"/>
      <c r="O15" s="13"/>
      <c r="P15" s="80"/>
    </row>
    <row r="16" spans="1:20" ht="21.95" customHeight="1" thickBot="1" x14ac:dyDescent="0.25">
      <c r="A16" s="36"/>
      <c r="B16" s="44" t="s">
        <v>41</v>
      </c>
      <c r="C16" s="34"/>
      <c r="D16" s="34"/>
      <c r="E16" s="155"/>
      <c r="F16" s="156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21.95" customHeight="1" x14ac:dyDescent="0.2">
      <c r="A17" s="31"/>
      <c r="B17" s="42" t="s">
        <v>39</v>
      </c>
      <c r="C17" s="37"/>
      <c r="D17" s="12"/>
      <c r="E17" s="151"/>
      <c r="F17" s="152"/>
      <c r="G17" s="12"/>
      <c r="H17" s="12"/>
      <c r="I17" s="12"/>
      <c r="J17" s="12"/>
      <c r="K17" s="12"/>
      <c r="L17" s="12"/>
      <c r="M17" s="12"/>
      <c r="N17" s="12"/>
      <c r="O17" s="12"/>
      <c r="P17" s="80"/>
    </row>
    <row r="18" spans="1:16" ht="21.95" customHeight="1" x14ac:dyDescent="0.2">
      <c r="A18" s="35"/>
      <c r="B18" s="43" t="s">
        <v>40</v>
      </c>
      <c r="C18" s="38"/>
      <c r="D18" s="13"/>
      <c r="E18" s="153"/>
      <c r="F18" s="154"/>
      <c r="G18" s="13"/>
      <c r="H18" s="13"/>
      <c r="I18" s="13"/>
      <c r="J18" s="13"/>
      <c r="K18" s="13"/>
      <c r="L18" s="13"/>
      <c r="M18" s="13"/>
      <c r="N18" s="13"/>
      <c r="O18" s="13"/>
      <c r="P18" s="80"/>
    </row>
    <row r="19" spans="1:16" ht="21.95" customHeight="1" x14ac:dyDescent="0.2">
      <c r="A19" s="35"/>
      <c r="B19" s="43" t="s">
        <v>30</v>
      </c>
      <c r="C19" s="38"/>
      <c r="D19" s="13"/>
      <c r="E19" s="153"/>
      <c r="F19" s="154"/>
      <c r="G19" s="13"/>
      <c r="H19" s="13"/>
      <c r="I19" s="13"/>
      <c r="J19" s="13"/>
      <c r="K19" s="13"/>
      <c r="L19" s="13"/>
      <c r="M19" s="13"/>
      <c r="N19" s="13"/>
      <c r="O19" s="13"/>
      <c r="P19" s="80"/>
    </row>
    <row r="20" spans="1:16" ht="21.95" customHeight="1" thickBot="1" x14ac:dyDescent="0.25">
      <c r="A20" s="36"/>
      <c r="B20" s="44" t="s">
        <v>41</v>
      </c>
      <c r="C20" s="34"/>
      <c r="D20" s="34"/>
      <c r="E20" s="155"/>
      <c r="F20" s="156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21.95" customHeight="1" x14ac:dyDescent="0.2">
      <c r="A21" s="31"/>
      <c r="B21" s="42" t="s">
        <v>39</v>
      </c>
      <c r="C21" s="37"/>
      <c r="D21" s="13"/>
      <c r="E21" s="153"/>
      <c r="F21" s="154"/>
      <c r="G21" s="13"/>
      <c r="H21" s="13"/>
      <c r="I21" s="13"/>
      <c r="J21" s="13"/>
      <c r="K21" s="13"/>
      <c r="L21" s="13"/>
      <c r="M21" s="13"/>
      <c r="N21" s="13"/>
      <c r="O21" s="13"/>
      <c r="P21" s="80"/>
    </row>
    <row r="22" spans="1:16" ht="21.95" customHeight="1" x14ac:dyDescent="0.2">
      <c r="A22" s="35"/>
      <c r="B22" s="43" t="s">
        <v>40</v>
      </c>
      <c r="C22" s="38"/>
      <c r="D22" s="13"/>
      <c r="E22" s="153"/>
      <c r="F22" s="154"/>
      <c r="G22" s="13"/>
      <c r="H22" s="13"/>
      <c r="I22" s="13"/>
      <c r="J22" s="13"/>
      <c r="K22" s="13"/>
      <c r="L22" s="13"/>
      <c r="M22" s="13"/>
      <c r="N22" s="13"/>
      <c r="O22" s="13"/>
      <c r="P22" s="80"/>
    </row>
    <row r="23" spans="1:16" ht="21.95" customHeight="1" x14ac:dyDescent="0.2">
      <c r="A23" s="35"/>
      <c r="B23" s="43" t="s">
        <v>30</v>
      </c>
      <c r="C23" s="38"/>
      <c r="D23" s="13"/>
      <c r="E23" s="153"/>
      <c r="F23" s="154"/>
      <c r="G23" s="13"/>
      <c r="H23" s="13"/>
      <c r="I23" s="13"/>
      <c r="J23" s="13"/>
      <c r="K23" s="13"/>
      <c r="L23" s="13"/>
      <c r="M23" s="13"/>
      <c r="N23" s="13"/>
      <c r="O23" s="13"/>
      <c r="P23" s="80"/>
    </row>
    <row r="24" spans="1:16" ht="21.95" customHeight="1" thickBot="1" x14ac:dyDescent="0.25">
      <c r="A24" s="36"/>
      <c r="B24" s="44" t="s">
        <v>41</v>
      </c>
      <c r="C24" s="34"/>
      <c r="D24" s="34"/>
      <c r="E24" s="155"/>
      <c r="F24" s="156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21.95" customHeight="1" x14ac:dyDescent="0.2">
      <c r="A25" s="31"/>
      <c r="B25" s="42" t="s">
        <v>39</v>
      </c>
      <c r="C25" s="37"/>
      <c r="D25" s="13"/>
      <c r="E25" s="153"/>
      <c r="F25" s="154"/>
      <c r="G25" s="13"/>
      <c r="H25" s="13"/>
      <c r="I25" s="13"/>
      <c r="J25" s="13"/>
      <c r="K25" s="13"/>
      <c r="L25" s="13"/>
      <c r="M25" s="13"/>
      <c r="N25" s="13"/>
      <c r="O25" s="13"/>
      <c r="P25" s="80"/>
    </row>
    <row r="26" spans="1:16" ht="21.95" customHeight="1" x14ac:dyDescent="0.2">
      <c r="A26" s="35"/>
      <c r="B26" s="43" t="s">
        <v>40</v>
      </c>
      <c r="C26" s="38"/>
      <c r="D26" s="13"/>
      <c r="E26" s="153"/>
      <c r="F26" s="154"/>
      <c r="G26" s="13"/>
      <c r="H26" s="13"/>
      <c r="I26" s="13"/>
      <c r="J26" s="13"/>
      <c r="K26" s="13"/>
      <c r="L26" s="13"/>
      <c r="M26" s="13"/>
      <c r="N26" s="13"/>
      <c r="O26" s="13"/>
      <c r="P26" s="80"/>
    </row>
    <row r="27" spans="1:16" ht="21.95" customHeight="1" x14ac:dyDescent="0.2">
      <c r="A27" s="35"/>
      <c r="B27" s="43" t="s">
        <v>30</v>
      </c>
      <c r="C27" s="38"/>
      <c r="D27" s="13"/>
      <c r="E27" s="154"/>
      <c r="F27" s="154"/>
      <c r="G27" s="13"/>
      <c r="H27" s="13"/>
      <c r="I27" s="13"/>
      <c r="J27" s="13"/>
      <c r="K27" s="13"/>
      <c r="L27" s="13"/>
      <c r="M27" s="13"/>
      <c r="N27" s="13"/>
      <c r="O27" s="13"/>
      <c r="P27" s="80"/>
    </row>
    <row r="28" spans="1:16" ht="21.95" customHeight="1" thickBot="1" x14ac:dyDescent="0.25">
      <c r="A28" s="36"/>
      <c r="B28" s="44" t="s">
        <v>41</v>
      </c>
      <c r="C28" s="34"/>
      <c r="D28" s="13"/>
      <c r="E28" s="154"/>
      <c r="F28" s="154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3" customHeight="1" x14ac:dyDescent="0.2">
      <c r="I29" s="11"/>
      <c r="J29" s="11"/>
      <c r="K29" s="11"/>
      <c r="L29" s="11"/>
      <c r="M29" s="11"/>
      <c r="N29" s="11"/>
    </row>
    <row r="30" spans="1:16" s="6" customFormat="1" ht="15" x14ac:dyDescent="0.2">
      <c r="A30" s="6" t="s">
        <v>26</v>
      </c>
      <c r="I30" s="19"/>
      <c r="J30" s="19"/>
      <c r="K30" s="19"/>
      <c r="L30" s="19"/>
      <c r="M30" s="19"/>
      <c r="N30" s="19"/>
      <c r="P30" s="138" t="s">
        <v>90</v>
      </c>
    </row>
    <row r="31" spans="1:16" ht="1.5" customHeight="1" x14ac:dyDescent="0.2"/>
    <row r="32" spans="1:16" x14ac:dyDescent="0.2">
      <c r="A32" s="6"/>
      <c r="B32" s="6"/>
    </row>
    <row r="33" spans="1:1" x14ac:dyDescent="0.2">
      <c r="A33" s="6"/>
    </row>
  </sheetData>
  <mergeCells count="5">
    <mergeCell ref="A12:B12"/>
    <mergeCell ref="C9:E9"/>
    <mergeCell ref="F9:H9"/>
    <mergeCell ref="J9:N9"/>
    <mergeCell ref="L10:N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horizontalDpi="4294967292" verticalDpi="4294967292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120" zoomScaleNormal="100" zoomScaleSheetLayoutView="120" workbookViewId="0">
      <selection activeCell="B10" sqref="B10"/>
    </sheetView>
  </sheetViews>
  <sheetFormatPr baseColWidth="10" defaultRowHeight="12.75" x14ac:dyDescent="0.2"/>
  <cols>
    <col min="1" max="1" width="4.7109375" customWidth="1"/>
    <col min="3" max="3" width="15.5703125" customWidth="1"/>
  </cols>
  <sheetData>
    <row r="1" spans="1:8" ht="15.75" x14ac:dyDescent="0.25">
      <c r="B1" t="s">
        <v>112</v>
      </c>
      <c r="C1" s="82" t="str">
        <f>DatenGenerell!A4</f>
        <v>*Dorf*</v>
      </c>
    </row>
    <row r="3" spans="1:8" ht="15.75" x14ac:dyDescent="0.25">
      <c r="B3" t="s">
        <v>113</v>
      </c>
      <c r="C3" s="82" t="str">
        <f>DatenGenerell!D4</f>
        <v>KP I</v>
      </c>
      <c r="E3" t="s">
        <v>114</v>
      </c>
      <c r="F3" s="82" t="str">
        <f>DatenGenerell!B4&amp;" "&amp;DatenGenerell!C4</f>
        <v>*Strasse* X</v>
      </c>
    </row>
    <row r="6" spans="1:8" ht="19.5" x14ac:dyDescent="0.35">
      <c r="B6" t="s">
        <v>115</v>
      </c>
    </row>
    <row r="8" spans="1:8" x14ac:dyDescent="0.2">
      <c r="A8" t="s">
        <v>13</v>
      </c>
      <c r="B8" t="s">
        <v>116</v>
      </c>
      <c r="C8" s="168"/>
      <c r="D8" t="s">
        <v>117</v>
      </c>
      <c r="E8" s="168"/>
      <c r="F8" t="s">
        <v>118</v>
      </c>
    </row>
    <row r="9" spans="1:8" ht="15.75" x14ac:dyDescent="0.25">
      <c r="A9" s="169" t="s">
        <v>126</v>
      </c>
      <c r="B9" s="170" t="s">
        <v>93</v>
      </c>
      <c r="C9" s="171"/>
      <c r="D9" s="170" t="s">
        <v>119</v>
      </c>
      <c r="E9" s="171"/>
      <c r="F9" s="170">
        <v>2.5</v>
      </c>
      <c r="G9" s="170" t="s">
        <v>120</v>
      </c>
      <c r="H9" s="169"/>
    </row>
    <row r="10" spans="1:8" ht="15.75" x14ac:dyDescent="0.25">
      <c r="A10" t="s">
        <v>126</v>
      </c>
      <c r="B10" s="172" t="s">
        <v>132</v>
      </c>
      <c r="C10" s="173"/>
      <c r="D10" s="172" t="s">
        <v>122</v>
      </c>
      <c r="E10" s="173"/>
      <c r="F10" s="174" t="s">
        <v>133</v>
      </c>
      <c r="G10" s="172"/>
    </row>
    <row r="11" spans="1:8" ht="15.75" x14ac:dyDescent="0.25">
      <c r="A11" t="s">
        <v>140</v>
      </c>
      <c r="B11" s="172" t="s">
        <v>121</v>
      </c>
      <c r="C11" s="173"/>
      <c r="D11" s="172" t="s">
        <v>122</v>
      </c>
      <c r="E11" s="173"/>
      <c r="F11" s="172">
        <v>0.28000000000000003</v>
      </c>
      <c r="G11" s="172"/>
    </row>
    <row r="12" spans="1:8" ht="15.75" x14ac:dyDescent="0.25">
      <c r="A12" t="s">
        <v>140</v>
      </c>
      <c r="B12" s="174" t="s">
        <v>123</v>
      </c>
      <c r="C12" s="173">
        <v>5</v>
      </c>
      <c r="D12" s="172"/>
      <c r="E12" s="175" t="s">
        <v>124</v>
      </c>
      <c r="F12" s="172">
        <f>F11*C12</f>
        <v>1.4000000000000001</v>
      </c>
      <c r="G12" s="172"/>
    </row>
    <row r="13" spans="1:8" ht="15.75" x14ac:dyDescent="0.25">
      <c r="A13" s="169" t="s">
        <v>141</v>
      </c>
      <c r="B13" s="176" t="s">
        <v>134</v>
      </c>
      <c r="C13" s="171"/>
      <c r="D13" s="170" t="s">
        <v>122</v>
      </c>
      <c r="E13" s="177" t="s">
        <v>142</v>
      </c>
      <c r="F13" s="170">
        <v>9.5</v>
      </c>
      <c r="G13" s="170"/>
      <c r="H13" s="169"/>
    </row>
    <row r="14" spans="1:8" ht="15.75" x14ac:dyDescent="0.25">
      <c r="A14" s="169" t="s">
        <v>140</v>
      </c>
      <c r="B14" s="170" t="s">
        <v>125</v>
      </c>
      <c r="C14" s="171"/>
      <c r="D14" s="170" t="s">
        <v>122</v>
      </c>
      <c r="E14" s="171"/>
      <c r="F14" s="170">
        <v>3.6</v>
      </c>
      <c r="G14" s="170"/>
      <c r="H14" s="169"/>
    </row>
    <row r="15" spans="1:8" ht="15.75" x14ac:dyDescent="0.25">
      <c r="A15" s="169" t="s">
        <v>140</v>
      </c>
      <c r="B15" s="178" t="s">
        <v>123</v>
      </c>
      <c r="C15" s="171">
        <v>5</v>
      </c>
      <c r="D15" s="170"/>
      <c r="E15" s="177" t="s">
        <v>124</v>
      </c>
      <c r="F15" s="170">
        <f>F14*C15</f>
        <v>18</v>
      </c>
      <c r="G15" s="170"/>
      <c r="H15" s="169"/>
    </row>
    <row r="16" spans="1:8" ht="15.75" x14ac:dyDescent="0.25">
      <c r="A16" t="s">
        <v>126</v>
      </c>
      <c r="B16" s="172" t="s">
        <v>127</v>
      </c>
      <c r="C16" s="173"/>
      <c r="D16" s="172" t="s">
        <v>122</v>
      </c>
      <c r="E16" s="173"/>
      <c r="F16" s="172">
        <v>0.35</v>
      </c>
      <c r="G16" s="172"/>
    </row>
    <row r="17" spans="1:8" ht="15.75" x14ac:dyDescent="0.25">
      <c r="A17" s="169" t="s">
        <v>126</v>
      </c>
      <c r="B17" s="176" t="s">
        <v>128</v>
      </c>
      <c r="C17" s="171"/>
      <c r="D17" s="170" t="s">
        <v>129</v>
      </c>
      <c r="E17" s="171" t="s">
        <v>143</v>
      </c>
      <c r="F17" s="170">
        <v>12</v>
      </c>
      <c r="G17" s="170"/>
      <c r="H17" s="169"/>
    </row>
    <row r="18" spans="1:8" ht="15.75" x14ac:dyDescent="0.25">
      <c r="A18" t="s">
        <v>126</v>
      </c>
      <c r="B18" s="172" t="s">
        <v>130</v>
      </c>
      <c r="C18" s="173"/>
      <c r="D18" s="172" t="s">
        <v>129</v>
      </c>
      <c r="E18" s="173"/>
      <c r="F18" s="172">
        <v>7.6</v>
      </c>
      <c r="G18" s="172"/>
    </row>
    <row r="19" spans="1:8" ht="15.75" x14ac:dyDescent="0.25">
      <c r="A19" s="169" t="s">
        <v>126</v>
      </c>
      <c r="B19" s="172" t="s">
        <v>144</v>
      </c>
      <c r="C19" s="173"/>
      <c r="D19" s="172" t="s">
        <v>129</v>
      </c>
      <c r="E19" s="173" t="s">
        <v>145</v>
      </c>
      <c r="F19" s="172">
        <v>6</v>
      </c>
      <c r="G19" s="172"/>
    </row>
    <row r="20" spans="1:8" ht="15.75" x14ac:dyDescent="0.25">
      <c r="A20" s="169" t="s">
        <v>126</v>
      </c>
      <c r="B20" s="170" t="s">
        <v>131</v>
      </c>
      <c r="C20" s="171"/>
      <c r="D20" s="170" t="s">
        <v>129</v>
      </c>
      <c r="E20" s="171"/>
      <c r="F20" s="170">
        <v>2.4</v>
      </c>
      <c r="G20" s="170"/>
      <c r="H20" s="169"/>
    </row>
    <row r="52" spans="2:2" x14ac:dyDescent="0.2">
      <c r="B52" s="179" t="s">
        <v>135</v>
      </c>
    </row>
  </sheetData>
  <autoFilter ref="A8:G20"/>
  <pageMargins left="0.9055118110236221" right="0.51181102362204722" top="0.78740157480314965" bottom="0.78740157480314965" header="0.31496062992125984" footer="0.31496062992125984"/>
  <pageSetup paperSize="246" orientation="portrait" r:id="rId1"/>
  <headerFooter>
    <oddFooter>&amp;L&amp;8PAK 2016, Ja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DatenGenerell</vt:lpstr>
      <vt:lpstr>Belastung (leer)</vt:lpstr>
      <vt:lpstr>Belastung</vt:lpstr>
      <vt:lpstr>ProtokollLuftgekühlt</vt:lpstr>
      <vt:lpstr>ProtokollWassergekühlt</vt:lpstr>
      <vt:lpstr>Apparateliste</vt:lpstr>
      <vt:lpstr>Apparateliste!Druckbereich</vt:lpstr>
      <vt:lpstr>Belastung!Druckbereich</vt:lpstr>
      <vt:lpstr>'Belastung (leer)'!Druckbereich</vt:lpstr>
      <vt:lpstr>ProtokollLuftgekühlt!Druckbereich</vt:lpstr>
      <vt:lpstr>ProtokollWassergekühlt!Druckbereich</vt:lpstr>
    </vt:vector>
  </TitlesOfParts>
  <Company>Amt für Zivilschutz, 8450 Andelfingen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Notstrom Probelauf</dc:title>
  <dc:subject>Belastung/Protokoll</dc:subject>
  <dc:creator>Gerhard Jauner</dc:creator>
  <cp:lastModifiedBy>Johann Baumann</cp:lastModifiedBy>
  <cp:revision>1</cp:revision>
  <cp:lastPrinted>2016-01-27T09:37:24Z</cp:lastPrinted>
  <dcterms:created xsi:type="dcterms:W3CDTF">1999-12-09T12:44:44Z</dcterms:created>
  <dcterms:modified xsi:type="dcterms:W3CDTF">2019-02-07T12:48:45Z</dcterms:modified>
</cp:coreProperties>
</file>