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628"/>
  <workbookPr autoCompressPictures="0"/>
  <mc:AlternateContent xmlns:mc="http://schemas.openxmlformats.org/markup-compatibility/2006">
    <mc:Choice Requires="x15">
      <x15ac:absPath xmlns:x15ac="http://schemas.microsoft.com/office/spreadsheetml/2010/11/ac" url="G:\S\Wettbewerbe\01_Verfahren\01_WBW\Bülach_BSB_45368_Erweiterung\03_Unterlagen_zum_Verfahren\D_Formulare\"/>
    </mc:Choice>
  </mc:AlternateContent>
  <xr:revisionPtr revIDLastSave="0" documentId="13_ncr:1_{BEFCD36A-1D22-43B2-95AB-28E50515E182}" xr6:coauthVersionLast="47" xr6:coauthVersionMax="47" xr10:uidLastSave="{00000000-0000-0000-0000-000000000000}"/>
  <bookViews>
    <workbookView xWindow="-120" yWindow="-120" windowWidth="29040" windowHeight="15840" xr2:uid="{00000000-000D-0000-FFFF-FFFF00000000}"/>
  </bookViews>
  <sheets>
    <sheet name="Raumprogramm" sheetId="14" r:id="rId1"/>
    <sheet name="Definitionen" sheetId="15" state="hidden" r:id="rId2"/>
  </sheets>
  <definedNames>
    <definedName name="_xlnm.Print_Area" localSheetId="0">Raumprogramm!$A$1:$T$132</definedName>
    <definedName name="_xlnm.Print_Titles" localSheetId="0">Raumprogramm!$4:$6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R127" i="14" l="1"/>
  <c r="R128" i="14"/>
  <c r="R129" i="14"/>
  <c r="R126" i="14"/>
  <c r="R93" i="14"/>
  <c r="R94" i="14"/>
  <c r="R95" i="14"/>
  <c r="R96" i="14"/>
  <c r="R97" i="14"/>
  <c r="R28" i="14"/>
  <c r="R29" i="14"/>
  <c r="R30" i="14"/>
  <c r="R31" i="14"/>
  <c r="R32" i="14"/>
  <c r="R33" i="14"/>
  <c r="R34" i="14"/>
  <c r="R44" i="14"/>
  <c r="R45" i="14"/>
  <c r="R46" i="14"/>
  <c r="R47" i="14"/>
  <c r="R38" i="14"/>
  <c r="R39" i="14"/>
  <c r="R63" i="14"/>
  <c r="T12" i="14" s="1"/>
  <c r="R77" i="14"/>
  <c r="R99" i="14"/>
  <c r="R64" i="14"/>
  <c r="R76" i="14"/>
  <c r="R104" i="14"/>
  <c r="R53" i="14"/>
  <c r="R54" i="14"/>
  <c r="R58" i="14" s="1"/>
  <c r="R55" i="14"/>
  <c r="R56" i="14"/>
  <c r="R57" i="14"/>
  <c r="R62" i="14"/>
  <c r="R65" i="14"/>
  <c r="R66" i="14"/>
  <c r="R67" i="14"/>
  <c r="R79" i="14"/>
  <c r="R80" i="14"/>
  <c r="R81" i="14"/>
  <c r="R82" i="14"/>
  <c r="R83" i="14"/>
  <c r="R84" i="14"/>
  <c r="R85" i="14"/>
  <c r="R86" i="14"/>
  <c r="R100" i="14"/>
  <c r="R105" i="14"/>
  <c r="R106" i="14"/>
  <c r="R107" i="14"/>
  <c r="R108" i="14"/>
  <c r="R109" i="14"/>
  <c r="R110" i="14"/>
  <c r="R111" i="14"/>
  <c r="T14" i="14"/>
  <c r="T11" i="14"/>
  <c r="G80" i="14"/>
  <c r="G81" i="14"/>
  <c r="G82" i="14"/>
  <c r="G83" i="14"/>
  <c r="I11" i="14"/>
  <c r="G28" i="14"/>
  <c r="I10" i="14" s="1"/>
  <c r="G29" i="14"/>
  <c r="G39" i="14"/>
  <c r="G44" i="14"/>
  <c r="G40" i="14"/>
  <c r="G47" i="14"/>
  <c r="G84" i="14"/>
  <c r="G98" i="14"/>
  <c r="R98" i="14" l="1"/>
  <c r="T13" i="14" s="1"/>
  <c r="R40" i="14"/>
  <c r="R87" i="14"/>
  <c r="R68" i="14"/>
  <c r="G87" i="14"/>
  <c r="G113" i="14" s="1"/>
  <c r="R49" i="14"/>
  <c r="R70" i="14" s="1"/>
  <c r="T10" i="14"/>
  <c r="G34" i="14"/>
  <c r="G49" i="14" s="1"/>
  <c r="G70" i="14" s="1"/>
</calcChain>
</file>

<file path=xl/sharedStrings.xml><?xml version="1.0" encoding="utf-8"?>
<sst xmlns="http://schemas.openxmlformats.org/spreadsheetml/2006/main" count="643" uniqueCount="354">
  <si>
    <t>Generelle Anforderungen / Zielsetzungen</t>
  </si>
  <si>
    <t>Perimeter, 
Rahmenbedingungen</t>
  </si>
  <si>
    <t>Nutzungsflexibilität</t>
  </si>
  <si>
    <t>Erschliessung</t>
  </si>
  <si>
    <t>Hinweis</t>
  </si>
  <si>
    <r>
      <t>1. Hauptnutzflächen HNF</t>
    </r>
    <r>
      <rPr>
        <sz val="9"/>
        <rFont val="Arial Black"/>
        <family val="2"/>
      </rPr>
      <t xml:space="preserve"> Unterricht</t>
    </r>
  </si>
  <si>
    <t>1.1 Unterrichtsbereich Allgemein / Fachunterricht</t>
  </si>
  <si>
    <t>Nutzung</t>
  </si>
  <si>
    <t>Raum-typ</t>
  </si>
  <si>
    <t>Menge</t>
  </si>
  <si>
    <t>m2 HNF</t>
  </si>
  <si>
    <r>
      <rPr>
        <sz val="9"/>
        <color theme="1"/>
        <rFont val="Calibri"/>
        <family val="2"/>
      </rPr>
      <t>Σ</t>
    </r>
    <r>
      <rPr>
        <sz val="9"/>
        <color theme="1"/>
        <rFont val="Arial"/>
        <family val="2"/>
      </rPr>
      <t xml:space="preserve"> m2 HNF</t>
    </r>
  </si>
  <si>
    <t>Höhe (min)</t>
  </si>
  <si>
    <t>Arbeits-
plätze</t>
  </si>
  <si>
    <t>Funktion Nutzung</t>
  </si>
  <si>
    <t>Flächen-
typ</t>
  </si>
  <si>
    <t>Raumanforderungen</t>
  </si>
  <si>
    <t>Unterrichtszimmer Standard</t>
  </si>
  <si>
    <t>1.1.1</t>
  </si>
  <si>
    <t>3.0 m</t>
  </si>
  <si>
    <t>Unterrichtszimmer für bis 24 Lernende</t>
  </si>
  <si>
    <t>HNF 5.2</t>
  </si>
  <si>
    <t>gem. Richtlinien Schulraumplanung Sekundarstufe II, 3. Raumblätter Berufsfachschulen, Unterrichtszimmer Standard; 
Zwei Unterrichtszimmer sollen auf der Längsseite aneinander anstossen, so dass diese künftig bei Bedarf (nach Entfernung der Zwischenwand) als Lernlandschaft genutzt werden könnten (typähnlich Lernlandschaft 1.1.3)</t>
  </si>
  <si>
    <t>Gruppenraum</t>
  </si>
  <si>
    <t>1.1.2</t>
  </si>
  <si>
    <t>Arbeitsraum für 6-8 Lernende</t>
  </si>
  <si>
    <t>gem. Richtlinien Schulraumplanung Sekundarstufe II, 3. Raumblätter Berufsfachschulen, Gruppenraum</t>
  </si>
  <si>
    <t>Lernlandschaft</t>
  </si>
  <si>
    <t>1.1.3</t>
  </si>
  <si>
    <t>Unterrichtsbereich für selbstorientiertes betreutes Lernen für bis 70 Lernende</t>
  </si>
  <si>
    <t xml:space="preserve">Raumgeometrie typähnlich Unterrichtszimmer Standard (L/B 3:2), auf der Längsseite aneinander anstossend = L/B 3:4, so dass bei Bedarf mit Einbau einer Zwischenwand wieder Standard-Unterrichtszimmer abgegrenzt werden könnten), in unterschiedliche Bereiche unterteilbar (mit Mobiliar oder Vorhängen); </t>
  </si>
  <si>
    <t>Offene Arbeitsbereiche Lernende</t>
  </si>
  <si>
    <t>1.1.4</t>
  </si>
  <si>
    <t>2-4</t>
  </si>
  <si>
    <t>12-25</t>
  </si>
  <si>
    <t xml:space="preserve">Offene Arbeitszonen </t>
  </si>
  <si>
    <t>direkt den Zirkulationsflächen zugeordnet; hohe Aufenthaltsqualität</t>
  </si>
  <si>
    <t>Vorbereitung Lehrpersonen</t>
  </si>
  <si>
    <t>1.1.5</t>
  </si>
  <si>
    <t>Arbeitsbereich für bis 20 Lehrpersonen</t>
  </si>
  <si>
    <t>HNF 2.2</t>
  </si>
  <si>
    <t>gem. Richtlinien Schulraumplanung Sekundarstufe II, 3. Raumblätter Berufsfachschulen, Unterrichtsvorbereitung, 
inkl. je 1 Fokusraum mit Sichtbezug (stilles Schaffen, Kleinbesprechung, Telefonate, ca. 6-8m2) - Optional auch Anordnung im Bestandesbau möglich, Raumgeometrie typähnlich Unterrichtszimmer Standard (bei Bedarf in Unterrichtszimmer umnutzbar)</t>
  </si>
  <si>
    <t xml:space="preserve">Material / Sammlung  </t>
  </si>
  <si>
    <t>1.1.6</t>
  </si>
  <si>
    <t>Lagerort für Unterrichtsmaterial</t>
  </si>
  <si>
    <t>HNF 4.2</t>
  </si>
  <si>
    <t>Räumlicher Bezug zu Vorbereitungsflächen 1.1.4 und Unterrichtszimmern 1.1.1</t>
  </si>
  <si>
    <t xml:space="preserve">Zwischentotal 1.1 </t>
  </si>
  <si>
    <t xml:space="preserve">1.2 Erweiterter Unterrichtsbereich </t>
  </si>
  <si>
    <r>
      <rPr>
        <sz val="9"/>
        <rFont val="Calibri"/>
        <family val="2"/>
      </rPr>
      <t>Σ</t>
    </r>
    <r>
      <rPr>
        <sz val="9"/>
        <rFont val="Arial"/>
        <family val="2"/>
      </rPr>
      <t xml:space="preserve"> m2 HNF</t>
    </r>
  </si>
  <si>
    <t xml:space="preserve">Lehrpersonenzimmer  </t>
  </si>
  <si>
    <t>1.2.1</t>
  </si>
  <si>
    <t>Pausenaufenthalt für Lehrpersonen und Betriebsmitarbeitende</t>
  </si>
  <si>
    <t>HNF 1.3</t>
  </si>
  <si>
    <t>Teeküche, Lehrerfächli, mind. 40 Plätze Aufenthalt</t>
  </si>
  <si>
    <t>Ruhe-, Sanitäts- &amp; Stillzimmer</t>
  </si>
  <si>
    <t>1.2.2</t>
  </si>
  <si>
    <t xml:space="preserve"> </t>
  </si>
  <si>
    <t>Rückzugsmöglichkeit für Lehrpersonen</t>
  </si>
  <si>
    <t>auch als Sanitäts-/Stillzimmer nutzbar  - optional auch Anordnung im Bestandesbau möglich</t>
  </si>
  <si>
    <t>Zwischentotal 1.2</t>
  </si>
  <si>
    <t>1.3 Unterrichtsbereich Sport</t>
  </si>
  <si>
    <r>
      <rPr>
        <sz val="9"/>
        <rFont val="Calibri"/>
        <family val="2"/>
      </rPr>
      <t>Σ</t>
    </r>
    <r>
      <rPr>
        <sz val="9"/>
        <rFont val="Arial"/>
        <family val="2"/>
      </rPr>
      <t xml:space="preserve"> m2 </t>
    </r>
  </si>
  <si>
    <t>Anforderung Funktion</t>
  </si>
  <si>
    <t>Einfach-Sporthalle</t>
  </si>
  <si>
    <t>1.3.1</t>
  </si>
  <si>
    <t>7.0 m</t>
  </si>
  <si>
    <t xml:space="preserve">Sportunterricht für bis 49 Personen;  </t>
  </si>
  <si>
    <t>HNF 5.5</t>
  </si>
  <si>
    <t>Kraft/Cardioraum</t>
  </si>
  <si>
    <t>1.3.2</t>
  </si>
  <si>
    <t xml:space="preserve"> 3.5 m</t>
  </si>
  <si>
    <t xml:space="preserve">Sportunterricht für bis 25 Personen;  </t>
  </si>
  <si>
    <t xml:space="preserve">gemäss BASPO Empfehlung 201; H.i.L. min. 3.5 m Raumhöhe; in ausserschulischen Zeiten unabhängig zugänglich </t>
  </si>
  <si>
    <t>Gymnastikraum</t>
  </si>
  <si>
    <t>1.3.3</t>
  </si>
  <si>
    <t>Zwischentotal 1.3</t>
  </si>
  <si>
    <t xml:space="preserve">Total Hauptnutzflächen 1 Unterricht </t>
  </si>
  <si>
    <t xml:space="preserve">2.1 Schulverwaltung / Betrieb </t>
  </si>
  <si>
    <r>
      <rPr>
        <sz val="9"/>
        <color theme="1"/>
        <rFont val="Calibri"/>
        <family val="2"/>
      </rPr>
      <t>Σ</t>
    </r>
    <r>
      <rPr>
        <sz val="9"/>
        <color theme="1"/>
        <rFont val="Arial"/>
        <family val="2"/>
      </rPr>
      <t xml:space="preserve"> m2 </t>
    </r>
  </si>
  <si>
    <t xml:space="preserve">Raumanforderungen </t>
  </si>
  <si>
    <t>Empfang, Schulverwaltung</t>
  </si>
  <si>
    <t>2.1.1</t>
  </si>
  <si>
    <t>45</t>
  </si>
  <si>
    <t>Anlaufstelle für Lernende, Lehrpersonen und Externe</t>
  </si>
  <si>
    <t>Gut zugängliche zentrale Lage, Theke, 5 Arbeitsplätze; räumlicher Bezug zu Schulleitung</t>
  </si>
  <si>
    <t xml:space="preserve">Büro Schulleitung </t>
  </si>
  <si>
    <t>2.1.2</t>
  </si>
  <si>
    <t>20</t>
  </si>
  <si>
    <t>Büro</t>
  </si>
  <si>
    <t>HNF 2.1</t>
  </si>
  <si>
    <t>Räumlicher Bezug zu 2.1.1 Sekretariat; Büro Schulleitung mit Besprechungstisch</t>
  </si>
  <si>
    <t xml:space="preserve">Arbeitsbereich Schulleitung </t>
  </si>
  <si>
    <t>2.2.2</t>
  </si>
  <si>
    <t>60</t>
  </si>
  <si>
    <t>Arbeitszone</t>
  </si>
  <si>
    <t>Gemeinsamer Arbeitsbereich Schulleitung (Schulleitung Stv., Abt.leitung KV, Abt.leitung Elektro, Leitung Dienste, Leitung Personal)</t>
  </si>
  <si>
    <t>Zone Besprechung, ruhiges Arbeiten</t>
  </si>
  <si>
    <t>2.2.3</t>
  </si>
  <si>
    <t>50</t>
  </si>
  <si>
    <t>Besprechung, vertrauliche Gespräche/Telefonate</t>
  </si>
  <si>
    <t>Ruhiger und vertraulicher Bereich, Besprechungs- und Rückzugsfläche Schulleitung
Besprechungsbereiche: 1 Besprechungszimmer bis 12 Personen mit Screen; 2 Bereiche à 2-4 Personen; 2 Kojen</t>
  </si>
  <si>
    <t>Schulbetrieb IT</t>
  </si>
  <si>
    <t>2.2.4</t>
  </si>
  <si>
    <t>25</t>
  </si>
  <si>
    <t xml:space="preserve">IT Dienst (3 AP) </t>
  </si>
  <si>
    <t>gut auffindbare Lage im Erdgeschoss</t>
  </si>
  <si>
    <t>Total Hauptnutzfl. 2 Schulverwaltung/Betrieb</t>
  </si>
  <si>
    <t>3.1 Allgemeiner Bereich</t>
  </si>
  <si>
    <r>
      <rPr>
        <sz val="9"/>
        <color theme="1"/>
        <rFont val="Calibri"/>
        <family val="2"/>
      </rPr>
      <t>Σ</t>
    </r>
    <r>
      <rPr>
        <sz val="9"/>
        <color theme="1"/>
        <rFont val="Arial"/>
        <family val="2"/>
      </rPr>
      <t xml:space="preserve"> m2  </t>
    </r>
  </si>
  <si>
    <t xml:space="preserve">Raumanforderungen optional (Nutzungen vorzugsweise im Bestandesbau belassen) </t>
  </si>
  <si>
    <t>Mehrzweckraum</t>
  </si>
  <si>
    <t xml:space="preserve">3.1.1a
</t>
  </si>
  <si>
    <t xml:space="preserve">1 
</t>
  </si>
  <si>
    <t>3.5 m</t>
  </si>
  <si>
    <t>Mehrzweckraum für Infoveranstaltungen, Anlässe und Spezialnutzungen; auch für Unterricht, selbstständiges Arbeiten, Aufenthalt und Verpflegung nutzbar</t>
  </si>
  <si>
    <t xml:space="preserve">mind. 50 Sitzplätze (Konzertbestuhlung), Mobile Bühne, AV-Installation inkl. Regie-/Lichtsteuerung; 
Bedarfsweise um Essraum Caféteria erweiterbar (mobile Wand) </t>
  </si>
  <si>
    <t>Mobiliarlager Mehrzweckraum</t>
  </si>
  <si>
    <t>3.1.1b</t>
  </si>
  <si>
    <t>Lagerung Tische/Stühle Mehrzweckraum</t>
  </si>
  <si>
    <t>HNF 4.1</t>
  </si>
  <si>
    <t xml:space="preserve">direkter Raumbezug zu Mehrzweckraum, guter Raumbezug zu Essraum Caféteria; Lagerfläche für Stapelstühle, Klapptische, mobile Bühne, Rednerpult, Licht-/AV-Steuerung </t>
  </si>
  <si>
    <t>Foyer</t>
  </si>
  <si>
    <t>3.1.2</t>
  </si>
  <si>
    <t>Foyer zu Mehrzweckraum/Essraum Caféteria</t>
  </si>
  <si>
    <t>VF 9.1</t>
  </si>
  <si>
    <t>Fluchtwege, Hindernisfreiheit, adäquate Signaletik und Wegweisung sind zu gewährleisten</t>
  </si>
  <si>
    <t xml:space="preserve">Essraum Caféteria </t>
  </si>
  <si>
    <t>3.1.3</t>
  </si>
  <si>
    <t>160</t>
  </si>
  <si>
    <t>Verpflegungsraum mit Option zur Mehrzweckraumerweiterung</t>
  </si>
  <si>
    <t>HNF 1.5</t>
  </si>
  <si>
    <t xml:space="preserve">inkl. Ausgabezone und Selbstverpflegerstation (Wasser &amp; 6 Microwellengeräte), mind. 120 Sitzplätze, Bedarfsweise als Erweiterung Mehrzweckraum nutzbar und auch auf dessen Präsentationsbereich ausgerichtet/ausrichtbar  </t>
  </si>
  <si>
    <t>Küche Caféteria</t>
  </si>
  <si>
    <t>3.1.4</t>
  </si>
  <si>
    <t>70</t>
  </si>
  <si>
    <t>Aufbereitung, Ausgabe, Lager</t>
  </si>
  <si>
    <t>HNF 3.8</t>
  </si>
  <si>
    <t xml:space="preserve">Regenerationsküche, von Produktionsküche der benachbarten Kantonsschule beliefert (Ausrichtung Zugang) </t>
  </si>
  <si>
    <t>Büro Leitung Caféteria</t>
  </si>
  <si>
    <t>3.1.5</t>
  </si>
  <si>
    <t>10</t>
  </si>
  <si>
    <t xml:space="preserve">guter Raumbezug zu 3.1.4 Küche </t>
  </si>
  <si>
    <t>Total 3 Allgemeiner Bereich</t>
  </si>
  <si>
    <t xml:space="preserve">Total Hauptnutzflächen 1-3, Verkehrsfläche Foyer </t>
  </si>
  <si>
    <t>Nebennutzflächen NNF</t>
  </si>
  <si>
    <t>N1.1 Unterrichtsbereich</t>
  </si>
  <si>
    <t>m2 NNF</t>
  </si>
  <si>
    <t>Bemerkungen</t>
  </si>
  <si>
    <t>WC-Anlagen</t>
  </si>
  <si>
    <t>N1.1.1</t>
  </si>
  <si>
    <t>var.</t>
  </si>
  <si>
    <t>nach
Bedarf</t>
  </si>
  <si>
    <t>Anzahl &amp; Umfang gem. gesetzl. Vorgaben. Getrennte WC-Anlagen für Lernende; Anteil M/F: 75/25%.  Minimalanforderungen: Pro zwei Klassen je ein Klosett für Lernende. Für jede weitere Einheit (2 Unterrichtszimmer) ist bei den Lernenden 1 Klosett oder 1 Urinoir vorzusehen.</t>
  </si>
  <si>
    <t>NNF 7.1</t>
  </si>
  <si>
    <t>Kopier-/Druckerraum Lehrpersonen LP; LP &amp; Lernende</t>
  </si>
  <si>
    <t>N1.1.2</t>
  </si>
  <si>
    <t>15/10</t>
  </si>
  <si>
    <t>Kopier-/Druckerraum, kein Tagelicht notwendig, Raumbezug zu 1.1.4</t>
  </si>
  <si>
    <t>HNF 2.6</t>
  </si>
  <si>
    <t>sinnvolle Anordnung (Trakt- und Geschossweise), Raumbezug zu Vorbereitungsbereich Lehrpersonen und Arbeitsbereich Lernende, Lüftungsanschluss</t>
  </si>
  <si>
    <t>Schülerspind (Schliessfächer)</t>
  </si>
  <si>
    <t>N1.1.3</t>
  </si>
  <si>
    <t>-</t>
  </si>
  <si>
    <t>Depotzone abschliessbar</t>
  </si>
  <si>
    <t>B/H/T ca. 30/50/50cm; verteilt auf Schulgeschosse; Anordnung im Erschliessungsbereich</t>
  </si>
  <si>
    <t>N1.1.4</t>
  </si>
  <si>
    <t>&gt;7</t>
  </si>
  <si>
    <t>NNF 7.3</t>
  </si>
  <si>
    <t xml:space="preserve">sinnvolle Anordnung (Trakt- und Geschossweise); min. Grösse 7 m2; </t>
  </si>
  <si>
    <t>Garderobe Lernende M/F</t>
  </si>
  <si>
    <t>N1.1.5</t>
  </si>
  <si>
    <t>Garderoben/Duschen</t>
  </si>
  <si>
    <t>zu 1.4 Unterrichtsbereich Sport</t>
  </si>
  <si>
    <t>Garderobe Lernende Einzel</t>
  </si>
  <si>
    <t>N1.1.6</t>
  </si>
  <si>
    <t>Garderobe/Dusche</t>
  </si>
  <si>
    <t>zu 1.4 Unterrichtsbereich Sport (Hindernisfrei, Gender)</t>
  </si>
  <si>
    <t>Garderobe Sportlehrpersonen</t>
  </si>
  <si>
    <t>N1.1.7</t>
  </si>
  <si>
    <t xml:space="preserve">Garderobe/Dusche/WC M/F </t>
  </si>
  <si>
    <t>Garderobe Lehrpersonen/Betrieb</t>
  </si>
  <si>
    <t>N1.1.8</t>
  </si>
  <si>
    <t>Garderobe/Dusche M/F</t>
  </si>
  <si>
    <t>zugänglich für alle Lehrpersonen und Betriebsmitarbeiter/-innen</t>
  </si>
  <si>
    <t>Geräteraum</t>
  </si>
  <si>
    <t>N1.1.9</t>
  </si>
  <si>
    <t>2.5 m</t>
  </si>
  <si>
    <t>zu 1.4.1 Einfach-Sporthalle, mind. 2.5 m Raumhöhe i.L.</t>
  </si>
  <si>
    <t>N1.1.10</t>
  </si>
  <si>
    <t>zu 1.4.2 Kraft/Cardio und 1.4.3 Gymnastikraum, mind. 2.5 m Raumhöhe i.L.</t>
  </si>
  <si>
    <t>Zwischentotal N1.1</t>
  </si>
  <si>
    <t>N2 Erweiterter Unterrichtsbereich</t>
  </si>
  <si>
    <t>N2.1 Betrieb / Facility Management</t>
  </si>
  <si>
    <t>Lager Facility Management FM</t>
  </si>
  <si>
    <t>N2.1.1</t>
  </si>
  <si>
    <t>1-2</t>
  </si>
  <si>
    <t>N2.1.2</t>
  </si>
  <si>
    <t>N2.1.3</t>
  </si>
  <si>
    <t>Server</t>
  </si>
  <si>
    <t>N2.1.4</t>
  </si>
  <si>
    <t>2-3</t>
  </si>
  <si>
    <t>Serverraum</t>
  </si>
  <si>
    <t>HNF 2.8</t>
  </si>
  <si>
    <t>Zwischentotal N2.1</t>
  </si>
  <si>
    <t>Gebäudetechnik (Funktionsfläche)</t>
  </si>
  <si>
    <t>n.Bedarf</t>
  </si>
  <si>
    <t>für HLKKSE-Versorgung</t>
  </si>
  <si>
    <t>FF 8.x</t>
  </si>
  <si>
    <t>projektspezifisch, gemäss Bedarf</t>
  </si>
  <si>
    <t xml:space="preserve">Personen- &amp; Warenliftanlage 
</t>
  </si>
  <si>
    <t>ca. 7</t>
  </si>
  <si>
    <t>Liftanlage zur Sicherstellung Hindernisfreiheit / Schulbetrieb (Materialtransport)</t>
  </si>
  <si>
    <t>VF 9.3</t>
  </si>
  <si>
    <t>Personenlift / Warenlift, mind. 220 x 150 cm 
Anordnung an gut zugänglicher Lage, Konzeption gemäss Vorgaben Hindernisfreiheit sowie Palettenrollitauglich</t>
  </si>
  <si>
    <t>N3.1 Allgemeiner Bereich</t>
  </si>
  <si>
    <t xml:space="preserve">Raumanforderungen teilweise optional (Nutzungen vorzugsweise im Bestandesbau belassen) </t>
  </si>
  <si>
    <t>N3.1.1</t>
  </si>
  <si>
    <t xml:space="preserve">var. </t>
  </si>
  <si>
    <t>nach gesetzlichen Bestimmungen</t>
  </si>
  <si>
    <t xml:space="preserve">vgl. auch N1.1.1; </t>
  </si>
  <si>
    <t>Sanitär Caféteria</t>
  </si>
  <si>
    <t>N3.1.2</t>
  </si>
  <si>
    <t>WC Mensapersonal</t>
  </si>
  <si>
    <t xml:space="preserve">Anordnung optional auch im Bestandesbau möglich  </t>
  </si>
  <si>
    <t>Garderobe Caféteria</t>
  </si>
  <si>
    <t>N3.1.3</t>
  </si>
  <si>
    <t>4/6</t>
  </si>
  <si>
    <t>Garderobe Mensapersonal, Dusche abschliessbar</t>
  </si>
  <si>
    <t xml:space="preserve">Umzieh-/Duschmöglichkeit geschlechtergetrennt M/F - Anordnung optional auch im Bestandesbau möglich  </t>
  </si>
  <si>
    <t>Putzraum</t>
  </si>
  <si>
    <t>N3.1.4</t>
  </si>
  <si>
    <t>Putzraum Mensa / Mehrzweckraum</t>
  </si>
  <si>
    <t>Lager Mehrzweckraum/Aula</t>
  </si>
  <si>
    <t>N3.1.5</t>
  </si>
  <si>
    <t>Mobiliarlager</t>
  </si>
  <si>
    <t xml:space="preserve">Lager für Konzert- und Tischbestuhlung, mobile Bühne; direkter Raumbezug zu Mehrzweckraum/Aula </t>
  </si>
  <si>
    <t>Lager-/Support Küche</t>
  </si>
  <si>
    <t>N3.1.6</t>
  </si>
  <si>
    <t>Trocken- und Kühllager, Reinigung, Entsorgung</t>
  </si>
  <si>
    <t>gut zugänglich, Raumbezug Küche und Warenlift - Anordnung vorzugsweise im Bestandesbau</t>
  </si>
  <si>
    <t>Anlieferung/Entsorgung Küche</t>
  </si>
  <si>
    <t>N3.1.7</t>
  </si>
  <si>
    <t>Stauraum gedeckt, abschliessbar</t>
  </si>
  <si>
    <t xml:space="preserve">gut zugänglich (Türbreiten, Zufahrt) - Anordnung vorzugsweise im Bestandesbau möglich  </t>
  </si>
  <si>
    <t>Zwischentotal N3.1</t>
  </si>
  <si>
    <t>* Raumanforderungen optional (Nutzungen vorzugsweise im Bestandesbau belassen)</t>
  </si>
  <si>
    <t xml:space="preserve">Total Flächen N1-2 </t>
  </si>
  <si>
    <t>zzgl. Funktionsflächen FF sowie Flächen allg. Bereich</t>
  </si>
  <si>
    <t>F1.1 Funktionsflächen</t>
  </si>
  <si>
    <t>V1.1 Verkehrsflächen</t>
  </si>
  <si>
    <t>Aussenbereich/Umgebung</t>
  </si>
  <si>
    <t>A4.1 Aussenraum</t>
  </si>
  <si>
    <t xml:space="preserve">m2 </t>
  </si>
  <si>
    <t>Allwetterplatz Sport &amp; Pausenaufenthalt</t>
  </si>
  <si>
    <t>A4.1.1</t>
  </si>
  <si>
    <t>Allwetterplatz mit Sportfunktion</t>
  </si>
  <si>
    <t>ANF</t>
  </si>
  <si>
    <t>Aussenraum gedeckt</t>
  </si>
  <si>
    <t>A4.1.2</t>
  </si>
  <si>
    <t>1-3</t>
  </si>
  <si>
    <t>ca. 80</t>
  </si>
  <si>
    <t>Pausenaufenthalt</t>
  </si>
  <si>
    <t>Witterungsschutz für ca. 100 Lernende, vandalensicher, unterhaltsfreundlich</t>
  </si>
  <si>
    <t>Raucherbereich</t>
  </si>
  <si>
    <t>A4.1.3</t>
  </si>
  <si>
    <t>ca. 30</t>
  </si>
  <si>
    <t>Witterungsgeschützter Raucherbereich</t>
  </si>
  <si>
    <t xml:space="preserve">räumliche Distanz zu Hauptzugängen/Fassade, vandalensicher, unterhaltsfreundlich, total Areal künftig 40-50 Plätze </t>
  </si>
  <si>
    <t>Aussenbereich Caféteria</t>
  </si>
  <si>
    <t>A4.1.4</t>
  </si>
  <si>
    <t xml:space="preserve">Verpflegungs- und Pausenbereich </t>
  </si>
  <si>
    <t>Angebot abhängig vom Gesamt-/Umgebungskonzept (mind. 60 Sitzplätze)</t>
  </si>
  <si>
    <t>Parkierung PW / IV</t>
  </si>
  <si>
    <t>A4.1.5</t>
  </si>
  <si>
    <t>Parkfläche Schulbetrieb / IV, Anordnung offen</t>
  </si>
  <si>
    <t>VF9.4/BUF</t>
  </si>
  <si>
    <t>A4.1.6</t>
  </si>
  <si>
    <t>A4.1.7</t>
  </si>
  <si>
    <t>Etagen Reinigungsraum</t>
  </si>
  <si>
    <t>Hauptlagerfläche für Verbrauchs- und Reinigungsmaterial (palettenweise) und Maschinen z.B Scheuersaugmaschine, Einscheibenmaschine</t>
  </si>
  <si>
    <t>var</t>
  </si>
  <si>
    <t>Länge 8-10m</t>
  </si>
  <si>
    <t>Umschlagsplatz, um angelieferte Waren (Pakete, Paletten, Mobiliar, Gebinde) zwischenzulagern oder für die Abholung bereit zu stellen.</t>
  </si>
  <si>
    <t>Aussengeräteraum</t>
  </si>
  <si>
    <t>N1.1.11</t>
  </si>
  <si>
    <t>Abstellfläche für Aussengeräte und Maschinen</t>
  </si>
  <si>
    <t xml:space="preserve"> NNF 7.3</t>
  </si>
  <si>
    <t>gut zugänglich (Türbreite), Raumbezug zu Allwetterplatz, Lagerraum für Sportgeräte (Ballsport, Tore) &amp; Hausdienst</t>
  </si>
  <si>
    <t>gem. BASPO Empfehlung 201; Raumbezug zu A4.1.1 Allwetterplatz Sport, in ausserschulischen Zeiten unabhängig zugänglich.</t>
  </si>
  <si>
    <t>Anlieferungsbereich</t>
  </si>
  <si>
    <t>Entsorgungsraum</t>
  </si>
  <si>
    <t>Eingangsbereich &amp; Schmutzschleuse</t>
  </si>
  <si>
    <t xml:space="preserve">Sauberlaufzone, um den Schmutzeintrag in das Gebäude zu reduzieren. </t>
  </si>
  <si>
    <t>Bestehend aus einer Eingangsvorzone mit Grobschmutzfang und einem Feinschmutzfang im Innenbereich (Schiebetüren)</t>
  </si>
  <si>
    <t>Lager Betrieb und Reinigung; für z.B Stellwände, Verbrauchsmaterial, Anlässe, Stehtische,…</t>
  </si>
  <si>
    <t>Nähe zu Eingang, Aufzug und Hausdienstbüro, Schwellenlos, Türbreite &gt; 80 cm, Doppelflügeltüren mit Durchgangsbreite 140cm wäre optimal, Robuster Bodenbelag, Rammschutz, Bodenmarkierung Warendepot / Zwischendepot im Anlieferungsbereich, Stellfläche für Ausstattung (Regal, Paletten)</t>
  </si>
  <si>
    <t>Zwischenlager für Abfall und Wertstoffe, z.B. Betriebskehricht</t>
  </si>
  <si>
    <t>Direkter Zugang und Nähe zum Aufzug. Schwellenlos Türbreite &gt; 80 cm, optimal: Doppelflügeltüren mit Durchgangsbreite 140cm (Containerbreite 770l beträgt 772mm). Geruchsbildung verhindern. Kombiniert mit überdachten Containerstellplatz im Aussenbereich. Bereich für Container-Reinigung (Wasseranschluss, Bodenablauf und die Oberflächen).</t>
  </si>
  <si>
    <t xml:space="preserve"> Schwellenlos, Türbreite &gt; 80 cm, optimal: Doppelflügeltüren mit Durchgangsbreite 140cm; Nähe Aufzug; Stellfläche für Ausstattung: Regale/ Rollregal, Schränke, Paletten mit Material</t>
  </si>
  <si>
    <t>m2 projektabhängig</t>
  </si>
  <si>
    <t>Bei Neubauten sind hindernisfreie Toiletten zu planen gem. geltenden Bestimmungen. Diese Toiletten sind individuell und  geschleterneutral zugänglich und können auch von Menschen mit Behinderung genutzt werden. Die Gesamtzahl der erforderlichen Toiletten reduziert sich um diese Toiletten.
Für die Lehrpersonen gilt die Wegleitung zum Arbeitsgesetz (Verordnung 3). In der Regel ist pro 10 Frauen eine Toilette und bis 20 Männer 1 Toilette und 1 Pissoir zur Verfügung zu stellen.</t>
  </si>
  <si>
    <t>Total Abstellplätze Schulareal (massvolle Erweiterung des best. Angebots von 15 MAP) mehrheitlich gedeckt</t>
  </si>
  <si>
    <t>Total Abstellplätze Schulareal (massvolle Erweiterung des best. Angebots von 30 VAP) mehrheitlich gedeckt</t>
  </si>
  <si>
    <t>Total Abstellplätze Schulareal (massvolle Erweiterung des best. Angebots von 52 PAP) wovon 10 PAP für Besuchende sowie 2 PAP für Rollstuhlfahrende</t>
  </si>
  <si>
    <t xml:space="preserve">Die Räumlichkeiten sollen möglichst nutzungsflexibel konzipiert werden. Damit soll ein grösstmöglicher Spielraum für künftige organisatorische Anpassungen und Nutzungsänderungen ermöglicht werden. Aus diesen Gründen sind Nutzflächen möglichst auf den Schulzimmerraster abzustimmen bzw. auf mehrere Räume so zu verteilen, dass diese Räume bei Bedarf auch zu einem Klassenzimmer zusammengefasst und umgenutzt werden könnten. Es sind Unterrichtszimmer von ähnlicher Grösse anzustreben, was die Belegungsflexibilität erhöhen soll. Diese werden ergänzt durch verschiedene Lernlandschaften (Flächen, die für selbstständiges oder gruppenartiges Lernen und Arbeiten genutzt werden können).  </t>
  </si>
  <si>
    <t>Das Erweiterungsvorhaben bezweckt die bislang angemieteten Schulflächen der Berufsschule Bülach beim Stammschulhaus Schwerzgrueb zu konzentrieren. Die bestehende Aussensportanlage steht dabei grundsätzlich zur Disposition. Die Konzeption soll berücksichtigen, dass die Erweiterung im laufenden Betrieb der Stammschulgebäudes umzusetzen ist.</t>
  </si>
  <si>
    <t>Das Raumprogramm wird ergänzt durch die Richtlinien für die Schulraumplanung der Sekundarstufe II (Unterlage E2, Version 1.10.2023) und die dazugehörenden Raumblätter Berufsfachschulen (Unterlage E2, 1.1.2022), zudem ist der FM Raumbeschrieb (Unterlage E3) zu berücksichtigen. Bei Abweichungen von diesem Raumprogramm (B2) zum Dokument FM Raumbeschrieb (Unterlage E3) gilt das Raumprogramm (B2).</t>
  </si>
  <si>
    <t>Die Lernenden betreten und verlassen die Schulliegenschaft bislang hauptsächlich über den Hauptzugang an der Nordostfassade des Stammschulhauses. Die Warenströme inkl. interner Ver- und Entsorgung sowie Zulieferung Caféteria soll den Zu- und Weggang der Lernenden möglichst nicht behindern oder kreuzen. Zugang und Gebäude sollen die Anforderungen bezüglich Hindernisfreiheit erfüllen. Die Sportflächen stehen in ausserschulischen Zeiten auch Dritten zur Verfügung. Der Zugang in diesen Bereich soll schulbetriebsunabhängig konzipiert werden.</t>
  </si>
  <si>
    <t>Reinigungslager, Reinigungs-
wagenpark</t>
  </si>
  <si>
    <t>Nähe Aufzug, Schwellenlos, Türbreite &gt; 80 cm, optimal: Doppelflügeltüren mit Durchgangsbreite 140cm; Rammschutz. Lagerung Reinigungsmittel (Chemikalien in Gebinden unverdünnt),Standort von Maschinen zum Aufladen der Akkumulatoren.</t>
  </si>
  <si>
    <t>Parkierung Motorräder</t>
  </si>
  <si>
    <t>Abstellfläche Motorräder</t>
  </si>
  <si>
    <t>Parkierung Velo/Mofa</t>
  </si>
  <si>
    <t>Abstellfläche Velo/Mofa</t>
  </si>
  <si>
    <t>Allwetterplatz mit Sportfunktion als Ergänzung zum Pausenplatz, Allwettersportgeräte, ggf. Ballfangzaun 
Guter räumlicher Bezug zu Sportflächen (bestehend und neu), Planungshilfe Konzeption s. BASPO Empfehlung 101 https://www.ppdb.ehsm.ch/inf2/rm/f.php?f=20210204165610_601c191a6d471.pdf&amp;n=101_d_Freianlagen-Planungsgrundlagen_2009.pdf</t>
  </si>
  <si>
    <t>Flächenkategorien</t>
  </si>
  <si>
    <t>VF</t>
  </si>
  <si>
    <t>Verkehrsfläche</t>
  </si>
  <si>
    <t>FF</t>
  </si>
  <si>
    <t>Raumprogramm</t>
  </si>
  <si>
    <t>Selbsdeklariertes Raumprogramm</t>
  </si>
  <si>
    <r>
      <t>1. Hauptnutzflächen HNF</t>
    </r>
    <r>
      <rPr>
        <sz val="9"/>
        <color theme="0"/>
        <rFont val="Arial Black"/>
        <family val="2"/>
      </rPr>
      <t xml:space="preserve"> Unterricht</t>
    </r>
  </si>
  <si>
    <t>Bezeichnung</t>
  </si>
  <si>
    <r>
      <t xml:space="preserve">Gesamtfläche </t>
    </r>
    <r>
      <rPr>
        <sz val="9"/>
        <color rgb="FFFF0000"/>
        <rFont val="Arial"/>
        <family val="2"/>
      </rPr>
      <t/>
    </r>
  </si>
  <si>
    <t xml:space="preserve">Bemerkungen 
</t>
  </si>
  <si>
    <t>Arbeitsplätze</t>
  </si>
  <si>
    <t>Höhe</t>
  </si>
  <si>
    <t xml:space="preserve">Raumhöhe </t>
  </si>
  <si>
    <t>Fläche Raum
(effektiv)</t>
  </si>
  <si>
    <t>Räume</t>
  </si>
  <si>
    <t>Anzahl</t>
  </si>
  <si>
    <t>m</t>
  </si>
  <si>
    <t>m2</t>
  </si>
  <si>
    <t>HNF</t>
  </si>
  <si>
    <t>Hauptnutzfläche</t>
  </si>
  <si>
    <t>Aussennutzfläche</t>
  </si>
  <si>
    <t>NNF</t>
  </si>
  <si>
    <t>Nebennutzfläche</t>
  </si>
  <si>
    <t>Blaue Felder ausfüllen</t>
  </si>
  <si>
    <t>Funktionsfläche</t>
  </si>
  <si>
    <t>ca.</t>
  </si>
  <si>
    <r>
      <rPr>
        <b/>
        <sz val="9"/>
        <rFont val="Calibri"/>
        <family val="2"/>
      </rPr>
      <t>Σ</t>
    </r>
    <r>
      <rPr>
        <b/>
        <sz val="9"/>
        <rFont val="Arial"/>
        <family val="2"/>
      </rPr>
      <t xml:space="preserve"> m2 HNF</t>
    </r>
  </si>
  <si>
    <r>
      <rPr>
        <b/>
        <sz val="9"/>
        <rFont val="Calibri"/>
        <family val="2"/>
      </rPr>
      <t>Σ</t>
    </r>
    <r>
      <rPr>
        <b/>
        <sz val="9"/>
        <rFont val="Arial"/>
        <family val="2"/>
      </rPr>
      <t xml:space="preserve"> m2 </t>
    </r>
  </si>
  <si>
    <r>
      <rPr>
        <b/>
        <sz val="9"/>
        <rFont val="Calibri"/>
        <family val="2"/>
      </rPr>
      <t>Σ</t>
    </r>
    <r>
      <rPr>
        <b/>
        <sz val="9"/>
        <rFont val="Arial"/>
        <family val="2"/>
      </rPr>
      <t xml:space="preserve"> m2</t>
    </r>
  </si>
  <si>
    <r>
      <rPr>
        <b/>
        <sz val="9"/>
        <color theme="1"/>
        <rFont val="Calibri"/>
        <family val="2"/>
      </rPr>
      <t>Σ</t>
    </r>
    <r>
      <rPr>
        <b/>
        <sz val="9"/>
        <color theme="1"/>
        <rFont val="Arial"/>
        <family val="2"/>
      </rPr>
      <t xml:space="preserve"> m2  </t>
    </r>
  </si>
  <si>
    <t>(ohne projektspezifische Flächen)</t>
  </si>
  <si>
    <t>Erweiterungsbau Berufsschule Bülach</t>
  </si>
  <si>
    <t>Projektwettbewerb für Generalplanerteams im offenen Verfahren</t>
  </si>
  <si>
    <t>Projekt xxx</t>
  </si>
  <si>
    <t>Auszufüllende Zellen anzeigen</t>
  </si>
  <si>
    <t>JaNein</t>
  </si>
  <si>
    <t>Ja</t>
  </si>
  <si>
    <t>Nein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</si>
</sst>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 #,##0.00_ ;_ * \-#,##0.00_ ;_ * &quot;-&quot;??_ ;_ @_ "/>
    <numFmt numFmtId="164" formatCode="_ * #,##0_ ;_ * \-#,##0_ ;_ * &quot;-&quot;??_ ;_ @_ "/>
    <numFmt numFmtId="165" formatCode="#,##0.0"/>
    <numFmt numFmtId="166" formatCode="#,###\ &quot;m²&quot;"/>
    <numFmt numFmtId="167" formatCode="#,###.00\ &quot;m&quot;"/>
    <numFmt numFmtId="168" formatCode="d/\ mmmm\ yyyy"/>
    <numFmt numFmtId="169" formatCode="#,##0\ &quot;m²&quot;"/>
  </numFmts>
  <fonts count="57">
    <font>
      <sz val="11"/>
      <color theme="1"/>
      <name val="Calibri"/>
      <family val="2"/>
      <scheme val="minor"/>
    </font>
    <font>
      <sz val="22"/>
      <color theme="1"/>
      <name val="Univers LT Std 47 Light Condens"/>
    </font>
    <font>
      <sz val="11"/>
      <color theme="1"/>
      <name val="Univers LT Std 47 Light Condens"/>
    </font>
    <font>
      <sz val="9"/>
      <color theme="1"/>
      <name val="Univers LT Std 47 Light Condens"/>
    </font>
    <font>
      <sz val="9"/>
      <color theme="1"/>
      <name val="Arial"/>
      <family val="2"/>
    </font>
    <font>
      <b/>
      <sz val="9"/>
      <color theme="1"/>
      <name val="Arial Black"/>
      <family val="2"/>
    </font>
    <font>
      <sz val="9"/>
      <color theme="1"/>
      <name val="Arial Black"/>
      <family val="2"/>
    </font>
    <font>
      <sz val="9"/>
      <color rgb="FFFF0000"/>
      <name val="Arial Black"/>
      <family val="2"/>
    </font>
    <font>
      <sz val="9"/>
      <name val="Arial Black"/>
      <family val="2"/>
    </font>
    <font>
      <b/>
      <sz val="9"/>
      <name val="Arial Black"/>
      <family val="2"/>
    </font>
    <font>
      <sz val="9"/>
      <name val="Arial"/>
      <family val="2"/>
    </font>
    <font>
      <sz val="11"/>
      <color theme="1"/>
      <name val="Calibri"/>
      <family val="2"/>
      <scheme val="minor"/>
    </font>
    <font>
      <b/>
      <sz val="9"/>
      <name val="Arial"/>
      <family val="2"/>
    </font>
    <font>
      <sz val="9"/>
      <color theme="1"/>
      <name val="Calibri"/>
      <family val="2"/>
    </font>
    <font>
      <b/>
      <sz val="9"/>
      <color theme="1"/>
      <name val="Arial"/>
      <family val="2"/>
    </font>
    <font>
      <sz val="9"/>
      <color theme="0" tint="-0.499984740745262"/>
      <name val="Arial"/>
      <family val="2"/>
    </font>
    <font>
      <b/>
      <sz val="9"/>
      <color theme="0" tint="-0.499984740745262"/>
      <name val="Arial"/>
      <family val="2"/>
    </font>
    <font>
      <b/>
      <sz val="9"/>
      <color theme="0" tint="-0.499984740745262"/>
      <name val="Arial Black"/>
      <family val="2"/>
    </font>
    <font>
      <sz val="9"/>
      <color theme="0" tint="-0.499984740745262"/>
      <name val="Univers LT Std 47 Light Condens"/>
    </font>
    <font>
      <sz val="9"/>
      <name val="Calibri"/>
      <family val="2"/>
    </font>
    <font>
      <i/>
      <sz val="9"/>
      <name val="Arial"/>
      <family val="2"/>
    </font>
    <font>
      <u/>
      <sz val="11"/>
      <color theme="10"/>
      <name val="Calibri"/>
      <family val="2"/>
      <scheme val="minor"/>
    </font>
    <font>
      <u/>
      <sz val="11"/>
      <color theme="11"/>
      <name val="Calibri"/>
      <family val="2"/>
      <scheme val="minor"/>
    </font>
    <font>
      <sz val="9"/>
      <name val="Univers LT Std 47 Light Condens"/>
    </font>
    <font>
      <b/>
      <i/>
      <sz val="9"/>
      <color theme="1"/>
      <name val="Arial"/>
      <family val="2"/>
    </font>
    <font>
      <i/>
      <sz val="9"/>
      <color theme="1"/>
      <name val="Arial"/>
      <family val="2"/>
    </font>
    <font>
      <i/>
      <sz val="22"/>
      <color theme="1"/>
      <name val="Univers LT Std 47 Light Condens"/>
    </font>
    <font>
      <sz val="11"/>
      <color rgb="FF0000FF"/>
      <name val="Arial Narrow"/>
      <family val="2"/>
    </font>
    <font>
      <b/>
      <sz val="9"/>
      <color rgb="FF0000FF"/>
      <name val="Arial Narrow"/>
      <family val="2"/>
    </font>
    <font>
      <strike/>
      <sz val="9"/>
      <color rgb="FF0000FF"/>
      <name val="Univers LT Std 47 Light Condens"/>
    </font>
    <font>
      <sz val="7"/>
      <name val="Arial"/>
      <family val="2"/>
    </font>
    <font>
      <sz val="9"/>
      <color theme="0" tint="-0.14999847407452621"/>
      <name val="Arial"/>
      <family val="2"/>
    </font>
    <font>
      <i/>
      <sz val="9"/>
      <color theme="0" tint="-0.499984740745262"/>
      <name val="Arial"/>
      <family val="2"/>
    </font>
    <font>
      <sz val="8"/>
      <color theme="1"/>
      <name val="Arial"/>
      <family val="2"/>
    </font>
    <font>
      <b/>
      <sz val="9"/>
      <color theme="0"/>
      <name val="Arial Black"/>
      <family val="2"/>
    </font>
    <font>
      <sz val="9"/>
      <color theme="0"/>
      <name val="Arial Black"/>
      <family val="2"/>
    </font>
    <font>
      <sz val="9"/>
      <color theme="0"/>
      <name val="Univers LT Std 47 Light Condens"/>
    </font>
    <font>
      <sz val="11"/>
      <color theme="0"/>
      <name val="Calibri"/>
      <family val="2"/>
      <scheme val="minor"/>
    </font>
    <font>
      <sz val="9"/>
      <color rgb="FFFF0000"/>
      <name val="Arial"/>
      <family val="2"/>
    </font>
    <font>
      <sz val="9"/>
      <color theme="1"/>
      <name val="Arial Italic"/>
    </font>
    <font>
      <sz val="8"/>
      <name val="Calibri"/>
      <family val="2"/>
      <scheme val="minor"/>
    </font>
    <font>
      <sz val="12"/>
      <color theme="1"/>
      <name val="Arial Black"/>
      <family val="2"/>
    </font>
    <font>
      <b/>
      <sz val="9"/>
      <name val="Calibri"/>
      <family val="2"/>
    </font>
    <font>
      <b/>
      <sz val="9"/>
      <color theme="1"/>
      <name val="Calibri"/>
      <family val="2"/>
    </font>
    <font>
      <b/>
      <sz val="22"/>
      <color theme="1"/>
      <name val="Univers LT Std 47 Light Condens"/>
    </font>
    <font>
      <b/>
      <i/>
      <sz val="22"/>
      <color theme="1"/>
      <name val="Univers LT Std 47 Light Condens"/>
    </font>
    <font>
      <b/>
      <sz val="9"/>
      <color theme="1"/>
      <name val="Arial Italic"/>
    </font>
    <font>
      <sz val="8.5"/>
      <color theme="1"/>
      <name val="Arial"/>
      <family val="2"/>
    </font>
    <font>
      <sz val="10.5"/>
      <color theme="1"/>
      <name val="Arial Black"/>
      <family val="2"/>
    </font>
    <font>
      <sz val="11"/>
      <color theme="1"/>
      <name val="Arial Black"/>
      <family val="2"/>
    </font>
    <font>
      <sz val="10.5"/>
      <color rgb="FF00B0F0"/>
      <name val="Arial Black"/>
      <family val="2"/>
    </font>
    <font>
      <sz val="12"/>
      <color theme="1"/>
      <name val="Arial"/>
      <family val="2"/>
    </font>
    <font>
      <sz val="12"/>
      <color rgb="FF00B0F0"/>
      <name val="Arial Black"/>
      <family val="2"/>
    </font>
    <font>
      <b/>
      <sz val="12"/>
      <color rgb="FF0000FF"/>
      <name val="Arial Narrow"/>
      <family val="2"/>
    </font>
    <font>
      <sz val="12"/>
      <color theme="1"/>
      <name val="Calibri"/>
      <family val="2"/>
      <scheme val="minor"/>
    </font>
    <font>
      <sz val="10.5"/>
      <color theme="1"/>
      <name val="Arial"/>
      <family val="2"/>
    </font>
    <font>
      <b/>
      <sz val="10.5"/>
      <color rgb="FF0000FF"/>
      <name val="Arial"/>
      <family val="2"/>
    </font>
  </fonts>
  <fills count="7">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2"/>
        <bgColor indexed="64"/>
      </patternFill>
    </fill>
  </fills>
  <borders count="14">
    <border>
      <left/>
      <right/>
      <top/>
      <bottom/>
      <diagonal/>
    </border>
    <border>
      <left/>
      <right/>
      <top style="thin">
        <color auto="1"/>
      </top>
      <bottom style="thin">
        <color auto="1"/>
      </bottom>
      <diagonal/>
    </border>
    <border>
      <left/>
      <right/>
      <top/>
      <bottom style="thin">
        <color auto="1"/>
      </bottom>
      <diagonal/>
    </border>
    <border>
      <left/>
      <right/>
      <top style="thin">
        <color auto="1"/>
      </top>
      <bottom/>
      <diagonal/>
    </border>
    <border>
      <left/>
      <right/>
      <top style="medium">
        <color auto="1"/>
      </top>
      <bottom/>
      <diagonal/>
    </border>
    <border>
      <left/>
      <right/>
      <top style="hair">
        <color auto="1"/>
      </top>
      <bottom style="hair">
        <color auto="1"/>
      </bottom>
      <diagonal/>
    </border>
    <border>
      <left/>
      <right/>
      <top style="hair">
        <color auto="1"/>
      </top>
      <bottom/>
      <diagonal/>
    </border>
    <border>
      <left/>
      <right/>
      <top/>
      <bottom style="medium">
        <color auto="1"/>
      </bottom>
      <diagonal/>
    </border>
    <border>
      <left/>
      <right/>
      <top style="medium">
        <color auto="1"/>
      </top>
      <bottom style="thin">
        <color auto="1"/>
      </bottom>
      <diagonal/>
    </border>
    <border>
      <left/>
      <right/>
      <top/>
      <bottom style="hair">
        <color auto="1"/>
      </bottom>
      <diagonal/>
    </border>
    <border>
      <left/>
      <right/>
      <top style="hair">
        <color auto="1"/>
      </top>
      <bottom style="thin">
        <color indexed="64"/>
      </bottom>
      <diagonal/>
    </border>
    <border>
      <left/>
      <right/>
      <top/>
      <bottom style="medium">
        <color theme="0"/>
      </bottom>
      <diagonal/>
    </border>
    <border>
      <left/>
      <right/>
      <top style="medium">
        <color theme="0"/>
      </top>
      <bottom/>
      <diagonal/>
    </border>
    <border>
      <left/>
      <right/>
      <top style="thin">
        <color indexed="64"/>
      </top>
      <bottom style="hair">
        <color auto="1"/>
      </bottom>
      <diagonal/>
    </border>
  </borders>
  <cellStyleXfs count="91">
    <xf numFmtId="0" fontId="0" fillId="0" borderId="0"/>
    <xf numFmtId="0" fontId="11" fillId="0" borderId="0"/>
    <xf numFmtId="43" fontId="11" fillId="0" borderId="0" applyFon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cellStyleXfs>
  <cellXfs count="392">
    <xf numFmtId="0" fontId="0" fillId="0" borderId="0" xfId="0"/>
    <xf numFmtId="0" fontId="7" fillId="0" borderId="1" xfId="0" applyFont="1" applyBorder="1" applyAlignment="1">
      <alignment vertical="center" wrapText="1"/>
    </xf>
    <xf numFmtId="0" fontId="8" fillId="0" borderId="1" xfId="0" applyFont="1" applyBorder="1" applyAlignment="1">
      <alignment horizontal="right" vertical="center" wrapText="1"/>
    </xf>
    <xf numFmtId="0" fontId="3" fillId="0" borderId="1" xfId="0" applyFont="1" applyBorder="1" applyAlignment="1">
      <alignment vertical="center" wrapText="1"/>
    </xf>
    <xf numFmtId="0" fontId="4" fillId="0" borderId="1" xfId="0" applyFont="1" applyBorder="1" applyAlignment="1">
      <alignment vertical="center" wrapText="1"/>
    </xf>
    <xf numFmtId="0" fontId="4" fillId="0" borderId="1" xfId="0" applyFont="1" applyBorder="1" applyAlignment="1">
      <alignment horizontal="right" vertical="center" wrapText="1"/>
    </xf>
    <xf numFmtId="0" fontId="9" fillId="0" borderId="1" xfId="0" applyFont="1" applyBorder="1" applyAlignment="1">
      <alignment horizontal="right" vertical="center" wrapText="1"/>
    </xf>
    <xf numFmtId="164" fontId="9" fillId="0" borderId="0" xfId="2" applyNumberFormat="1" applyFont="1" applyFill="1" applyBorder="1" applyAlignment="1">
      <alignment horizontal="right" vertical="center" wrapText="1"/>
    </xf>
    <xf numFmtId="164" fontId="8" fillId="0" borderId="1" xfId="2" applyNumberFormat="1" applyFont="1" applyFill="1" applyBorder="1" applyAlignment="1">
      <alignment horizontal="right" vertical="center" wrapText="1"/>
    </xf>
    <xf numFmtId="164" fontId="9" fillId="0" borderId="1" xfId="2" applyNumberFormat="1" applyFont="1" applyFill="1" applyBorder="1" applyAlignment="1">
      <alignment horizontal="right" vertical="center" wrapText="1"/>
    </xf>
    <xf numFmtId="0" fontId="5" fillId="0" borderId="1" xfId="0" applyFont="1" applyBorder="1" applyAlignment="1">
      <alignment horizontal="right" vertical="center"/>
    </xf>
    <xf numFmtId="0" fontId="6" fillId="0" borderId="1" xfId="0" applyFont="1" applyBorder="1" applyAlignment="1">
      <alignment horizontal="left" vertical="center" wrapText="1"/>
    </xf>
    <xf numFmtId="0" fontId="5" fillId="0" borderId="2" xfId="0" applyFont="1" applyBorder="1" applyAlignment="1">
      <alignment vertical="center"/>
    </xf>
    <xf numFmtId="0" fontId="6" fillId="0" borderId="2" xfId="0" applyFont="1" applyBorder="1" applyAlignment="1">
      <alignment horizontal="right" wrapText="1"/>
    </xf>
    <xf numFmtId="0" fontId="6" fillId="0" borderId="2" xfId="0" applyFont="1" applyBorder="1" applyAlignment="1">
      <alignment wrapText="1"/>
    </xf>
    <xf numFmtId="0" fontId="4" fillId="0" borderId="3" xfId="0" applyFont="1" applyBorder="1" applyAlignment="1">
      <alignment horizontal="right" vertical="center" wrapText="1"/>
    </xf>
    <xf numFmtId="0" fontId="8" fillId="0" borderId="3" xfId="0" applyFont="1" applyBorder="1" applyAlignment="1">
      <alignment horizontal="right" vertical="center" wrapText="1"/>
    </xf>
    <xf numFmtId="0" fontId="3" fillId="0" borderId="3" xfId="0" applyFont="1" applyBorder="1" applyAlignment="1">
      <alignment vertical="center" wrapText="1"/>
    </xf>
    <xf numFmtId="164" fontId="6" fillId="0" borderId="2" xfId="2" applyNumberFormat="1" applyFont="1" applyBorder="1" applyAlignment="1">
      <alignment horizontal="right" wrapText="1"/>
    </xf>
    <xf numFmtId="49" fontId="15" fillId="0" borderId="1" xfId="0" applyNumberFormat="1" applyFont="1" applyBorder="1" applyAlignment="1">
      <alignment horizontal="right" vertical="top" wrapText="1"/>
    </xf>
    <xf numFmtId="0" fontId="15" fillId="0" borderId="1" xfId="0" applyFont="1" applyBorder="1" applyAlignment="1">
      <alignment horizontal="right" vertical="top"/>
    </xf>
    <xf numFmtId="164" fontId="16" fillId="0" borderId="1" xfId="2" applyNumberFormat="1" applyFont="1" applyBorder="1" applyAlignment="1">
      <alignment horizontal="right" vertical="top" wrapText="1"/>
    </xf>
    <xf numFmtId="0" fontId="15" fillId="0" borderId="1" xfId="0" applyFont="1" applyBorder="1" applyAlignment="1">
      <alignment horizontal="left" vertical="top" wrapText="1"/>
    </xf>
    <xf numFmtId="164" fontId="15" fillId="0" borderId="1" xfId="2" applyNumberFormat="1" applyFont="1" applyBorder="1" applyAlignment="1">
      <alignment horizontal="right" vertical="top" wrapText="1"/>
    </xf>
    <xf numFmtId="0" fontId="0" fillId="0" borderId="1" xfId="0" applyBorder="1" applyAlignment="1">
      <alignment horizontal="right" wrapText="1"/>
    </xf>
    <xf numFmtId="164" fontId="0" fillId="0" borderId="1" xfId="2" applyNumberFormat="1" applyFont="1" applyBorder="1" applyAlignment="1">
      <alignment horizontal="right" wrapText="1"/>
    </xf>
    <xf numFmtId="0" fontId="0" fillId="0" borderId="1" xfId="0" applyBorder="1" applyAlignment="1">
      <alignment wrapText="1"/>
    </xf>
    <xf numFmtId="164" fontId="8" fillId="0" borderId="3" xfId="2" applyNumberFormat="1" applyFont="1" applyFill="1" applyBorder="1" applyAlignment="1">
      <alignment horizontal="right" vertical="center" wrapText="1"/>
    </xf>
    <xf numFmtId="0" fontId="6" fillId="0" borderId="1" xfId="0" applyFont="1" applyBorder="1" applyAlignment="1">
      <alignment horizontal="right" vertical="center" wrapText="1"/>
    </xf>
    <xf numFmtId="0" fontId="5" fillId="0" borderId="1" xfId="0" applyFont="1" applyBorder="1" applyAlignment="1">
      <alignment horizontal="right" vertical="center" wrapText="1"/>
    </xf>
    <xf numFmtId="0" fontId="4" fillId="0" borderId="1" xfId="0" applyFont="1" applyBorder="1" applyAlignment="1">
      <alignment horizontal="right" wrapText="1"/>
    </xf>
    <xf numFmtId="164" fontId="4" fillId="0" borderId="1" xfId="2" applyNumberFormat="1" applyFont="1" applyBorder="1" applyAlignment="1">
      <alignment horizontal="right" wrapText="1"/>
    </xf>
    <xf numFmtId="0" fontId="4" fillId="0" borderId="1" xfId="0" applyFont="1" applyBorder="1" applyAlignment="1">
      <alignment wrapText="1"/>
    </xf>
    <xf numFmtId="0" fontId="5" fillId="0" borderId="1" xfId="0" applyFont="1" applyBorder="1" applyAlignment="1">
      <alignment vertical="center" wrapText="1"/>
    </xf>
    <xf numFmtId="0" fontId="14" fillId="0" borderId="3" xfId="0" applyFont="1" applyBorder="1" applyAlignment="1">
      <alignment vertical="center"/>
    </xf>
    <xf numFmtId="0" fontId="14" fillId="0" borderId="3" xfId="0" applyFont="1" applyBorder="1" applyAlignment="1">
      <alignment horizontal="right" vertical="center" wrapText="1"/>
    </xf>
    <xf numFmtId="0" fontId="12" fillId="0" borderId="3" xfId="0" applyFont="1" applyBorder="1" applyAlignment="1">
      <alignment horizontal="right" vertical="center" wrapText="1"/>
    </xf>
    <xf numFmtId="164" fontId="12" fillId="0" borderId="3" xfId="2" applyNumberFormat="1" applyFont="1" applyFill="1" applyBorder="1" applyAlignment="1">
      <alignment horizontal="right" vertical="center" wrapText="1"/>
    </xf>
    <xf numFmtId="0" fontId="14" fillId="0" borderId="3" xfId="0" applyFont="1" applyBorder="1" applyAlignment="1">
      <alignment vertical="center" wrapText="1"/>
    </xf>
    <xf numFmtId="0" fontId="10" fillId="0" borderId="3" xfId="0" applyFont="1" applyBorder="1" applyAlignment="1">
      <alignment horizontal="right" vertical="center" wrapText="1"/>
    </xf>
    <xf numFmtId="0" fontId="23" fillId="0" borderId="3" xfId="0" applyFont="1" applyBorder="1" applyAlignment="1">
      <alignment vertical="center" wrapText="1"/>
    </xf>
    <xf numFmtId="0" fontId="15" fillId="0" borderId="1" xfId="0" applyFont="1" applyBorder="1" applyAlignment="1">
      <alignment horizontal="right" vertical="top" wrapText="1"/>
    </xf>
    <xf numFmtId="0" fontId="7" fillId="0" borderId="1" xfId="0" applyFont="1" applyBorder="1" applyAlignment="1">
      <alignment horizontal="right" vertical="center" wrapText="1"/>
    </xf>
    <xf numFmtId="0" fontId="3" fillId="0" borderId="1" xfId="0" applyFont="1" applyBorder="1" applyAlignment="1">
      <alignment horizontal="right" vertical="center" wrapText="1"/>
    </xf>
    <xf numFmtId="0" fontId="23" fillId="0" borderId="3" xfId="0" applyFont="1" applyBorder="1" applyAlignment="1">
      <alignment horizontal="right" vertical="center" wrapText="1"/>
    </xf>
    <xf numFmtId="0" fontId="3" fillId="0" borderId="3" xfId="0" applyFont="1" applyBorder="1" applyAlignment="1">
      <alignment horizontal="right" vertical="center" wrapText="1"/>
    </xf>
    <xf numFmtId="49" fontId="4" fillId="0" borderId="4" xfId="0" applyNumberFormat="1" applyFont="1" applyBorder="1" applyAlignment="1">
      <alignment vertical="top"/>
    </xf>
    <xf numFmtId="0" fontId="6" fillId="5" borderId="4" xfId="0" applyFont="1" applyFill="1" applyBorder="1" applyAlignment="1">
      <alignment vertical="top" wrapText="1"/>
    </xf>
    <xf numFmtId="0" fontId="4" fillId="5" borderId="4" xfId="0" applyFont="1" applyFill="1" applyBorder="1" applyAlignment="1">
      <alignment vertical="top"/>
    </xf>
    <xf numFmtId="1" fontId="4" fillId="5" borderId="4" xfId="0" applyNumberFormat="1" applyFont="1" applyFill="1" applyBorder="1" applyAlignment="1">
      <alignment horizontal="center" vertical="top"/>
    </xf>
    <xf numFmtId="0" fontId="4" fillId="5" borderId="4" xfId="0" applyFont="1" applyFill="1" applyBorder="1" applyAlignment="1">
      <alignment horizontal="right" vertical="top"/>
    </xf>
    <xf numFmtId="0" fontId="4" fillId="5" borderId="3" xfId="0" applyFont="1" applyFill="1" applyBorder="1" applyAlignment="1">
      <alignment vertical="top"/>
    </xf>
    <xf numFmtId="0" fontId="4" fillId="5" borderId="5" xfId="0" applyFont="1" applyFill="1" applyBorder="1" applyAlignment="1">
      <alignment vertical="top"/>
    </xf>
    <xf numFmtId="166" fontId="4" fillId="5" borderId="5" xfId="0" applyNumberFormat="1" applyFont="1" applyFill="1" applyBorder="1" applyAlignment="1">
      <alignment vertical="top"/>
    </xf>
    <xf numFmtId="0" fontId="4" fillId="5" borderId="5" xfId="0" applyFont="1" applyFill="1" applyBorder="1" applyAlignment="1">
      <alignment horizontal="center" vertical="top"/>
    </xf>
    <xf numFmtId="166" fontId="4" fillId="5" borderId="5" xfId="0" applyNumberFormat="1" applyFont="1" applyFill="1" applyBorder="1" applyAlignment="1">
      <alignment horizontal="right" vertical="top"/>
    </xf>
    <xf numFmtId="0" fontId="4" fillId="5" borderId="6" xfId="0" applyFont="1" applyFill="1" applyBorder="1" applyAlignment="1">
      <alignment vertical="top"/>
    </xf>
    <xf numFmtId="0" fontId="4" fillId="5" borderId="6" xfId="0" applyFont="1" applyFill="1" applyBorder="1" applyAlignment="1">
      <alignment horizontal="center" vertical="top"/>
    </xf>
    <xf numFmtId="166" fontId="4" fillId="5" borderId="6" xfId="0" applyNumberFormat="1" applyFont="1" applyFill="1" applyBorder="1" applyAlignment="1">
      <alignment horizontal="right" vertical="top"/>
    </xf>
    <xf numFmtId="166" fontId="4" fillId="5" borderId="3" xfId="0" applyNumberFormat="1" applyFont="1" applyFill="1" applyBorder="1" applyAlignment="1">
      <alignment horizontal="right" vertical="top"/>
    </xf>
    <xf numFmtId="0" fontId="4" fillId="5" borderId="3" xfId="0" applyFont="1" applyFill="1" applyBorder="1" applyAlignment="1">
      <alignment horizontal="center" vertical="top"/>
    </xf>
    <xf numFmtId="0" fontId="4" fillId="0" borderId="7" xfId="0" applyFont="1" applyBorder="1" applyAlignment="1">
      <alignment horizontal="right" vertical="top"/>
    </xf>
    <xf numFmtId="49" fontId="6" fillId="0" borderId="8" xfId="0" applyNumberFormat="1" applyFont="1" applyBorder="1" applyAlignment="1">
      <alignment horizontal="left" vertical="top"/>
    </xf>
    <xf numFmtId="0" fontId="4" fillId="0" borderId="8" xfId="0" applyFont="1" applyBorder="1" applyAlignment="1">
      <alignment vertical="top" wrapText="1"/>
    </xf>
    <xf numFmtId="166" fontId="4" fillId="0" borderId="8" xfId="0" applyNumberFormat="1" applyFont="1" applyBorder="1" applyAlignment="1">
      <alignment vertical="top"/>
    </xf>
    <xf numFmtId="1" fontId="4" fillId="0" borderId="8" xfId="0" applyNumberFormat="1" applyFont="1" applyBorder="1" applyAlignment="1">
      <alignment horizontal="center" vertical="top"/>
    </xf>
    <xf numFmtId="167" fontId="4" fillId="0" borderId="8" xfId="0" applyNumberFormat="1" applyFont="1" applyBorder="1" applyAlignment="1">
      <alignment vertical="top"/>
    </xf>
    <xf numFmtId="0" fontId="4" fillId="0" borderId="8" xfId="0" applyFont="1" applyBorder="1" applyAlignment="1">
      <alignment horizontal="right" vertical="top"/>
    </xf>
    <xf numFmtId="0" fontId="4" fillId="0" borderId="8" xfId="0" applyFont="1" applyBorder="1" applyAlignment="1">
      <alignment horizontal="left" vertical="top" wrapText="1"/>
    </xf>
    <xf numFmtId="0" fontId="6" fillId="0" borderId="8" xfId="0" applyFont="1" applyBorder="1" applyAlignment="1">
      <alignment vertical="top" wrapText="1"/>
    </xf>
    <xf numFmtId="164" fontId="8" fillId="6" borderId="1" xfId="2" applyNumberFormat="1" applyFont="1" applyFill="1" applyBorder="1" applyAlignment="1">
      <alignment horizontal="right" vertical="center" wrapText="1"/>
    </xf>
    <xf numFmtId="0" fontId="8" fillId="6" borderId="1" xfId="0" applyFont="1" applyFill="1" applyBorder="1" applyAlignment="1">
      <alignment horizontal="right" vertical="center" wrapText="1"/>
    </xf>
    <xf numFmtId="0" fontId="3" fillId="6" borderId="1" xfId="0" applyFont="1" applyFill="1" applyBorder="1" applyAlignment="1">
      <alignment vertical="center"/>
    </xf>
    <xf numFmtId="0" fontId="3" fillId="6" borderId="1" xfId="0" applyFont="1" applyFill="1" applyBorder="1" applyAlignment="1">
      <alignment horizontal="right" vertical="center"/>
    </xf>
    <xf numFmtId="0" fontId="9" fillId="6" borderId="3" xfId="0" applyFont="1" applyFill="1" applyBorder="1" applyAlignment="1">
      <alignment horizontal="right" vertical="center"/>
    </xf>
    <xf numFmtId="0" fontId="3" fillId="6" borderId="3" xfId="0" applyFont="1" applyFill="1" applyBorder="1" applyAlignment="1">
      <alignment horizontal="right" vertical="center"/>
    </xf>
    <xf numFmtId="164" fontId="3" fillId="6" borderId="3" xfId="2" applyNumberFormat="1" applyFont="1" applyFill="1" applyBorder="1" applyAlignment="1">
      <alignment horizontal="right" vertical="center" wrapText="1"/>
    </xf>
    <xf numFmtId="0" fontId="3" fillId="6" borderId="3" xfId="0" applyFont="1" applyFill="1" applyBorder="1" applyAlignment="1">
      <alignment vertical="center"/>
    </xf>
    <xf numFmtId="0" fontId="9" fillId="6" borderId="1" xfId="0" applyFont="1" applyFill="1" applyBorder="1" applyAlignment="1">
      <alignment horizontal="right" vertical="center"/>
    </xf>
    <xf numFmtId="164" fontId="3" fillId="6" borderId="1" xfId="2" applyNumberFormat="1" applyFont="1" applyFill="1" applyBorder="1" applyAlignment="1">
      <alignment horizontal="right" vertical="center" wrapText="1"/>
    </xf>
    <xf numFmtId="0" fontId="17" fillId="6" borderId="1" xfId="0" applyFont="1" applyFill="1" applyBorder="1" applyAlignment="1">
      <alignment horizontal="right" vertical="center" wrapText="1"/>
    </xf>
    <xf numFmtId="0" fontId="17" fillId="6" borderId="1" xfId="0" applyFont="1" applyFill="1" applyBorder="1" applyAlignment="1">
      <alignment vertical="center" wrapText="1"/>
    </xf>
    <xf numFmtId="164" fontId="17" fillId="6" borderId="1" xfId="2" applyNumberFormat="1" applyFont="1" applyFill="1" applyBorder="1" applyAlignment="1">
      <alignment vertical="center" wrapText="1"/>
    </xf>
    <xf numFmtId="0" fontId="17" fillId="6" borderId="1" xfId="0" applyFont="1" applyFill="1" applyBorder="1" applyAlignment="1">
      <alignment horizontal="right" vertical="center"/>
    </xf>
    <xf numFmtId="0" fontId="18" fillId="6" borderId="1" xfId="0" applyFont="1" applyFill="1" applyBorder="1" applyAlignment="1">
      <alignment horizontal="right" vertical="center"/>
    </xf>
    <xf numFmtId="164" fontId="18" fillId="6" borderId="1" xfId="2" applyNumberFormat="1" applyFont="1" applyFill="1" applyBorder="1" applyAlignment="1">
      <alignment horizontal="right" vertical="center" wrapText="1"/>
    </xf>
    <xf numFmtId="0" fontId="18" fillId="6" borderId="1" xfId="0" applyFont="1" applyFill="1" applyBorder="1" applyAlignment="1">
      <alignment vertical="center"/>
    </xf>
    <xf numFmtId="0" fontId="9" fillId="6" borderId="2" xfId="0" applyFont="1" applyFill="1" applyBorder="1" applyAlignment="1">
      <alignment horizontal="right" vertical="center"/>
    </xf>
    <xf numFmtId="0" fontId="3" fillId="6" borderId="2" xfId="0" applyFont="1" applyFill="1" applyBorder="1" applyAlignment="1">
      <alignment horizontal="right" vertical="center"/>
    </xf>
    <xf numFmtId="164" fontId="3" fillId="6" borderId="2" xfId="2" applyNumberFormat="1" applyFont="1" applyFill="1" applyBorder="1" applyAlignment="1">
      <alignment horizontal="right" vertical="center" wrapText="1"/>
    </xf>
    <xf numFmtId="0" fontId="3" fillId="6" borderId="2" xfId="0" applyFont="1" applyFill="1" applyBorder="1" applyAlignment="1">
      <alignment vertical="center"/>
    </xf>
    <xf numFmtId="164" fontId="6" fillId="6" borderId="1" xfId="2" applyNumberFormat="1" applyFont="1" applyFill="1" applyBorder="1" applyAlignment="1">
      <alignment horizontal="right" vertical="center" wrapText="1"/>
    </xf>
    <xf numFmtId="165" fontId="3" fillId="6" borderId="1" xfId="0" applyNumberFormat="1" applyFont="1" applyFill="1" applyBorder="1" applyAlignment="1">
      <alignment horizontal="right" vertical="center"/>
    </xf>
    <xf numFmtId="0" fontId="9" fillId="6" borderId="1" xfId="0" applyFont="1" applyFill="1" applyBorder="1" applyAlignment="1">
      <alignment vertical="center"/>
    </xf>
    <xf numFmtId="164" fontId="2" fillId="0" borderId="0" xfId="2" applyNumberFormat="1" applyFont="1" applyBorder="1" applyAlignment="1">
      <alignment horizontal="right" vertical="top" wrapText="1"/>
    </xf>
    <xf numFmtId="166" fontId="4" fillId="5" borderId="5" xfId="0" applyNumberFormat="1" applyFont="1" applyFill="1" applyBorder="1" applyAlignment="1">
      <alignment horizontal="left" vertical="top"/>
    </xf>
    <xf numFmtId="0" fontId="4" fillId="5" borderId="5" xfId="0" applyFont="1" applyFill="1" applyBorder="1" applyAlignment="1">
      <alignment horizontal="left" vertical="top"/>
    </xf>
    <xf numFmtId="166" fontId="4" fillId="5" borderId="3" xfId="0" applyNumberFormat="1" applyFont="1" applyFill="1" applyBorder="1" applyAlignment="1">
      <alignment horizontal="left" vertical="top"/>
    </xf>
    <xf numFmtId="166" fontId="4" fillId="5" borderId="6" xfId="0" applyNumberFormat="1" applyFont="1" applyFill="1" applyBorder="1" applyAlignment="1">
      <alignment horizontal="left" vertical="top"/>
    </xf>
    <xf numFmtId="49" fontId="6" fillId="5" borderId="4" xfId="0" applyNumberFormat="1" applyFont="1" applyFill="1" applyBorder="1" applyAlignment="1">
      <alignment horizontal="left" vertical="top"/>
    </xf>
    <xf numFmtId="0" fontId="31" fillId="5" borderId="4" xfId="0" applyFont="1" applyFill="1" applyBorder="1" applyAlignment="1">
      <alignment horizontal="center" vertical="top"/>
    </xf>
    <xf numFmtId="166" fontId="4" fillId="5" borderId="9" xfId="0" applyNumberFormat="1" applyFont="1" applyFill="1" applyBorder="1" applyAlignment="1">
      <alignment horizontal="right" vertical="top"/>
    </xf>
    <xf numFmtId="2" fontId="4" fillId="0" borderId="7" xfId="0" applyNumberFormat="1" applyFont="1" applyBorder="1" applyAlignment="1">
      <alignment vertical="top"/>
    </xf>
    <xf numFmtId="2" fontId="4" fillId="5" borderId="6" xfId="0" applyNumberFormat="1" applyFont="1" applyFill="1" applyBorder="1" applyAlignment="1">
      <alignment horizontal="right" vertical="top"/>
    </xf>
    <xf numFmtId="166" fontId="4" fillId="5" borderId="10" xfId="0" applyNumberFormat="1" applyFont="1" applyFill="1" applyBorder="1" applyAlignment="1">
      <alignment horizontal="right" vertical="top"/>
    </xf>
    <xf numFmtId="0" fontId="2" fillId="0" borderId="0" xfId="0" applyFont="1" applyAlignment="1">
      <alignment horizontal="right" vertical="top"/>
    </xf>
    <xf numFmtId="0" fontId="2" fillId="0" borderId="0" xfId="0" applyFont="1" applyAlignment="1">
      <alignment vertical="top"/>
    </xf>
    <xf numFmtId="49" fontId="4" fillId="0" borderId="0" xfId="0" applyNumberFormat="1" applyFont="1" applyAlignment="1">
      <alignment vertical="top"/>
    </xf>
    <xf numFmtId="49" fontId="4" fillId="0" borderId="0" xfId="0" applyNumberFormat="1" applyFont="1" applyAlignment="1">
      <alignment horizontal="center" vertical="top"/>
    </xf>
    <xf numFmtId="49" fontId="4" fillId="0" borderId="0" xfId="0" applyNumberFormat="1" applyFont="1" applyAlignment="1">
      <alignment horizontal="left" vertical="top"/>
    </xf>
    <xf numFmtId="0" fontId="2" fillId="0" borderId="0" xfId="0" applyFont="1"/>
    <xf numFmtId="49" fontId="55" fillId="0" borderId="0" xfId="0" applyNumberFormat="1" applyFont="1" applyAlignment="1">
      <alignment horizontal="right" vertical="top"/>
    </xf>
    <xf numFmtId="0" fontId="4" fillId="0" borderId="0" xfId="0" applyFont="1" applyAlignment="1">
      <alignment horizontal="center" vertical="top"/>
    </xf>
    <xf numFmtId="0" fontId="54" fillId="0" borderId="0" xfId="0" applyFont="1"/>
    <xf numFmtId="0" fontId="55" fillId="0" borderId="0" xfId="0" applyFont="1"/>
    <xf numFmtId="0" fontId="4" fillId="0" borderId="0" xfId="0" applyFont="1" applyAlignment="1">
      <alignment vertical="top" wrapText="1"/>
    </xf>
    <xf numFmtId="0" fontId="4" fillId="0" borderId="0" xfId="0" applyFont="1" applyAlignment="1">
      <alignment vertical="top"/>
    </xf>
    <xf numFmtId="1" fontId="4" fillId="0" borderId="0" xfId="0" applyNumberFormat="1" applyFont="1" applyAlignment="1">
      <alignment horizontal="center" vertical="top"/>
    </xf>
    <xf numFmtId="0" fontId="4" fillId="0" borderId="0" xfId="0" applyFont="1" applyAlignment="1">
      <alignment horizontal="left" vertical="top"/>
    </xf>
    <xf numFmtId="0" fontId="27" fillId="0" borderId="0" xfId="0" applyFont="1"/>
    <xf numFmtId="0" fontId="47" fillId="0" borderId="0" xfId="0" applyFont="1" applyAlignment="1">
      <alignment vertical="center"/>
    </xf>
    <xf numFmtId="0" fontId="28" fillId="0" borderId="0" xfId="0" applyFont="1" applyAlignment="1">
      <alignment vertical="center"/>
    </xf>
    <xf numFmtId="0" fontId="49" fillId="0" borderId="0" xfId="0" applyFont="1" applyAlignment="1">
      <alignment vertical="center"/>
    </xf>
    <xf numFmtId="49" fontId="51" fillId="0" borderId="0" xfId="0" applyNumberFormat="1" applyFont="1" applyAlignment="1">
      <alignment horizontal="left" vertical="top"/>
    </xf>
    <xf numFmtId="0" fontId="52" fillId="0" borderId="0" xfId="0" applyFont="1" applyAlignment="1">
      <alignment horizontal="left" vertical="center"/>
    </xf>
    <xf numFmtId="49" fontId="41" fillId="0" borderId="0" xfId="0" applyNumberFormat="1" applyFont="1" applyAlignment="1">
      <alignment horizontal="left" vertical="top"/>
    </xf>
    <xf numFmtId="49" fontId="51" fillId="0" borderId="0" xfId="0" applyNumberFormat="1" applyFont="1" applyAlignment="1">
      <alignment horizontal="center" vertical="top"/>
    </xf>
    <xf numFmtId="49" fontId="51" fillId="0" borderId="0" xfId="0" applyNumberFormat="1" applyFont="1" applyAlignment="1">
      <alignment vertical="top"/>
    </xf>
    <xf numFmtId="0" fontId="53" fillId="0" borderId="0" xfId="0" applyFont="1" applyAlignment="1">
      <alignment vertical="center"/>
    </xf>
    <xf numFmtId="0" fontId="55" fillId="0" borderId="0" xfId="0" applyFont="1" applyAlignment="1">
      <alignment vertical="top"/>
    </xf>
    <xf numFmtId="0" fontId="55" fillId="0" borderId="0" xfId="0" applyFont="1" applyAlignment="1">
      <alignment horizontal="left" vertical="center" wrapText="1"/>
    </xf>
    <xf numFmtId="0" fontId="55" fillId="0" borderId="0" xfId="0" applyFont="1" applyAlignment="1">
      <alignment horizontal="right" vertical="top"/>
    </xf>
    <xf numFmtId="49" fontId="55" fillId="0" borderId="0" xfId="0" applyNumberFormat="1" applyFont="1" applyAlignment="1">
      <alignment horizontal="center" vertical="top"/>
    </xf>
    <xf numFmtId="49" fontId="55" fillId="0" borderId="0" xfId="0" applyNumberFormat="1" applyFont="1" applyAlignment="1">
      <alignment vertical="top"/>
    </xf>
    <xf numFmtId="49" fontId="55" fillId="0" borderId="0" xfId="0" applyNumberFormat="1" applyFont="1" applyAlignment="1">
      <alignment horizontal="left" vertical="top"/>
    </xf>
    <xf numFmtId="0" fontId="56" fillId="0" borderId="0" xfId="0" applyFont="1" applyAlignment="1">
      <alignment vertical="center"/>
    </xf>
    <xf numFmtId="49" fontId="55" fillId="0" borderId="0" xfId="0" applyNumberFormat="1" applyFont="1" applyAlignment="1">
      <alignment horizontal="left" vertical="center" wrapText="1"/>
    </xf>
    <xf numFmtId="0" fontId="31" fillId="3" borderId="4" xfId="0" applyFont="1" applyFill="1" applyBorder="1" applyAlignment="1">
      <alignment vertical="top"/>
    </xf>
    <xf numFmtId="0" fontId="32" fillId="5" borderId="0" xfId="0" applyFont="1" applyFill="1" applyAlignment="1">
      <alignment horizontal="left" vertical="top"/>
    </xf>
    <xf numFmtId="0" fontId="32" fillId="5" borderId="0" xfId="0" applyFont="1" applyFill="1" applyAlignment="1">
      <alignment horizontal="center" vertical="top"/>
    </xf>
    <xf numFmtId="0" fontId="32" fillId="3" borderId="0" xfId="0" applyFont="1" applyFill="1" applyAlignment="1">
      <alignment horizontal="left" vertical="top" indent="1"/>
    </xf>
    <xf numFmtId="0" fontId="4" fillId="5" borderId="0" xfId="0" applyFont="1" applyFill="1" applyAlignment="1">
      <alignment vertical="top"/>
    </xf>
    <xf numFmtId="166" fontId="4" fillId="5" borderId="0" xfId="0" applyNumberFormat="1" applyFont="1" applyFill="1" applyAlignment="1">
      <alignment horizontal="left" vertical="top"/>
    </xf>
    <xf numFmtId="166" fontId="4" fillId="5" borderId="0" xfId="0" applyNumberFormat="1" applyFont="1" applyFill="1" applyAlignment="1">
      <alignment horizontal="right" vertical="top"/>
    </xf>
    <xf numFmtId="0" fontId="4" fillId="5" borderId="0" xfId="0" applyFont="1" applyFill="1" applyAlignment="1">
      <alignment horizontal="center" vertical="top"/>
    </xf>
    <xf numFmtId="166" fontId="4" fillId="0" borderId="0" xfId="0" applyNumberFormat="1" applyFont="1" applyAlignment="1">
      <alignment vertical="top"/>
    </xf>
    <xf numFmtId="0" fontId="4" fillId="0" borderId="0" xfId="0" applyFont="1" applyAlignment="1">
      <alignment horizontal="left" vertical="top" wrapText="1"/>
    </xf>
    <xf numFmtId="0" fontId="4" fillId="0" borderId="0" xfId="0" applyFont="1" applyAlignment="1">
      <alignment horizontal="center" vertical="top" wrapText="1"/>
    </xf>
    <xf numFmtId="0" fontId="4" fillId="0" borderId="8" xfId="0" applyFont="1" applyBorder="1" applyAlignment="1">
      <alignment horizontal="center" vertical="top" wrapText="1"/>
    </xf>
    <xf numFmtId="0" fontId="6" fillId="0" borderId="2" xfId="0" applyFont="1" applyBorder="1" applyAlignment="1">
      <alignment vertical="center" wrapText="1"/>
    </xf>
    <xf numFmtId="0" fontId="14" fillId="0" borderId="0" xfId="0" applyFont="1" applyAlignment="1">
      <alignment vertical="top" wrapText="1"/>
    </xf>
    <xf numFmtId="0" fontId="24" fillId="0" borderId="0" xfId="0" applyFont="1" applyAlignment="1">
      <alignment vertical="top" wrapText="1"/>
    </xf>
    <xf numFmtId="0" fontId="14" fillId="0" borderId="0" xfId="0" applyFont="1" applyAlignment="1">
      <alignment vertical="center" wrapText="1"/>
    </xf>
    <xf numFmtId="0" fontId="14" fillId="0" borderId="0" xfId="0" applyFont="1" applyAlignment="1">
      <alignment horizontal="right" vertical="center" wrapText="1"/>
    </xf>
    <xf numFmtId="0" fontId="9" fillId="6" borderId="3" xfId="0" applyFont="1" applyFill="1" applyBorder="1" applyAlignment="1">
      <alignment horizontal="left" vertical="center"/>
    </xf>
    <xf numFmtId="0" fontId="4" fillId="3" borderId="1" xfId="0" applyFont="1" applyFill="1" applyBorder="1" applyAlignment="1">
      <alignment horizontal="left" vertical="top" wrapText="1"/>
    </xf>
    <xf numFmtId="0" fontId="4" fillId="3" borderId="1" xfId="0" applyFont="1" applyFill="1" applyBorder="1" applyAlignment="1">
      <alignment horizontal="right" vertical="top" wrapText="1"/>
    </xf>
    <xf numFmtId="164" fontId="4" fillId="3" borderId="1" xfId="2" applyNumberFormat="1" applyFont="1" applyFill="1" applyBorder="1" applyAlignment="1">
      <alignment horizontal="right" vertical="top" wrapText="1"/>
    </xf>
    <xf numFmtId="0" fontId="10" fillId="3" borderId="1" xfId="0" applyFont="1" applyFill="1" applyBorder="1" applyAlignment="1">
      <alignment horizontal="left" vertical="top" wrapText="1"/>
    </xf>
    <xf numFmtId="0" fontId="10" fillId="0" borderId="5" xfId="0" applyFont="1" applyBorder="1" applyAlignment="1">
      <alignment horizontal="left" vertical="top" wrapText="1"/>
    </xf>
    <xf numFmtId="49" fontId="10" fillId="0" borderId="5" xfId="0" applyNumberFormat="1" applyFont="1" applyBorder="1" applyAlignment="1">
      <alignment horizontal="right" vertical="top" wrapText="1"/>
    </xf>
    <xf numFmtId="0" fontId="10" fillId="0" borderId="5" xfId="0" applyFont="1" applyBorder="1" applyAlignment="1">
      <alignment horizontal="right" vertical="top"/>
    </xf>
    <xf numFmtId="164" fontId="10" fillId="0" borderId="5" xfId="2" applyNumberFormat="1" applyFont="1" applyFill="1" applyBorder="1" applyAlignment="1">
      <alignment horizontal="right" vertical="top" wrapText="1"/>
    </xf>
    <xf numFmtId="0" fontId="10" fillId="0" borderId="5" xfId="0" applyFont="1" applyBorder="1" applyAlignment="1">
      <alignment horizontal="right" vertical="top" wrapText="1"/>
    </xf>
    <xf numFmtId="164" fontId="10" fillId="4" borderId="5" xfId="2" applyNumberFormat="1" applyFont="1" applyFill="1" applyBorder="1" applyAlignment="1" applyProtection="1">
      <alignment horizontal="right" vertical="top" wrapText="1"/>
      <protection locked="0"/>
    </xf>
    <xf numFmtId="0" fontId="10" fillId="4" borderId="5" xfId="0" applyFont="1" applyFill="1" applyBorder="1" applyAlignment="1" applyProtection="1">
      <alignment horizontal="right" vertical="top" wrapText="1"/>
      <protection locked="0"/>
    </xf>
    <xf numFmtId="164" fontId="10" fillId="0" borderId="5" xfId="2" applyNumberFormat="1" applyFont="1" applyBorder="1" applyAlignment="1">
      <alignment horizontal="right" vertical="top" wrapText="1"/>
    </xf>
    <xf numFmtId="0" fontId="10" fillId="2" borderId="5" xfId="0" applyFont="1" applyFill="1" applyBorder="1" applyAlignment="1">
      <alignment horizontal="right" vertical="top"/>
    </xf>
    <xf numFmtId="0" fontId="10" fillId="2" borderId="5" xfId="0" applyFont="1" applyFill="1" applyBorder="1" applyAlignment="1">
      <alignment horizontal="left" vertical="top" wrapText="1"/>
    </xf>
    <xf numFmtId="16" fontId="10" fillId="2" borderId="5" xfId="0" quotePrefix="1" applyNumberFormat="1" applyFont="1" applyFill="1" applyBorder="1" applyAlignment="1">
      <alignment horizontal="right" vertical="top"/>
    </xf>
    <xf numFmtId="0" fontId="15" fillId="0" borderId="5" xfId="0" applyFont="1" applyBorder="1" applyAlignment="1">
      <alignment horizontal="right" vertical="top"/>
    </xf>
    <xf numFmtId="0" fontId="10" fillId="0" borderId="10" xfId="0" applyFont="1" applyBorder="1" applyAlignment="1">
      <alignment horizontal="left" vertical="top" wrapText="1"/>
    </xf>
    <xf numFmtId="49" fontId="10" fillId="0" borderId="10" xfId="0" applyNumberFormat="1" applyFont="1" applyBorder="1" applyAlignment="1">
      <alignment horizontal="right" vertical="top" wrapText="1"/>
    </xf>
    <xf numFmtId="0" fontId="10" fillId="0" borderId="10" xfId="0" applyFont="1" applyBorder="1" applyAlignment="1">
      <alignment horizontal="right" vertical="top"/>
    </xf>
    <xf numFmtId="164" fontId="12" fillId="0" borderId="10" xfId="2" applyNumberFormat="1" applyFont="1" applyFill="1" applyBorder="1" applyAlignment="1">
      <alignment horizontal="right" vertical="top" wrapText="1"/>
    </xf>
    <xf numFmtId="0" fontId="10" fillId="0" borderId="10" xfId="0" applyFont="1" applyBorder="1" applyAlignment="1">
      <alignment horizontal="right" vertical="top" wrapText="1"/>
    </xf>
    <xf numFmtId="0" fontId="10" fillId="3" borderId="1" xfId="0" applyFont="1" applyFill="1" applyBorder="1" applyAlignment="1">
      <alignment horizontal="right" vertical="top" wrapText="1"/>
    </xf>
    <xf numFmtId="164" fontId="10" fillId="3" borderId="1" xfId="2" applyNumberFormat="1" applyFont="1" applyFill="1" applyBorder="1" applyAlignment="1">
      <alignment horizontal="right" vertical="top" wrapText="1"/>
    </xf>
    <xf numFmtId="0" fontId="10" fillId="0" borderId="5" xfId="0" applyFont="1" applyBorder="1" applyAlignment="1">
      <alignment vertical="top" wrapText="1"/>
    </xf>
    <xf numFmtId="0" fontId="10" fillId="0" borderId="10" xfId="0" applyFont="1" applyBorder="1" applyAlignment="1">
      <alignment vertical="top" wrapText="1"/>
    </xf>
    <xf numFmtId="16" fontId="10" fillId="0" borderId="10" xfId="0" quotePrefix="1" applyNumberFormat="1" applyFont="1" applyBorder="1" applyAlignment="1">
      <alignment horizontal="right" vertical="top" wrapText="1"/>
    </xf>
    <xf numFmtId="164" fontId="12" fillId="0" borderId="10" xfId="2" applyNumberFormat="1" applyFont="1" applyBorder="1" applyAlignment="1">
      <alignment horizontal="right" vertical="top" wrapText="1"/>
    </xf>
    <xf numFmtId="0" fontId="10" fillId="0" borderId="5" xfId="0" quotePrefix="1" applyFont="1" applyBorder="1" applyAlignment="1">
      <alignment horizontal="right" vertical="top" wrapText="1"/>
    </xf>
    <xf numFmtId="0" fontId="5" fillId="0" borderId="1" xfId="0" applyFont="1" applyBorder="1" applyAlignment="1">
      <alignment vertical="center"/>
    </xf>
    <xf numFmtId="0" fontId="8" fillId="0" borderId="1" xfId="0" applyFont="1" applyBorder="1" applyAlignment="1">
      <alignment vertical="center" wrapText="1"/>
    </xf>
    <xf numFmtId="0" fontId="9" fillId="6" borderId="2" xfId="0" applyFont="1" applyFill="1" applyBorder="1" applyAlignment="1">
      <alignment horizontal="left" vertical="center"/>
    </xf>
    <xf numFmtId="0" fontId="10" fillId="0" borderId="9" xfId="0" applyFont="1" applyBorder="1" applyAlignment="1">
      <alignment vertical="top" wrapText="1"/>
    </xf>
    <xf numFmtId="49" fontId="10" fillId="0" borderId="9" xfId="0" applyNumberFormat="1" applyFont="1" applyBorder="1" applyAlignment="1">
      <alignment horizontal="right" vertical="top" wrapText="1"/>
    </xf>
    <xf numFmtId="0" fontId="10" fillId="0" borderId="9" xfId="0" applyFont="1" applyBorder="1" applyAlignment="1">
      <alignment horizontal="right" vertical="top" wrapText="1"/>
    </xf>
    <xf numFmtId="49" fontId="10" fillId="0" borderId="9" xfId="0" quotePrefix="1" applyNumberFormat="1" applyFont="1" applyBorder="1" applyAlignment="1">
      <alignment horizontal="right" vertical="top" wrapText="1"/>
    </xf>
    <xf numFmtId="164" fontId="10" fillId="0" borderId="9" xfId="2" quotePrefix="1" applyNumberFormat="1" applyFont="1" applyFill="1" applyBorder="1" applyAlignment="1">
      <alignment horizontal="right" vertical="top" wrapText="1"/>
    </xf>
    <xf numFmtId="49" fontId="10" fillId="0" borderId="5" xfId="0" quotePrefix="1" applyNumberFormat="1" applyFont="1" applyBorder="1" applyAlignment="1">
      <alignment horizontal="right" vertical="top" wrapText="1"/>
    </xf>
    <xf numFmtId="164" fontId="10" fillId="0" borderId="5" xfId="2" quotePrefix="1" applyNumberFormat="1" applyFont="1" applyFill="1" applyBorder="1" applyAlignment="1">
      <alignment horizontal="right" vertical="top" wrapText="1"/>
    </xf>
    <xf numFmtId="0" fontId="9" fillId="0" borderId="3" xfId="0" applyFont="1" applyBorder="1" applyAlignment="1">
      <alignment vertical="center"/>
    </xf>
    <xf numFmtId="0" fontId="9" fillId="0" borderId="3" xfId="0" applyFont="1" applyBorder="1" applyAlignment="1">
      <alignment horizontal="right" vertical="center"/>
    </xf>
    <xf numFmtId="0" fontId="9" fillId="6" borderId="1" xfId="0" applyFont="1" applyFill="1" applyBorder="1" applyAlignment="1">
      <alignment horizontal="left" vertical="center"/>
    </xf>
    <xf numFmtId="17" fontId="10" fillId="0" borderId="5" xfId="0" quotePrefix="1" applyNumberFormat="1" applyFont="1" applyBorder="1" applyAlignment="1">
      <alignment horizontal="right" vertical="top" wrapText="1"/>
    </xf>
    <xf numFmtId="164" fontId="10" fillId="0" borderId="5" xfId="2" quotePrefix="1" applyNumberFormat="1" applyFont="1" applyBorder="1" applyAlignment="1">
      <alignment horizontal="right" vertical="top" wrapText="1"/>
    </xf>
    <xf numFmtId="0" fontId="5" fillId="0" borderId="3" xfId="0" applyFont="1" applyBorder="1" applyAlignment="1">
      <alignment vertical="center"/>
    </xf>
    <xf numFmtId="0" fontId="5" fillId="0" borderId="3" xfId="0" applyFont="1" applyBorder="1" applyAlignment="1">
      <alignment horizontal="right" vertical="center"/>
    </xf>
    <xf numFmtId="0" fontId="29" fillId="0" borderId="3" xfId="0" applyFont="1" applyBorder="1" applyAlignment="1">
      <alignment vertical="center" wrapText="1"/>
    </xf>
    <xf numFmtId="0" fontId="3" fillId="6" borderId="1" xfId="0" applyFont="1" applyFill="1" applyBorder="1" applyAlignment="1">
      <alignment vertical="center" wrapText="1"/>
    </xf>
    <xf numFmtId="0" fontId="5" fillId="0" borderId="0" xfId="0" applyFont="1" applyAlignment="1">
      <alignment vertical="center" wrapText="1"/>
    </xf>
    <xf numFmtId="0" fontId="5" fillId="0" borderId="0" xfId="0" applyFont="1" applyAlignment="1">
      <alignment horizontal="right" vertical="center" wrapText="1"/>
    </xf>
    <xf numFmtId="0" fontId="9" fillId="0" borderId="0" xfId="0" applyFont="1" applyAlignment="1">
      <alignment horizontal="right" vertical="center" wrapText="1"/>
    </xf>
    <xf numFmtId="0" fontId="7" fillId="0" borderId="0" xfId="0" applyFont="1" applyAlignment="1">
      <alignment vertical="center" wrapText="1"/>
    </xf>
    <xf numFmtId="0" fontId="7" fillId="0" borderId="0" xfId="0" applyFont="1" applyAlignment="1">
      <alignment horizontal="right" vertical="center" wrapText="1"/>
    </xf>
    <xf numFmtId="0" fontId="8" fillId="0" borderId="0" xfId="0" applyFont="1" applyAlignment="1">
      <alignment vertical="center" wrapText="1"/>
    </xf>
    <xf numFmtId="0" fontId="10" fillId="2" borderId="5" xfId="0" applyFont="1" applyFill="1" applyBorder="1" applyAlignment="1">
      <alignment vertical="top" wrapText="1"/>
    </xf>
    <xf numFmtId="0" fontId="10" fillId="0" borderId="5" xfId="0" applyFont="1" applyBorder="1" applyAlignment="1">
      <alignment vertical="top"/>
    </xf>
    <xf numFmtId="0" fontId="10" fillId="2" borderId="5" xfId="0" applyFont="1" applyFill="1" applyBorder="1" applyAlignment="1">
      <alignment vertical="top"/>
    </xf>
    <xf numFmtId="0" fontId="10" fillId="0" borderId="0" xfId="0" applyFont="1" applyAlignment="1">
      <alignment vertical="top"/>
    </xf>
    <xf numFmtId="49" fontId="10" fillId="0" borderId="0" xfId="0" applyNumberFormat="1" applyFont="1" applyAlignment="1">
      <alignment horizontal="right" vertical="top" wrapText="1"/>
    </xf>
    <xf numFmtId="0" fontId="10" fillId="0" borderId="0" xfId="0" quotePrefix="1" applyFont="1" applyAlignment="1">
      <alignment horizontal="right" vertical="top" wrapText="1"/>
    </xf>
    <xf numFmtId="164" fontId="10" fillId="0" borderId="0" xfId="2" quotePrefix="1" applyNumberFormat="1" applyFont="1" applyFill="1" applyBorder="1" applyAlignment="1">
      <alignment horizontal="right" vertical="top" wrapText="1"/>
    </xf>
    <xf numFmtId="164" fontId="10" fillId="0" borderId="0" xfId="2" applyNumberFormat="1" applyFont="1" applyBorder="1" applyAlignment="1">
      <alignment horizontal="right" vertical="top" wrapText="1"/>
    </xf>
    <xf numFmtId="0" fontId="10" fillId="2" borderId="0" xfId="0" applyFont="1" applyFill="1" applyAlignment="1">
      <alignment horizontal="right" vertical="top"/>
    </xf>
    <xf numFmtId="0" fontId="10" fillId="2" borderId="0" xfId="0" applyFont="1" applyFill="1" applyAlignment="1">
      <alignment vertical="top" wrapText="1"/>
    </xf>
    <xf numFmtId="0" fontId="10" fillId="2" borderId="0" xfId="0" applyFont="1" applyFill="1" applyAlignment="1">
      <alignment vertical="top"/>
    </xf>
    <xf numFmtId="0" fontId="10" fillId="2" borderId="1" xfId="0" applyFont="1" applyFill="1" applyBorder="1" applyAlignment="1">
      <alignment vertical="top"/>
    </xf>
    <xf numFmtId="49" fontId="10" fillId="0" borderId="1" xfId="0" applyNumberFormat="1" applyFont="1" applyBorder="1" applyAlignment="1">
      <alignment horizontal="right" vertical="top" wrapText="1"/>
    </xf>
    <xf numFmtId="0" fontId="10" fillId="0" borderId="1" xfId="0" quotePrefix="1" applyFont="1" applyBorder="1" applyAlignment="1">
      <alignment horizontal="right" vertical="top" wrapText="1"/>
    </xf>
    <xf numFmtId="164" fontId="12" fillId="0" borderId="1" xfId="2" quotePrefix="1" applyNumberFormat="1" applyFont="1" applyFill="1" applyBorder="1" applyAlignment="1">
      <alignment horizontal="right" vertical="top" wrapText="1"/>
    </xf>
    <xf numFmtId="0" fontId="10" fillId="2" borderId="1" xfId="0" applyFont="1" applyFill="1" applyBorder="1" applyAlignment="1">
      <alignment horizontal="right" vertical="top"/>
    </xf>
    <xf numFmtId="0" fontId="10" fillId="2" borderId="1" xfId="0" applyFont="1" applyFill="1" applyBorder="1" applyAlignment="1">
      <alignment vertical="top" wrapText="1"/>
    </xf>
    <xf numFmtId="0" fontId="10" fillId="2" borderId="1" xfId="0" applyFont="1" applyFill="1" applyBorder="1" applyAlignment="1">
      <alignment horizontal="right" vertical="top" wrapText="1"/>
    </xf>
    <xf numFmtId="0" fontId="9" fillId="6" borderId="3" xfId="0" applyFont="1" applyFill="1" applyBorder="1" applyAlignment="1">
      <alignment vertical="center"/>
    </xf>
    <xf numFmtId="0" fontId="10" fillId="2" borderId="3" xfId="0" applyFont="1" applyFill="1" applyBorder="1" applyAlignment="1">
      <alignment vertical="top"/>
    </xf>
    <xf numFmtId="49" fontId="10" fillId="0" borderId="3" xfId="0" applyNumberFormat="1" applyFont="1" applyBorder="1" applyAlignment="1">
      <alignment horizontal="right" vertical="top" wrapText="1"/>
    </xf>
    <xf numFmtId="0" fontId="10" fillId="0" borderId="3" xfId="0" quotePrefix="1" applyFont="1" applyBorder="1" applyAlignment="1">
      <alignment horizontal="right" vertical="top" wrapText="1"/>
    </xf>
    <xf numFmtId="164" fontId="12" fillId="0" borderId="3" xfId="2" quotePrefix="1" applyNumberFormat="1" applyFont="1" applyFill="1" applyBorder="1" applyAlignment="1">
      <alignment horizontal="right" vertical="top" wrapText="1"/>
    </xf>
    <xf numFmtId="0" fontId="10" fillId="2" borderId="3" xfId="0" applyFont="1" applyFill="1" applyBorder="1" applyAlignment="1">
      <alignment horizontal="right" vertical="top"/>
    </xf>
    <xf numFmtId="0" fontId="10" fillId="2" borderId="3" xfId="0" applyFont="1" applyFill="1" applyBorder="1" applyAlignment="1">
      <alignment vertical="top" wrapText="1"/>
    </xf>
    <xf numFmtId="0" fontId="10" fillId="2" borderId="3" xfId="0" applyFont="1" applyFill="1" applyBorder="1" applyAlignment="1">
      <alignment horizontal="right" vertical="top" wrapText="1"/>
    </xf>
    <xf numFmtId="0" fontId="20" fillId="2" borderId="13" xfId="0" applyFont="1" applyFill="1" applyBorder="1" applyAlignment="1">
      <alignment vertical="top"/>
    </xf>
    <xf numFmtId="49" fontId="20" fillId="0" borderId="13" xfId="0" applyNumberFormat="1" applyFont="1" applyBorder="1" applyAlignment="1">
      <alignment horizontal="right" vertical="top" wrapText="1"/>
    </xf>
    <xf numFmtId="0" fontId="20" fillId="0" borderId="13" xfId="0" applyFont="1" applyBorder="1" applyAlignment="1">
      <alignment horizontal="right" vertical="top" wrapText="1"/>
    </xf>
    <xf numFmtId="0" fontId="20" fillId="2" borderId="13" xfId="0" applyFont="1" applyFill="1" applyBorder="1" applyAlignment="1">
      <alignment horizontal="right" vertical="top"/>
    </xf>
    <xf numFmtId="164" fontId="20" fillId="0" borderId="13" xfId="2" applyNumberFormat="1" applyFont="1" applyFill="1" applyBorder="1" applyAlignment="1">
      <alignment horizontal="right" vertical="top" wrapText="1"/>
    </xf>
    <xf numFmtId="0" fontId="20" fillId="2" borderId="13" xfId="0" applyFont="1" applyFill="1" applyBorder="1" applyAlignment="1">
      <alignment vertical="top" wrapText="1"/>
    </xf>
    <xf numFmtId="0" fontId="20" fillId="2" borderId="13" xfId="0" applyFont="1" applyFill="1" applyBorder="1" applyAlignment="1">
      <alignment horizontal="right" vertical="top" wrapText="1"/>
    </xf>
    <xf numFmtId="0" fontId="20" fillId="2" borderId="6" xfId="0" applyFont="1" applyFill="1" applyBorder="1" applyAlignment="1">
      <alignment vertical="top" wrapText="1"/>
    </xf>
    <xf numFmtId="49" fontId="20" fillId="0" borderId="6" xfId="0" applyNumberFormat="1" applyFont="1" applyBorder="1" applyAlignment="1">
      <alignment horizontal="right" vertical="top" wrapText="1"/>
    </xf>
    <xf numFmtId="0" fontId="20" fillId="0" borderId="6" xfId="0" applyFont="1" applyBorder="1" applyAlignment="1">
      <alignment horizontal="right" vertical="top" wrapText="1"/>
    </xf>
    <xf numFmtId="0" fontId="20" fillId="2" borderId="6" xfId="0" quotePrefix="1" applyFont="1" applyFill="1" applyBorder="1" applyAlignment="1">
      <alignment horizontal="right" vertical="top"/>
    </xf>
    <xf numFmtId="164" fontId="20" fillId="0" borderId="6" xfId="2" applyNumberFormat="1" applyFont="1" applyFill="1" applyBorder="1" applyAlignment="1">
      <alignment horizontal="right" vertical="top" wrapText="1"/>
    </xf>
    <xf numFmtId="0" fontId="20" fillId="2" borderId="6" xfId="0" applyFont="1" applyFill="1" applyBorder="1" applyAlignment="1">
      <alignment horizontal="right" vertical="top"/>
    </xf>
    <xf numFmtId="0" fontId="20" fillId="2" borderId="6" xfId="0" applyFont="1" applyFill="1" applyBorder="1" applyAlignment="1">
      <alignment horizontal="right" vertical="top" wrapText="1"/>
    </xf>
    <xf numFmtId="16" fontId="10" fillId="0" borderId="5" xfId="0" quotePrefix="1" applyNumberFormat="1" applyFont="1" applyBorder="1" applyAlignment="1">
      <alignment horizontal="right" vertical="top" wrapText="1"/>
    </xf>
    <xf numFmtId="0" fontId="10" fillId="2" borderId="5" xfId="0" applyFont="1" applyFill="1" applyBorder="1" applyAlignment="1">
      <alignment horizontal="right" vertical="top" wrapText="1"/>
    </xf>
    <xf numFmtId="0" fontId="10" fillId="2" borderId="6" xfId="0" applyFont="1" applyFill="1" applyBorder="1" applyAlignment="1">
      <alignment vertical="top"/>
    </xf>
    <xf numFmtId="49" fontId="10" fillId="0" borderId="6" xfId="0" applyNumberFormat="1" applyFont="1" applyBorder="1" applyAlignment="1">
      <alignment horizontal="right" vertical="top" wrapText="1"/>
    </xf>
    <xf numFmtId="0" fontId="10" fillId="0" borderId="6" xfId="0" applyFont="1" applyBorder="1" applyAlignment="1">
      <alignment horizontal="right" vertical="top" wrapText="1"/>
    </xf>
    <xf numFmtId="0" fontId="10" fillId="2" borderId="6" xfId="0" applyFont="1" applyFill="1" applyBorder="1" applyAlignment="1">
      <alignment horizontal="right" vertical="top"/>
    </xf>
    <xf numFmtId="164" fontId="10" fillId="0" borderId="6" xfId="2" applyNumberFormat="1" applyFont="1" applyFill="1" applyBorder="1" applyAlignment="1">
      <alignment horizontal="right" vertical="top" wrapText="1"/>
    </xf>
    <xf numFmtId="0" fontId="10" fillId="2" borderId="6" xfId="0" applyFont="1" applyFill="1" applyBorder="1" applyAlignment="1">
      <alignment vertical="top" wrapText="1"/>
    </xf>
    <xf numFmtId="0" fontId="10" fillId="2" borderId="6" xfId="0" applyFont="1" applyFill="1" applyBorder="1" applyAlignment="1">
      <alignment horizontal="right" vertical="top" wrapText="1"/>
    </xf>
    <xf numFmtId="164" fontId="10" fillId="0" borderId="1" xfId="2" quotePrefix="1" applyNumberFormat="1" applyFont="1" applyFill="1" applyBorder="1" applyAlignment="1">
      <alignment horizontal="right" vertical="top" wrapText="1"/>
    </xf>
    <xf numFmtId="0" fontId="10" fillId="4" borderId="5" xfId="0" applyFont="1" applyFill="1" applyBorder="1" applyAlignment="1" applyProtection="1">
      <alignment vertical="top"/>
      <protection locked="0"/>
    </xf>
    <xf numFmtId="49" fontId="10" fillId="4" borderId="5" xfId="0" applyNumberFormat="1" applyFont="1" applyFill="1" applyBorder="1" applyAlignment="1" applyProtection="1">
      <alignment horizontal="right" vertical="top" wrapText="1"/>
      <protection locked="0"/>
    </xf>
    <xf numFmtId="0" fontId="10" fillId="4" borderId="5" xfId="0" applyFont="1" applyFill="1" applyBorder="1" applyAlignment="1" applyProtection="1">
      <alignment vertical="top" wrapText="1"/>
      <protection locked="0"/>
    </xf>
    <xf numFmtId="3" fontId="10" fillId="0" borderId="5" xfId="0" applyNumberFormat="1" applyFont="1" applyBorder="1" applyAlignment="1">
      <alignment horizontal="right" vertical="top" wrapText="1"/>
    </xf>
    <xf numFmtId="0" fontId="30" fillId="0" borderId="5" xfId="0" applyFont="1" applyBorder="1" applyAlignment="1">
      <alignment horizontal="right" vertical="top" wrapText="1"/>
    </xf>
    <xf numFmtId="164" fontId="10" fillId="0" borderId="10" xfId="2" applyNumberFormat="1" applyFont="1" applyFill="1" applyBorder="1" applyAlignment="1">
      <alignment horizontal="right" vertical="top" wrapText="1"/>
    </xf>
    <xf numFmtId="0" fontId="30" fillId="0" borderId="10" xfId="0" applyFont="1" applyBorder="1" applyAlignment="1">
      <alignment horizontal="right" vertical="top" wrapText="1"/>
    </xf>
    <xf numFmtId="0" fontId="3" fillId="0" borderId="0" xfId="0" applyFont="1" applyAlignment="1">
      <alignment vertical="top"/>
    </xf>
    <xf numFmtId="0" fontId="3" fillId="0" borderId="0" xfId="0" applyFont="1" applyAlignment="1">
      <alignment horizontal="right" vertical="top"/>
    </xf>
    <xf numFmtId="164" fontId="3" fillId="0" borderId="0" xfId="2" applyNumberFormat="1" applyFont="1" applyBorder="1" applyAlignment="1">
      <alignment horizontal="right" vertical="top" wrapText="1"/>
    </xf>
    <xf numFmtId="0" fontId="15" fillId="5" borderId="0" xfId="0" applyFont="1" applyFill="1" applyAlignment="1">
      <alignment horizontal="left" vertical="top"/>
    </xf>
    <xf numFmtId="0" fontId="2" fillId="0" borderId="0" xfId="0" applyFont="1" applyAlignment="1" applyProtection="1">
      <alignment vertical="top"/>
      <protection locked="0"/>
    </xf>
    <xf numFmtId="169" fontId="33" fillId="0" borderId="0" xfId="0" applyNumberFormat="1" applyFont="1" applyAlignment="1">
      <alignment horizontal="right" vertical="center"/>
    </xf>
    <xf numFmtId="168" fontId="47" fillId="0" borderId="0" xfId="0" applyNumberFormat="1" applyFont="1" applyAlignment="1">
      <alignment horizontal="left" vertical="center"/>
    </xf>
    <xf numFmtId="168" fontId="48" fillId="0" borderId="0" xfId="0" applyNumberFormat="1" applyFont="1" applyAlignment="1">
      <alignment horizontal="left" vertical="center"/>
    </xf>
    <xf numFmtId="168" fontId="50" fillId="0" borderId="0" xfId="0" applyNumberFormat="1" applyFont="1" applyAlignment="1">
      <alignment horizontal="left" vertical="center"/>
    </xf>
    <xf numFmtId="0" fontId="54" fillId="0" borderId="0" xfId="0" applyFont="1" applyAlignment="1">
      <alignment vertical="center"/>
    </xf>
    <xf numFmtId="0" fontId="55" fillId="0" borderId="0" xfId="0" applyFont="1" applyAlignment="1">
      <alignment vertical="center"/>
    </xf>
    <xf numFmtId="49" fontId="55" fillId="0" borderId="0" xfId="0" applyNumberFormat="1" applyFont="1" applyAlignment="1">
      <alignment vertical="top" wrapText="1"/>
    </xf>
    <xf numFmtId="0" fontId="6" fillId="0" borderId="4" xfId="0" applyFont="1" applyBorder="1" applyAlignment="1">
      <alignment vertical="top" wrapText="1"/>
    </xf>
    <xf numFmtId="0" fontId="4" fillId="0" borderId="4" xfId="0" applyFont="1" applyBorder="1" applyAlignment="1">
      <alignment vertical="top"/>
    </xf>
    <xf numFmtId="1" fontId="4" fillId="0" borderId="4" xfId="0" applyNumberFormat="1" applyFont="1" applyBorder="1" applyAlignment="1">
      <alignment horizontal="center" vertical="top"/>
    </xf>
    <xf numFmtId="0" fontId="14" fillId="0" borderId="4" xfId="0" quotePrefix="1" applyFont="1" applyBorder="1" applyAlignment="1">
      <alignment horizontal="right"/>
    </xf>
    <xf numFmtId="0" fontId="4" fillId="0" borderId="5" xfId="0" applyFont="1" applyBorder="1" applyAlignment="1">
      <alignment vertical="top"/>
    </xf>
    <xf numFmtId="166" fontId="4" fillId="0" borderId="5" xfId="0" applyNumberFormat="1" applyFont="1" applyBorder="1" applyAlignment="1">
      <alignment horizontal="left" vertical="top"/>
    </xf>
    <xf numFmtId="0" fontId="4" fillId="0" borderId="5" xfId="0" applyFont="1" applyBorder="1" applyAlignment="1">
      <alignment horizontal="center" vertical="top"/>
    </xf>
    <xf numFmtId="166" fontId="4" fillId="0" borderId="5" xfId="0" applyNumberFormat="1" applyFont="1" applyBorder="1" applyAlignment="1">
      <alignment horizontal="right" vertical="top"/>
    </xf>
    <xf numFmtId="166" fontId="14" fillId="0" borderId="0" xfId="0" applyNumberFormat="1" applyFont="1" applyAlignment="1">
      <alignment horizontal="right" vertical="top"/>
    </xf>
    <xf numFmtId="0" fontId="4" fillId="0" borderId="5" xfId="0" applyFont="1" applyBorder="1" applyAlignment="1">
      <alignment horizontal="left" vertical="top"/>
    </xf>
    <xf numFmtId="166" fontId="4" fillId="0" borderId="0" xfId="0" applyNumberFormat="1" applyFont="1" applyAlignment="1">
      <alignment horizontal="left" vertical="top"/>
    </xf>
    <xf numFmtId="166" fontId="4" fillId="0" borderId="6" xfId="0" applyNumberFormat="1" applyFont="1" applyBorder="1" applyAlignment="1">
      <alignment horizontal="right" vertical="top"/>
    </xf>
    <xf numFmtId="166" fontId="14" fillId="0" borderId="2" xfId="0" applyNumberFormat="1" applyFont="1" applyBorder="1" applyAlignment="1">
      <alignment horizontal="right" vertical="top"/>
    </xf>
    <xf numFmtId="0" fontId="4" fillId="0" borderId="3" xfId="0" applyFont="1" applyBorder="1" applyAlignment="1">
      <alignment vertical="top"/>
    </xf>
    <xf numFmtId="166" fontId="4" fillId="0" borderId="3" xfId="0" applyNumberFormat="1" applyFont="1" applyBorder="1" applyAlignment="1">
      <alignment horizontal="left" vertical="top"/>
    </xf>
    <xf numFmtId="0" fontId="4" fillId="0" borderId="3" xfId="0" applyFont="1" applyBorder="1" applyAlignment="1">
      <alignment horizontal="center" vertical="top"/>
    </xf>
    <xf numFmtId="166" fontId="4" fillId="0" borderId="3" xfId="0" applyNumberFormat="1" applyFont="1" applyBorder="1" applyAlignment="1">
      <alignment horizontal="right" vertical="top"/>
    </xf>
    <xf numFmtId="166" fontId="14" fillId="0" borderId="3" xfId="0" applyNumberFormat="1" applyFont="1" applyBorder="1" applyAlignment="1">
      <alignment horizontal="right" vertical="top"/>
    </xf>
    <xf numFmtId="0" fontId="4" fillId="0" borderId="6" xfId="0" applyFont="1" applyBorder="1" applyAlignment="1">
      <alignment vertical="top"/>
    </xf>
    <xf numFmtId="166" fontId="4" fillId="0" borderId="6" xfId="0" applyNumberFormat="1" applyFont="1" applyBorder="1" applyAlignment="1">
      <alignment horizontal="left" vertical="top"/>
    </xf>
    <xf numFmtId="0" fontId="4" fillId="0" borderId="6" xfId="0" applyFont="1" applyBorder="1" applyAlignment="1">
      <alignment horizontal="center" vertical="top"/>
    </xf>
    <xf numFmtId="166" fontId="4" fillId="0" borderId="0" xfId="0" applyNumberFormat="1" applyFont="1" applyAlignment="1">
      <alignment horizontal="right" vertical="top"/>
    </xf>
    <xf numFmtId="167" fontId="4" fillId="0" borderId="0" xfId="0" applyNumberFormat="1" applyFont="1" applyAlignment="1">
      <alignment vertical="top"/>
    </xf>
    <xf numFmtId="0" fontId="4" fillId="0" borderId="0" xfId="0" applyFont="1" applyAlignment="1">
      <alignment horizontal="right" vertical="top"/>
    </xf>
    <xf numFmtId="0" fontId="4" fillId="0" borderId="3" xfId="0" applyFont="1" applyBorder="1" applyAlignment="1">
      <alignment horizontal="left" vertical="top" wrapText="1"/>
    </xf>
    <xf numFmtId="1" fontId="4" fillId="0" borderId="3" xfId="0" applyNumberFormat="1" applyFont="1" applyBorder="1" applyAlignment="1">
      <alignment horizontal="left" vertical="top" wrapText="1"/>
    </xf>
    <xf numFmtId="166" fontId="4" fillId="0" borderId="3" xfId="0" applyNumberFormat="1" applyFont="1" applyBorder="1" applyAlignment="1">
      <alignment horizontal="left" vertical="top" wrapText="1"/>
    </xf>
    <xf numFmtId="166" fontId="14" fillId="0" borderId="3" xfId="0" applyNumberFormat="1" applyFont="1" applyBorder="1" applyAlignment="1">
      <alignment horizontal="left" vertical="top" wrapText="1"/>
    </xf>
    <xf numFmtId="167" fontId="4" fillId="0" borderId="3" xfId="0" applyNumberFormat="1" applyFont="1" applyBorder="1" applyAlignment="1">
      <alignment horizontal="left" vertical="top" wrapText="1"/>
    </xf>
    <xf numFmtId="0" fontId="4" fillId="0" borderId="3" xfId="0" applyFont="1" applyBorder="1" applyAlignment="1">
      <alignment horizontal="right" vertical="top" wrapText="1"/>
    </xf>
    <xf numFmtId="0" fontId="1" fillId="0" borderId="0" xfId="0" applyFont="1"/>
    <xf numFmtId="0" fontId="44" fillId="0" borderId="0" xfId="0" applyFont="1"/>
    <xf numFmtId="0" fontId="26" fillId="0" borderId="0" xfId="0" applyFont="1"/>
    <xf numFmtId="0" fontId="45" fillId="0" borderId="0" xfId="0" applyFont="1"/>
    <xf numFmtId="1" fontId="39" fillId="0" borderId="2" xfId="0" applyNumberFormat="1" applyFont="1" applyBorder="1" applyAlignment="1">
      <alignment horizontal="left" vertical="top" wrapText="1"/>
    </xf>
    <xf numFmtId="1" fontId="46" fillId="0" borderId="2" xfId="0" applyNumberFormat="1" applyFont="1" applyBorder="1" applyAlignment="1">
      <alignment horizontal="left" vertical="top" wrapText="1"/>
    </xf>
    <xf numFmtId="0" fontId="34" fillId="0" borderId="3" xfId="0" applyFont="1" applyBorder="1" applyAlignment="1">
      <alignment horizontal="left" vertical="center"/>
    </xf>
    <xf numFmtId="0" fontId="34" fillId="0" borderId="0" xfId="0" applyFont="1" applyAlignment="1">
      <alignment horizontal="right" vertical="center"/>
    </xf>
    <xf numFmtId="0" fontId="36" fillId="0" borderId="0" xfId="0" applyFont="1" applyAlignment="1">
      <alignment horizontal="right" vertical="center"/>
    </xf>
    <xf numFmtId="0" fontId="36" fillId="0" borderId="3" xfId="0" applyFont="1" applyBorder="1" applyAlignment="1">
      <alignment horizontal="right" vertical="center"/>
    </xf>
    <xf numFmtId="0" fontId="34" fillId="0" borderId="1" xfId="0" applyFont="1" applyBorder="1" applyAlignment="1">
      <alignment vertical="center"/>
    </xf>
    <xf numFmtId="0" fontId="34" fillId="0" borderId="1" xfId="0" applyFont="1" applyBorder="1" applyAlignment="1">
      <alignment horizontal="right" vertical="center"/>
    </xf>
    <xf numFmtId="0" fontId="36" fillId="0" borderId="1" xfId="0" applyFont="1" applyBorder="1" applyAlignment="1">
      <alignment horizontal="right" vertical="center"/>
    </xf>
    <xf numFmtId="0" fontId="36" fillId="0" borderId="1" xfId="0" applyFont="1" applyBorder="1" applyAlignment="1">
      <alignment vertical="center"/>
    </xf>
    <xf numFmtId="0" fontId="4" fillId="0" borderId="1" xfId="0" applyFont="1" applyBorder="1" applyAlignment="1">
      <alignment horizontal="left" vertical="top" wrapText="1"/>
    </xf>
    <xf numFmtId="0" fontId="10" fillId="0" borderId="1" xfId="0" applyFont="1" applyBorder="1" applyAlignment="1">
      <alignment horizontal="left" vertical="top" wrapText="1"/>
    </xf>
    <xf numFmtId="164" fontId="12" fillId="0" borderId="1" xfId="2" applyNumberFormat="1" applyFont="1" applyFill="1" applyBorder="1" applyAlignment="1">
      <alignment horizontal="left" vertical="top" wrapText="1"/>
    </xf>
    <xf numFmtId="164" fontId="4" fillId="0" borderId="1" xfId="2" applyNumberFormat="1" applyFont="1" applyFill="1" applyBorder="1" applyAlignment="1">
      <alignment horizontal="left" vertical="top" wrapText="1"/>
    </xf>
    <xf numFmtId="0" fontId="10" fillId="0" borderId="5" xfId="0" applyFont="1" applyBorder="1" applyAlignment="1" applyProtection="1">
      <alignment horizontal="right" vertical="top"/>
      <protection locked="0"/>
    </xf>
    <xf numFmtId="164" fontId="10" fillId="0" borderId="5" xfId="2" applyNumberFormat="1" applyFont="1" applyFill="1" applyBorder="1" applyAlignment="1" applyProtection="1">
      <alignment horizontal="right" vertical="top" wrapText="1"/>
      <protection locked="0"/>
    </xf>
    <xf numFmtId="0" fontId="10" fillId="0" borderId="5" xfId="0" applyFont="1" applyBorder="1" applyAlignment="1" applyProtection="1">
      <alignment horizontal="right" vertical="top" wrapText="1"/>
      <protection locked="0"/>
    </xf>
    <xf numFmtId="0" fontId="12" fillId="0" borderId="10" xfId="0" applyFont="1" applyBorder="1" applyAlignment="1">
      <alignment horizontal="left" vertical="top" wrapText="1"/>
    </xf>
    <xf numFmtId="1" fontId="10" fillId="0" borderId="10" xfId="0" applyNumberFormat="1" applyFont="1" applyBorder="1" applyAlignment="1">
      <alignment horizontal="right" vertical="top"/>
    </xf>
    <xf numFmtId="0" fontId="23" fillId="0" borderId="0" xfId="0" applyFont="1" applyAlignment="1">
      <alignment vertical="top"/>
    </xf>
    <xf numFmtId="0" fontId="34" fillId="0" borderId="1" xfId="0" applyFont="1" applyBorder="1" applyAlignment="1">
      <alignment horizontal="right" vertical="center" wrapText="1"/>
    </xf>
    <xf numFmtId="0" fontId="34" fillId="0" borderId="1" xfId="0" applyFont="1" applyBorder="1" applyAlignment="1">
      <alignment vertical="center" wrapText="1"/>
    </xf>
    <xf numFmtId="0" fontId="12" fillId="0" borderId="10" xfId="0" applyFont="1" applyBorder="1" applyAlignment="1">
      <alignment vertical="top" wrapText="1"/>
    </xf>
    <xf numFmtId="0" fontId="10" fillId="0" borderId="5" xfId="0" quotePrefix="1" applyFont="1" applyBorder="1" applyAlignment="1" applyProtection="1">
      <alignment horizontal="right" vertical="top" wrapText="1"/>
      <protection locked="0"/>
    </xf>
    <xf numFmtId="164" fontId="12" fillId="0" borderId="10" xfId="0" quotePrefix="1" applyNumberFormat="1" applyFont="1" applyBorder="1" applyAlignment="1">
      <alignment horizontal="right" vertical="top" wrapText="1"/>
    </xf>
    <xf numFmtId="0" fontId="34" fillId="0" borderId="1" xfId="0" applyFont="1" applyBorder="1" applyAlignment="1">
      <alignment horizontal="left" vertical="center"/>
    </xf>
    <xf numFmtId="0" fontId="10" fillId="0" borderId="9" xfId="0" applyFont="1" applyBorder="1" applyAlignment="1" applyProtection="1">
      <alignment horizontal="right" vertical="top" wrapText="1"/>
      <protection locked="0"/>
    </xf>
    <xf numFmtId="0" fontId="10" fillId="0" borderId="9" xfId="0" quotePrefix="1" applyFont="1" applyBorder="1" applyAlignment="1" applyProtection="1">
      <alignment horizontal="right" vertical="top" wrapText="1"/>
      <protection locked="0"/>
    </xf>
    <xf numFmtId="164" fontId="10" fillId="0" borderId="9" xfId="2" quotePrefix="1" applyNumberFormat="1" applyFont="1" applyFill="1" applyBorder="1" applyAlignment="1" applyProtection="1">
      <alignment horizontal="right" vertical="top" wrapText="1"/>
      <protection locked="0"/>
    </xf>
    <xf numFmtId="0" fontId="23" fillId="0" borderId="0" xfId="0" applyFont="1" applyProtection="1">
      <protection locked="0"/>
    </xf>
    <xf numFmtId="164" fontId="10" fillId="0" borderId="5" xfId="2" quotePrefix="1" applyNumberFormat="1" applyFont="1" applyFill="1" applyBorder="1" applyAlignment="1" applyProtection="1">
      <alignment horizontal="right" vertical="top" wrapText="1"/>
      <protection locked="0"/>
    </xf>
    <xf numFmtId="49" fontId="10" fillId="0" borderId="5" xfId="0" quotePrefix="1" applyNumberFormat="1" applyFont="1" applyBorder="1" applyAlignment="1" applyProtection="1">
      <alignment horizontal="right" vertical="top" wrapText="1"/>
      <protection locked="0"/>
    </xf>
    <xf numFmtId="164" fontId="35" fillId="0" borderId="1" xfId="2" applyNumberFormat="1" applyFont="1" applyFill="1" applyBorder="1" applyAlignment="1">
      <alignment horizontal="right" vertical="center" wrapText="1"/>
    </xf>
    <xf numFmtId="0" fontId="36" fillId="0" borderId="1" xfId="0" applyFont="1" applyBorder="1" applyAlignment="1">
      <alignment horizontal="center" vertical="center"/>
    </xf>
    <xf numFmtId="0" fontId="3" fillId="0" borderId="0" xfId="0" applyFont="1" applyAlignment="1">
      <alignment vertical="center"/>
    </xf>
    <xf numFmtId="0" fontId="10" fillId="0" borderId="5" xfId="0" quotePrefix="1" applyFont="1" applyBorder="1" applyAlignment="1" applyProtection="1">
      <alignment horizontal="right" vertical="top"/>
      <protection locked="0"/>
    </xf>
    <xf numFmtId="16" fontId="10" fillId="0" borderId="5" xfId="0" quotePrefix="1" applyNumberFormat="1" applyFont="1" applyBorder="1" applyAlignment="1" applyProtection="1">
      <alignment horizontal="right" vertical="top"/>
      <protection locked="0"/>
    </xf>
    <xf numFmtId="0" fontId="10" fillId="0" borderId="0" xfId="0" quotePrefix="1" applyFont="1" applyAlignment="1" applyProtection="1">
      <alignment horizontal="right" vertical="top" wrapText="1"/>
      <protection locked="0"/>
    </xf>
    <xf numFmtId="164" fontId="10" fillId="0" borderId="0" xfId="2" applyNumberFormat="1" applyFont="1" applyFill="1" applyBorder="1" applyAlignment="1" applyProtection="1">
      <alignment horizontal="right" vertical="top" wrapText="1"/>
      <protection locked="0"/>
    </xf>
    <xf numFmtId="0" fontId="12" fillId="0" borderId="1" xfId="0" applyFont="1" applyBorder="1" applyAlignment="1">
      <alignment vertical="top"/>
    </xf>
    <xf numFmtId="0" fontId="10" fillId="0" borderId="1" xfId="0" applyFont="1" applyBorder="1" applyAlignment="1">
      <alignment horizontal="right" vertical="top"/>
    </xf>
    <xf numFmtId="0" fontId="34" fillId="0" borderId="3" xfId="0" applyFont="1" applyBorder="1" applyAlignment="1">
      <alignment vertical="center"/>
    </xf>
    <xf numFmtId="0" fontId="34" fillId="0" borderId="3" xfId="0" applyFont="1" applyBorder="1" applyAlignment="1">
      <alignment horizontal="right" vertical="center"/>
    </xf>
    <xf numFmtId="0" fontId="12" fillId="0" borderId="3" xfId="0" applyFont="1" applyBorder="1" applyAlignment="1">
      <alignment vertical="top"/>
    </xf>
    <xf numFmtId="0" fontId="20" fillId="0" borderId="13" xfId="0" applyFont="1" applyBorder="1" applyAlignment="1">
      <alignment vertical="top"/>
    </xf>
    <xf numFmtId="0" fontId="20" fillId="0" borderId="13" xfId="0" applyFont="1" applyBorder="1" applyAlignment="1" applyProtection="1">
      <alignment horizontal="right" vertical="top" wrapText="1"/>
      <protection locked="0"/>
    </xf>
    <xf numFmtId="0" fontId="20" fillId="0" borderId="13" xfId="0" applyFont="1" applyBorder="1" applyAlignment="1" applyProtection="1">
      <alignment horizontal="right" vertical="top"/>
      <protection locked="0"/>
    </xf>
    <xf numFmtId="164" fontId="10" fillId="0" borderId="9" xfId="2" applyNumberFormat="1" applyFont="1" applyFill="1" applyBorder="1" applyAlignment="1" applyProtection="1">
      <alignment horizontal="right" vertical="top" wrapText="1"/>
      <protection locked="0"/>
    </xf>
    <xf numFmtId="164" fontId="20" fillId="0" borderId="9" xfId="2" applyNumberFormat="1" applyFont="1" applyFill="1" applyBorder="1" applyAlignment="1" applyProtection="1">
      <alignment horizontal="right" vertical="top" wrapText="1"/>
      <protection locked="0"/>
    </xf>
    <xf numFmtId="0" fontId="10" fillId="0" borderId="9" xfId="0" applyFont="1" applyBorder="1" applyAlignment="1" applyProtection="1">
      <alignment horizontal="right" vertical="top"/>
      <protection locked="0"/>
    </xf>
    <xf numFmtId="0" fontId="20" fillId="0" borderId="6" xfId="0" applyFont="1" applyBorder="1" applyAlignment="1">
      <alignment vertical="top" wrapText="1"/>
    </xf>
    <xf numFmtId="0" fontId="20" fillId="0" borderId="6" xfId="0" applyFont="1" applyBorder="1" applyAlignment="1" applyProtection="1">
      <alignment horizontal="right" vertical="top" wrapText="1"/>
      <protection locked="0"/>
    </xf>
    <xf numFmtId="164" fontId="20" fillId="0" borderId="2" xfId="2" applyNumberFormat="1" applyFont="1" applyFill="1" applyBorder="1" applyAlignment="1" applyProtection="1">
      <alignment horizontal="right" vertical="top" wrapText="1"/>
      <protection locked="0"/>
    </xf>
    <xf numFmtId="0" fontId="0" fillId="0" borderId="2" xfId="0" applyBorder="1" applyAlignment="1">
      <alignment horizontal="right" wrapText="1"/>
    </xf>
    <xf numFmtId="0" fontId="10" fillId="0" borderId="6" xfId="0" applyFont="1" applyBorder="1" applyAlignment="1">
      <alignment vertical="top"/>
    </xf>
    <xf numFmtId="0" fontId="10" fillId="0" borderId="6" xfId="0" applyFont="1" applyBorder="1" applyAlignment="1" applyProtection="1">
      <alignment horizontal="right" vertical="top" wrapText="1"/>
      <protection locked="0"/>
    </xf>
    <xf numFmtId="0" fontId="10" fillId="0" borderId="6" xfId="0" applyFont="1" applyBorder="1" applyAlignment="1" applyProtection="1">
      <alignment horizontal="right" vertical="top"/>
      <protection locked="0"/>
    </xf>
    <xf numFmtId="164" fontId="10" fillId="0" borderId="6" xfId="2" applyNumberFormat="1" applyFont="1" applyFill="1" applyBorder="1" applyAlignment="1" applyProtection="1">
      <alignment horizontal="right" vertical="top" wrapText="1"/>
      <protection locked="0"/>
    </xf>
    <xf numFmtId="0" fontId="3" fillId="0" borderId="0" xfId="0" applyFont="1"/>
    <xf numFmtId="165" fontId="36" fillId="0" borderId="1" xfId="0" applyNumberFormat="1" applyFont="1" applyBorder="1" applyAlignment="1">
      <alignment horizontal="right" vertical="center"/>
    </xf>
    <xf numFmtId="0" fontId="10" fillId="0" borderId="5" xfId="0" applyFont="1" applyBorder="1" applyAlignment="1" applyProtection="1">
      <alignment vertical="top"/>
      <protection locked="0"/>
    </xf>
    <xf numFmtId="49" fontId="10" fillId="0" borderId="5" xfId="0" applyNumberFormat="1" applyFont="1" applyBorder="1" applyAlignment="1" applyProtection="1">
      <alignment horizontal="right" vertical="top" wrapText="1"/>
      <protection locked="0"/>
    </xf>
    <xf numFmtId="0" fontId="10" fillId="0" borderId="0" xfId="0" applyFont="1" applyAlignment="1">
      <alignment vertical="top" wrapText="1"/>
    </xf>
    <xf numFmtId="0" fontId="10" fillId="0" borderId="0" xfId="0" applyFont="1" applyAlignment="1">
      <alignment horizontal="right" vertical="top" wrapText="1"/>
    </xf>
    <xf numFmtId="164" fontId="14" fillId="0" borderId="1" xfId="2" applyNumberFormat="1" applyFont="1" applyFill="1" applyBorder="1" applyAlignment="1">
      <alignment horizontal="left" vertical="top" wrapText="1"/>
    </xf>
    <xf numFmtId="0" fontId="4" fillId="0" borderId="1" xfId="0" applyFont="1" applyBorder="1" applyAlignment="1">
      <alignment horizontal="right" vertical="top" wrapText="1"/>
    </xf>
    <xf numFmtId="0" fontId="10" fillId="0" borderId="10" xfId="0" applyFont="1" applyBorder="1" applyAlignment="1" applyProtection="1">
      <alignment horizontal="right" vertical="top" wrapText="1"/>
      <protection locked="0"/>
    </xf>
    <xf numFmtId="164" fontId="10" fillId="0" borderId="10" xfId="2" applyNumberFormat="1" applyFont="1" applyFill="1" applyBorder="1" applyAlignment="1" applyProtection="1">
      <alignment horizontal="right" vertical="top" wrapText="1"/>
      <protection locked="0"/>
    </xf>
    <xf numFmtId="168" fontId="33" fillId="0" borderId="0" xfId="0" applyNumberFormat="1" applyFont="1" applyAlignment="1" applyProtection="1">
      <alignment horizontal="left" vertical="center"/>
      <protection locked="0"/>
    </xf>
    <xf numFmtId="168" fontId="33" fillId="0" borderId="0" xfId="0" applyNumberFormat="1" applyFont="1" applyAlignment="1">
      <alignment horizontal="left" vertical="center"/>
    </xf>
    <xf numFmtId="49" fontId="41" fillId="0" borderId="11" xfId="0" applyNumberFormat="1" applyFont="1" applyBorder="1" applyAlignment="1" applyProtection="1">
      <alignment vertical="top"/>
      <protection locked="0"/>
    </xf>
    <xf numFmtId="49" fontId="55" fillId="0" borderId="12" xfId="0" applyNumberFormat="1" applyFont="1" applyBorder="1" applyAlignment="1" applyProtection="1">
      <alignment vertical="top"/>
      <protection locked="0"/>
    </xf>
    <xf numFmtId="0" fontId="6" fillId="6" borderId="1" xfId="0" applyFont="1" applyFill="1" applyBorder="1" applyAlignment="1">
      <alignment horizontal="left" vertical="center"/>
    </xf>
    <xf numFmtId="0" fontId="0" fillId="6" borderId="1" xfId="0" applyFill="1" applyBorder="1" applyAlignment="1">
      <alignment vertical="center"/>
    </xf>
    <xf numFmtId="164" fontId="10" fillId="6" borderId="1" xfId="2" applyNumberFormat="1" applyFont="1" applyFill="1" applyBorder="1" applyAlignment="1">
      <alignment vertical="center" wrapText="1"/>
    </xf>
    <xf numFmtId="3" fontId="3" fillId="6" borderId="1" xfId="2" applyNumberFormat="1" applyFont="1" applyFill="1" applyBorder="1" applyAlignment="1">
      <alignment horizontal="left" vertical="center" wrapText="1"/>
    </xf>
    <xf numFmtId="0" fontId="0" fillId="6" borderId="1" xfId="0" applyFill="1" applyBorder="1" applyAlignment="1">
      <alignment vertical="center" wrapText="1"/>
    </xf>
    <xf numFmtId="0" fontId="35" fillId="0" borderId="1" xfId="0" applyFont="1" applyBorder="1" applyAlignment="1">
      <alignment horizontal="left" vertical="center"/>
    </xf>
    <xf numFmtId="0" fontId="37" fillId="0" borderId="1" xfId="0" applyFont="1" applyBorder="1" applyAlignment="1">
      <alignment vertical="center"/>
    </xf>
    <xf numFmtId="0" fontId="10" fillId="0" borderId="0" xfId="0" applyFont="1" applyAlignment="1">
      <alignment horizontal="left" vertical="top" wrapText="1"/>
    </xf>
    <xf numFmtId="0" fontId="25" fillId="0" borderId="0" xfId="0" applyFont="1" applyAlignment="1">
      <alignment horizontal="left" vertical="top" wrapText="1"/>
    </xf>
  </cellXfs>
  <cellStyles count="91">
    <cellStyle name="Besuchter Hyperlink" xfId="58" builtinId="9" hidden="1"/>
    <cellStyle name="Besuchter Hyperlink" xfId="62" builtinId="9" hidden="1"/>
    <cellStyle name="Besuchter Hyperlink" xfId="66" builtinId="9" hidden="1"/>
    <cellStyle name="Besuchter Hyperlink" xfId="70" builtinId="9" hidden="1"/>
    <cellStyle name="Besuchter Hyperlink" xfId="74" builtinId="9" hidden="1"/>
    <cellStyle name="Besuchter Hyperlink" xfId="78" builtinId="9" hidden="1"/>
    <cellStyle name="Besuchter Hyperlink" xfId="82" builtinId="9" hidden="1"/>
    <cellStyle name="Besuchter Hyperlink" xfId="86" builtinId="9" hidden="1"/>
    <cellStyle name="Besuchter Hyperlink" xfId="90" builtinId="9" hidden="1"/>
    <cellStyle name="Besuchter Hyperlink" xfId="88" builtinId="9" hidden="1"/>
    <cellStyle name="Besuchter Hyperlink" xfId="84" builtinId="9" hidden="1"/>
    <cellStyle name="Besuchter Hyperlink" xfId="80" builtinId="9" hidden="1"/>
    <cellStyle name="Besuchter Hyperlink" xfId="76" builtinId="9" hidden="1"/>
    <cellStyle name="Besuchter Hyperlink" xfId="72" builtinId="9" hidden="1"/>
    <cellStyle name="Besuchter Hyperlink" xfId="68" builtinId="9" hidden="1"/>
    <cellStyle name="Besuchter Hyperlink" xfId="64" builtinId="9" hidden="1"/>
    <cellStyle name="Besuchter Hyperlink" xfId="60" builtinId="9" hidden="1"/>
    <cellStyle name="Besuchter Hyperlink" xfId="56" builtinId="9" hidden="1"/>
    <cellStyle name="Besuchter Hyperlink" xfId="22" builtinId="9" hidden="1"/>
    <cellStyle name="Besuchter Hyperlink" xfId="24" builtinId="9" hidden="1"/>
    <cellStyle name="Besuchter Hyperlink" xfId="26" builtinId="9" hidden="1"/>
    <cellStyle name="Besuchter Hyperlink" xfId="30" builtinId="9" hidden="1"/>
    <cellStyle name="Besuchter Hyperlink" xfId="32" builtinId="9" hidden="1"/>
    <cellStyle name="Besuchter Hyperlink" xfId="34" builtinId="9" hidden="1"/>
    <cellStyle name="Besuchter Hyperlink" xfId="38" builtinId="9" hidden="1"/>
    <cellStyle name="Besuchter Hyperlink" xfId="40" builtinId="9" hidden="1"/>
    <cellStyle name="Besuchter Hyperlink" xfId="42" builtinId="9" hidden="1"/>
    <cellStyle name="Besuchter Hyperlink" xfId="46" builtinId="9" hidden="1"/>
    <cellStyle name="Besuchter Hyperlink" xfId="48" builtinId="9" hidden="1"/>
    <cellStyle name="Besuchter Hyperlink" xfId="50" builtinId="9" hidden="1"/>
    <cellStyle name="Besuchter Hyperlink" xfId="54" builtinId="9" hidden="1"/>
    <cellStyle name="Besuchter Hyperlink" xfId="52" builtinId="9" hidden="1"/>
    <cellStyle name="Besuchter Hyperlink" xfId="44" builtinId="9" hidden="1"/>
    <cellStyle name="Besuchter Hyperlink" xfId="36" builtinId="9" hidden="1"/>
    <cellStyle name="Besuchter Hyperlink" xfId="28" builtinId="9" hidden="1"/>
    <cellStyle name="Besuchter Hyperlink" xfId="20" builtinId="9" hidden="1"/>
    <cellStyle name="Besuchter Hyperlink" xfId="10" builtinId="9" hidden="1"/>
    <cellStyle name="Besuchter Hyperlink" xfId="14" builtinId="9" hidden="1"/>
    <cellStyle name="Besuchter Hyperlink" xfId="16" builtinId="9" hidden="1"/>
    <cellStyle name="Besuchter Hyperlink" xfId="18" builtinId="9" hidden="1"/>
    <cellStyle name="Besuchter Hyperlink" xfId="12" builtinId="9" hidden="1"/>
    <cellStyle name="Besuchter Hyperlink" xfId="6" builtinId="9" hidden="1"/>
    <cellStyle name="Besuchter Hyperlink" xfId="8" builtinId="9" hidden="1"/>
    <cellStyle name="Besuchter Hyperlink" xfId="4" builtinId="9" hidden="1"/>
    <cellStyle name="Komma" xfId="2" builtinId="3"/>
    <cellStyle name="Link" xfId="55" builtinId="8" hidden="1"/>
    <cellStyle name="Link" xfId="57" builtinId="8" hidden="1"/>
    <cellStyle name="Link" xfId="61" builtinId="8" hidden="1"/>
    <cellStyle name="Link" xfId="63" builtinId="8" hidden="1"/>
    <cellStyle name="Link" xfId="65" builtinId="8" hidden="1"/>
    <cellStyle name="Link" xfId="69" builtinId="8" hidden="1"/>
    <cellStyle name="Link" xfId="71" builtinId="8" hidden="1"/>
    <cellStyle name="Link" xfId="73" builtinId="8" hidden="1"/>
    <cellStyle name="Link" xfId="77" builtinId="8" hidden="1"/>
    <cellStyle name="Link" xfId="79" builtinId="8" hidden="1"/>
    <cellStyle name="Link" xfId="81" builtinId="8" hidden="1"/>
    <cellStyle name="Link" xfId="85" builtinId="8" hidden="1"/>
    <cellStyle name="Link" xfId="87" builtinId="8" hidden="1"/>
    <cellStyle name="Link" xfId="89" builtinId="8" hidden="1"/>
    <cellStyle name="Link" xfId="83" builtinId="8" hidden="1"/>
    <cellStyle name="Link" xfId="75" builtinId="8" hidden="1"/>
    <cellStyle name="Link" xfId="67" builtinId="8" hidden="1"/>
    <cellStyle name="Link" xfId="59" builtinId="8" hidden="1"/>
    <cellStyle name="Link" xfId="25" builtinId="8" hidden="1"/>
    <cellStyle name="Link" xfId="27" builtinId="8" hidden="1"/>
    <cellStyle name="Link" xfId="29" builtinId="8" hidden="1"/>
    <cellStyle name="Link" xfId="31" builtinId="8" hidden="1"/>
    <cellStyle name="Link" xfId="33" builtinId="8" hidden="1"/>
    <cellStyle name="Link" xfId="37" builtinId="8" hidden="1"/>
    <cellStyle name="Link" xfId="39" builtinId="8" hidden="1"/>
    <cellStyle name="Link" xfId="41" builtinId="8" hidden="1"/>
    <cellStyle name="Link" xfId="43" builtinId="8" hidden="1"/>
    <cellStyle name="Link" xfId="45" builtinId="8" hidden="1"/>
    <cellStyle name="Link" xfId="47" builtinId="8" hidden="1"/>
    <cellStyle name="Link" xfId="49" builtinId="8" hidden="1"/>
    <cellStyle name="Link" xfId="53" builtinId="8" hidden="1"/>
    <cellStyle name="Link" xfId="51" builtinId="8" hidden="1"/>
    <cellStyle name="Link" xfId="35" builtinId="8" hidden="1"/>
    <cellStyle name="Link" xfId="13" builtinId="8" hidden="1"/>
    <cellStyle name="Link" xfId="15" builtinId="8" hidden="1"/>
    <cellStyle name="Link" xfId="17" builtinId="8" hidden="1"/>
    <cellStyle name="Link" xfId="19" builtinId="8" hidden="1"/>
    <cellStyle name="Link" xfId="21" builtinId="8" hidden="1"/>
    <cellStyle name="Link" xfId="23" builtinId="8" hidden="1"/>
    <cellStyle name="Link" xfId="7" builtinId="8" hidden="1"/>
    <cellStyle name="Link" xfId="9" builtinId="8" hidden="1"/>
    <cellStyle name="Link" xfId="11" builtinId="8" hidden="1"/>
    <cellStyle name="Link" xfId="5" builtinId="8" hidden="1"/>
    <cellStyle name="Link" xfId="3" builtinId="8" hidden="1"/>
    <cellStyle name="Standard" xfId="0" builtinId="0"/>
    <cellStyle name="Standard 2" xfId="1" xr:uid="{00000000-0005-0000-0000-00005A000000}"/>
  </cellStyles>
  <dxfs count="1">
    <dxf>
      <fill>
        <patternFill>
          <bgColor rgb="FFCDF2FF"/>
        </patternFill>
      </fill>
    </dxf>
  </dxfs>
  <tableStyles count="0" defaultTableStyle="TableStyleMedium2" defaultPivotStyle="PivotStyleLight16"/>
  <colors>
    <mruColors>
      <color rgb="FFCDF2FF"/>
      <color rgb="FFC5F0FF"/>
      <color rgb="FFCCCCFF"/>
      <color rgb="FFFF0000"/>
      <color rgb="FF0000FF"/>
      <color rgb="FF6600CC"/>
      <color rgb="FFCCFF66"/>
      <color rgb="FF99CCFF"/>
      <color rgb="FFBD92DE"/>
      <color rgb="FFFF7C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8</xdr:col>
      <xdr:colOff>381698</xdr:colOff>
      <xdr:row>0</xdr:row>
      <xdr:rowOff>1072897</xdr:rowOff>
    </xdr:to>
    <xdr:grpSp>
      <xdr:nvGrpSpPr>
        <xdr:cNvPr id="6" name="Gruppieren 5">
          <a:extLst>
            <a:ext uri="{FF2B5EF4-FFF2-40B4-BE49-F238E27FC236}">
              <a16:creationId xmlns:a16="http://schemas.microsoft.com/office/drawing/2014/main" id="{86E25840-2141-4C16-8786-02EB4A16EC81}"/>
            </a:ext>
          </a:extLst>
        </xdr:cNvPr>
        <xdr:cNvGrpSpPr/>
      </xdr:nvGrpSpPr>
      <xdr:grpSpPr>
        <a:xfrm>
          <a:off x="0" y="0"/>
          <a:ext cx="5603639" cy="1072897"/>
          <a:chOff x="0" y="0"/>
          <a:chExt cx="5798192" cy="1080000"/>
        </a:xfrm>
      </xdr:grpSpPr>
      <xdr:pic>
        <xdr:nvPicPr>
          <xdr:cNvPr id="7" name="oo_983159903">
            <a:extLst>
              <a:ext uri="{FF2B5EF4-FFF2-40B4-BE49-F238E27FC236}">
                <a16:creationId xmlns:a16="http://schemas.microsoft.com/office/drawing/2014/main" id="{A17C379A-B14B-6A2A-B2D8-6EC72BC9C176}"/>
              </a:ext>
            </a:extLst>
          </xdr:cNvPr>
          <xdr:cNvPicPr>
            <a:picLocks noChangeArrowheads="1"/>
          </xdr:cNvPicPr>
        </xdr:nvPicPr>
        <xdr:blipFill>
          <a:blip xmlns:r="http://schemas.openxmlformats.org/officeDocument/2006/relationships" r:embed="rId1" cstate="print"/>
          <a:srcRect/>
          <a:stretch>
            <a:fillRect/>
          </a:stretch>
        </xdr:blipFill>
        <xdr:spPr bwMode="auto">
          <a:xfrm>
            <a:off x="0" y="0"/>
            <a:ext cx="1079586" cy="1080000"/>
          </a:xfrm>
          <a:prstGeom prst="rect">
            <a:avLst/>
          </a:prstGeom>
          <a:noFill/>
          <a:ln w="9525">
            <a:noFill/>
            <a:miter lim="800000"/>
            <a:headEnd/>
            <a:tailEnd/>
          </a:ln>
        </xdr:spPr>
      </xdr:pic>
      <xdr:grpSp>
        <xdr:nvGrpSpPr>
          <xdr:cNvPr id="8" name="Gruppieren 7">
            <a:extLst>
              <a:ext uri="{FF2B5EF4-FFF2-40B4-BE49-F238E27FC236}">
                <a16:creationId xmlns:a16="http://schemas.microsoft.com/office/drawing/2014/main" id="{B02CBE30-0E52-A54D-A932-5582327E63F7}"/>
              </a:ext>
            </a:extLst>
          </xdr:cNvPr>
          <xdr:cNvGrpSpPr>
            <a:grpSpLocks noChangeAspect="1"/>
          </xdr:cNvGrpSpPr>
        </xdr:nvGrpSpPr>
        <xdr:grpSpPr>
          <a:xfrm>
            <a:off x="1138524" y="192085"/>
            <a:ext cx="4659668" cy="773192"/>
            <a:chOff x="1213485" y="192085"/>
            <a:chExt cx="4657863" cy="773192"/>
          </a:xfrm>
        </xdr:grpSpPr>
        <xdr:sp macro="" textlink="">
          <xdr:nvSpPr>
            <xdr:cNvPr id="9" name="Textfeld 8">
              <a:extLst>
                <a:ext uri="{FF2B5EF4-FFF2-40B4-BE49-F238E27FC236}">
                  <a16:creationId xmlns:a16="http://schemas.microsoft.com/office/drawing/2014/main" id="{A96E899F-A4C2-0C4D-73A4-46E7284706E2}"/>
                </a:ext>
              </a:extLst>
            </xdr:cNvPr>
            <xdr:cNvSpPr txBox="1"/>
          </xdr:nvSpPr>
          <xdr:spPr>
            <a:xfrm>
              <a:off x="1214378" y="378576"/>
              <a:ext cx="4144036" cy="28191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CH" sz="1600">
                  <a:latin typeface="Arial Black" panose="020B0A04020102020204" pitchFamily="34" charset="0"/>
                  <a:cs typeface="Arial" panose="020B0604020202020204" pitchFamily="34" charset="0"/>
                </a:rPr>
                <a:t>Unterlage D3</a:t>
              </a:r>
            </a:p>
          </xdr:txBody>
        </xdr:sp>
        <xdr:sp macro="" textlink="">
          <xdr:nvSpPr>
            <xdr:cNvPr id="10" name="Textfeld 9">
              <a:extLst>
                <a:ext uri="{FF2B5EF4-FFF2-40B4-BE49-F238E27FC236}">
                  <a16:creationId xmlns:a16="http://schemas.microsoft.com/office/drawing/2014/main" id="{8D0E1786-06D9-A3FE-1033-2D3980F8D355}"/>
                </a:ext>
              </a:extLst>
            </xdr:cNvPr>
            <xdr:cNvSpPr txBox="1"/>
          </xdr:nvSpPr>
          <xdr:spPr>
            <a:xfrm>
              <a:off x="1214378" y="588501"/>
              <a:ext cx="4656970" cy="27622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CH" sz="1600">
                  <a:latin typeface="Arial Black" panose="020B0A04020102020204" pitchFamily="34" charset="0"/>
                  <a:cs typeface="Arial" panose="020B0604020202020204" pitchFamily="34" charset="0"/>
                </a:rPr>
                <a:t>Tabelle Raumprogramm</a:t>
              </a:r>
            </a:p>
          </xdr:txBody>
        </xdr:sp>
        <xdr:sp macro="" textlink="">
          <xdr:nvSpPr>
            <xdr:cNvPr id="11" name="Textfeld 10">
              <a:extLst>
                <a:ext uri="{FF2B5EF4-FFF2-40B4-BE49-F238E27FC236}">
                  <a16:creationId xmlns:a16="http://schemas.microsoft.com/office/drawing/2014/main" id="{3A934C99-F36C-95E1-B482-D93E9D686D6C}"/>
                </a:ext>
              </a:extLst>
            </xdr:cNvPr>
            <xdr:cNvSpPr txBox="1"/>
          </xdr:nvSpPr>
          <xdr:spPr>
            <a:xfrm>
              <a:off x="1213486" y="833606"/>
              <a:ext cx="3996507" cy="13167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CH" sz="850">
                  <a:latin typeface="Arial" panose="020B0604020202020204" pitchFamily="34" charset="0"/>
                  <a:cs typeface="Arial" panose="020B0604020202020204" pitchFamily="34" charset="0"/>
                </a:rPr>
                <a:t>Hochbauamt</a:t>
              </a:r>
            </a:p>
          </xdr:txBody>
        </xdr:sp>
        <xdr:sp macro="" textlink="">
          <xdr:nvSpPr>
            <xdr:cNvPr id="12" name="Textfeld 11">
              <a:extLst>
                <a:ext uri="{FF2B5EF4-FFF2-40B4-BE49-F238E27FC236}">
                  <a16:creationId xmlns:a16="http://schemas.microsoft.com/office/drawing/2014/main" id="{3548F730-6FE8-1378-83E5-EEAC6D190376}"/>
                </a:ext>
              </a:extLst>
            </xdr:cNvPr>
            <xdr:cNvSpPr txBox="1"/>
          </xdr:nvSpPr>
          <xdr:spPr>
            <a:xfrm>
              <a:off x="1213485" y="192085"/>
              <a:ext cx="4329895" cy="1341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CH" sz="850">
                  <a:latin typeface="Arial" panose="020B0604020202020204" pitchFamily="34" charset="0"/>
                  <a:cs typeface="Arial" panose="020B0604020202020204" pitchFamily="34" charset="0"/>
                </a:rPr>
                <a:t>Kanton Zürich</a:t>
              </a:r>
            </a:p>
          </xdr:txBody>
        </xdr:sp>
        <xdr:sp macro="" textlink="">
          <xdr:nvSpPr>
            <xdr:cNvPr id="13" name="Textfeld 12">
              <a:extLst>
                <a:ext uri="{FF2B5EF4-FFF2-40B4-BE49-F238E27FC236}">
                  <a16:creationId xmlns:a16="http://schemas.microsoft.com/office/drawing/2014/main" id="{3F89FA01-674D-D800-ADCF-9872C0F3F069}"/>
                </a:ext>
              </a:extLst>
            </xdr:cNvPr>
            <xdr:cNvSpPr txBox="1"/>
          </xdr:nvSpPr>
          <xdr:spPr>
            <a:xfrm>
              <a:off x="1213984" y="314563"/>
              <a:ext cx="4394605" cy="13838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CH" sz="850">
                  <a:latin typeface="Arial" panose="020B0604020202020204" pitchFamily="34" charset="0"/>
                  <a:cs typeface="Arial" panose="020B0604020202020204" pitchFamily="34" charset="0"/>
                </a:rPr>
                <a:t>Baudirektion</a:t>
              </a:r>
            </a:p>
          </xdr:txBody>
        </xdr:sp>
      </xdr:grpSp>
    </xdr:grpSp>
    <xdr:clientData/>
  </xdr:twoCellAnchor>
  <xdr:twoCellAnchor editAs="absolute">
    <xdr:from>
      <xdr:col>12</xdr:col>
      <xdr:colOff>28981</xdr:colOff>
      <xdr:row>0</xdr:row>
      <xdr:rowOff>0</xdr:rowOff>
    </xdr:from>
    <xdr:to>
      <xdr:col>17</xdr:col>
      <xdr:colOff>667294</xdr:colOff>
      <xdr:row>0</xdr:row>
      <xdr:rowOff>1072897</xdr:rowOff>
    </xdr:to>
    <xdr:grpSp>
      <xdr:nvGrpSpPr>
        <xdr:cNvPr id="14" name="Gruppieren 13">
          <a:extLst>
            <a:ext uri="{FF2B5EF4-FFF2-40B4-BE49-F238E27FC236}">
              <a16:creationId xmlns:a16="http://schemas.microsoft.com/office/drawing/2014/main" id="{8E18E65A-BBA4-D0B9-E27C-AB9C8133FCBE}"/>
            </a:ext>
          </a:extLst>
        </xdr:cNvPr>
        <xdr:cNvGrpSpPr/>
      </xdr:nvGrpSpPr>
      <xdr:grpSpPr>
        <a:xfrm>
          <a:off x="8803187" y="0"/>
          <a:ext cx="5636136" cy="1072897"/>
          <a:chOff x="0" y="0"/>
          <a:chExt cx="5798192" cy="1080000"/>
        </a:xfrm>
      </xdr:grpSpPr>
      <xdr:pic>
        <xdr:nvPicPr>
          <xdr:cNvPr id="15" name="oo_983159903">
            <a:extLst>
              <a:ext uri="{FF2B5EF4-FFF2-40B4-BE49-F238E27FC236}">
                <a16:creationId xmlns:a16="http://schemas.microsoft.com/office/drawing/2014/main" id="{824CFD61-35E4-B30D-BCFE-0F1E6059C0ED}"/>
              </a:ext>
            </a:extLst>
          </xdr:cNvPr>
          <xdr:cNvPicPr>
            <a:picLocks noChangeArrowheads="1"/>
          </xdr:cNvPicPr>
        </xdr:nvPicPr>
        <xdr:blipFill>
          <a:blip xmlns:r="http://schemas.openxmlformats.org/officeDocument/2006/relationships" r:embed="rId1" cstate="print"/>
          <a:srcRect/>
          <a:stretch>
            <a:fillRect/>
          </a:stretch>
        </xdr:blipFill>
        <xdr:spPr bwMode="auto">
          <a:xfrm>
            <a:off x="0" y="0"/>
            <a:ext cx="1079586" cy="1080000"/>
          </a:xfrm>
          <a:prstGeom prst="rect">
            <a:avLst/>
          </a:prstGeom>
          <a:noFill/>
          <a:ln w="9525">
            <a:noFill/>
            <a:miter lim="800000"/>
            <a:headEnd/>
            <a:tailEnd/>
          </a:ln>
        </xdr:spPr>
      </xdr:pic>
      <xdr:grpSp>
        <xdr:nvGrpSpPr>
          <xdr:cNvPr id="16" name="Gruppieren 15">
            <a:extLst>
              <a:ext uri="{FF2B5EF4-FFF2-40B4-BE49-F238E27FC236}">
                <a16:creationId xmlns:a16="http://schemas.microsoft.com/office/drawing/2014/main" id="{DB71EA38-7961-5D5E-E15A-5A8824856465}"/>
              </a:ext>
            </a:extLst>
          </xdr:cNvPr>
          <xdr:cNvGrpSpPr>
            <a:grpSpLocks noChangeAspect="1"/>
          </xdr:cNvGrpSpPr>
        </xdr:nvGrpSpPr>
        <xdr:grpSpPr>
          <a:xfrm>
            <a:off x="1138524" y="192085"/>
            <a:ext cx="4659668" cy="773192"/>
            <a:chOff x="1213485" y="192085"/>
            <a:chExt cx="4657863" cy="773192"/>
          </a:xfrm>
        </xdr:grpSpPr>
        <xdr:sp macro="" textlink="">
          <xdr:nvSpPr>
            <xdr:cNvPr id="17" name="Textfeld 16">
              <a:extLst>
                <a:ext uri="{FF2B5EF4-FFF2-40B4-BE49-F238E27FC236}">
                  <a16:creationId xmlns:a16="http://schemas.microsoft.com/office/drawing/2014/main" id="{492B1078-BA91-B4A8-A912-8667185AD179}"/>
                </a:ext>
              </a:extLst>
            </xdr:cNvPr>
            <xdr:cNvSpPr txBox="1"/>
          </xdr:nvSpPr>
          <xdr:spPr>
            <a:xfrm>
              <a:off x="1214378" y="378576"/>
              <a:ext cx="4144036" cy="28191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CH" sz="1600">
                  <a:latin typeface="Arial Black" panose="020B0A04020102020204" pitchFamily="34" charset="0"/>
                  <a:cs typeface="Arial" panose="020B0604020202020204" pitchFamily="34" charset="0"/>
                </a:rPr>
                <a:t>Unterlage D3</a:t>
              </a:r>
            </a:p>
          </xdr:txBody>
        </xdr:sp>
        <xdr:sp macro="" textlink="">
          <xdr:nvSpPr>
            <xdr:cNvPr id="18" name="Textfeld 17">
              <a:extLst>
                <a:ext uri="{FF2B5EF4-FFF2-40B4-BE49-F238E27FC236}">
                  <a16:creationId xmlns:a16="http://schemas.microsoft.com/office/drawing/2014/main" id="{A430DAD0-BF0D-CB74-E21B-AF987A7137BC}"/>
                </a:ext>
              </a:extLst>
            </xdr:cNvPr>
            <xdr:cNvSpPr txBox="1"/>
          </xdr:nvSpPr>
          <xdr:spPr>
            <a:xfrm>
              <a:off x="1214378" y="588501"/>
              <a:ext cx="4656970" cy="27622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CH" sz="1600">
                  <a:latin typeface="Arial Black" panose="020B0A04020102020204" pitchFamily="34" charset="0"/>
                  <a:cs typeface="Arial" panose="020B0604020202020204" pitchFamily="34" charset="0"/>
                </a:rPr>
                <a:t>Tabelle Raumprogramm</a:t>
              </a:r>
            </a:p>
          </xdr:txBody>
        </xdr:sp>
        <xdr:sp macro="" textlink="">
          <xdr:nvSpPr>
            <xdr:cNvPr id="19" name="Textfeld 18">
              <a:extLst>
                <a:ext uri="{FF2B5EF4-FFF2-40B4-BE49-F238E27FC236}">
                  <a16:creationId xmlns:a16="http://schemas.microsoft.com/office/drawing/2014/main" id="{049C1880-1965-9E87-C446-97E80F87CA8A}"/>
                </a:ext>
              </a:extLst>
            </xdr:cNvPr>
            <xdr:cNvSpPr txBox="1"/>
          </xdr:nvSpPr>
          <xdr:spPr>
            <a:xfrm>
              <a:off x="1213486" y="833606"/>
              <a:ext cx="3996507" cy="13167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CH" sz="850">
                  <a:latin typeface="Arial" panose="020B0604020202020204" pitchFamily="34" charset="0"/>
                  <a:cs typeface="Arial" panose="020B0604020202020204" pitchFamily="34" charset="0"/>
                </a:rPr>
                <a:t>Hochbauamt</a:t>
              </a:r>
            </a:p>
          </xdr:txBody>
        </xdr:sp>
        <xdr:sp macro="" textlink="">
          <xdr:nvSpPr>
            <xdr:cNvPr id="20" name="Textfeld 19">
              <a:extLst>
                <a:ext uri="{FF2B5EF4-FFF2-40B4-BE49-F238E27FC236}">
                  <a16:creationId xmlns:a16="http://schemas.microsoft.com/office/drawing/2014/main" id="{4CB6EAFA-6844-FE3D-9BFF-26A73806EC31}"/>
                </a:ext>
              </a:extLst>
            </xdr:cNvPr>
            <xdr:cNvSpPr txBox="1"/>
          </xdr:nvSpPr>
          <xdr:spPr>
            <a:xfrm>
              <a:off x="1213485" y="192085"/>
              <a:ext cx="4329895" cy="1341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CH" sz="850">
                  <a:latin typeface="Arial" panose="020B0604020202020204" pitchFamily="34" charset="0"/>
                  <a:cs typeface="Arial" panose="020B0604020202020204" pitchFamily="34" charset="0"/>
                </a:rPr>
                <a:t>Kanton Zürich</a:t>
              </a:r>
            </a:p>
          </xdr:txBody>
        </xdr:sp>
        <xdr:sp macro="" textlink="">
          <xdr:nvSpPr>
            <xdr:cNvPr id="21" name="Textfeld 20">
              <a:extLst>
                <a:ext uri="{FF2B5EF4-FFF2-40B4-BE49-F238E27FC236}">
                  <a16:creationId xmlns:a16="http://schemas.microsoft.com/office/drawing/2014/main" id="{6C2B7DE1-56FA-1885-5245-7B7D9201F29A}"/>
                </a:ext>
              </a:extLst>
            </xdr:cNvPr>
            <xdr:cNvSpPr txBox="1"/>
          </xdr:nvSpPr>
          <xdr:spPr>
            <a:xfrm>
              <a:off x="1213984" y="314563"/>
              <a:ext cx="4394605" cy="13838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CH" sz="850">
                  <a:latin typeface="Arial" panose="020B0604020202020204" pitchFamily="34" charset="0"/>
                  <a:cs typeface="Arial" panose="020B0604020202020204" pitchFamily="34" charset="0"/>
                </a:rPr>
                <a:t>Baudirektion</a:t>
              </a:r>
            </a:p>
          </xdr:txBody>
        </xdr:sp>
      </xdr:grpSp>
    </xdr:grp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76CCC1-94F5-9A48-BFC1-A5F2AC891107}">
  <dimension ref="A1:W189"/>
  <sheetViews>
    <sheetView tabSelected="1" zoomScale="85" zoomScaleNormal="85" zoomScaleSheetLayoutView="70" workbookViewId="0">
      <selection activeCell="K4" sqref="K4"/>
    </sheetView>
  </sheetViews>
  <sheetFormatPr baseColWidth="10" defaultRowHeight="16.5" outlineLevelRow="1" outlineLevelCol="1"/>
  <cols>
    <col min="1" max="1" width="10.7109375" customWidth="1"/>
    <col min="2" max="2" width="1.28515625" customWidth="1"/>
    <col min="3" max="3" width="29.28515625" style="106" customWidth="1"/>
    <col min="4" max="4" width="8.85546875" style="105" customWidth="1"/>
    <col min="5" max="5" width="7.140625" style="105" customWidth="1"/>
    <col min="6" max="6" width="7.28515625" style="105" customWidth="1"/>
    <col min="7" max="7" width="7.28515625" style="94" customWidth="1"/>
    <col min="8" max="8" width="6.42578125" style="94" customWidth="1"/>
    <col min="9" max="9" width="8.28515625" style="105" customWidth="1"/>
    <col min="10" max="10" width="38" style="106" customWidth="1"/>
    <col min="11" max="11" width="7" style="105" customWidth="1"/>
    <col min="12" max="12" width="135.7109375" style="106" hidden="1" customWidth="1" outlineLevel="1"/>
    <col min="13" max="13" width="10.7109375" style="119" customWidth="1" collapsed="1"/>
    <col min="14" max="14" width="1.28515625" style="119" customWidth="1"/>
    <col min="15" max="15" width="41" style="110" customWidth="1"/>
    <col min="16" max="19" width="10.85546875" style="110"/>
    <col min="20" max="20" width="12.42578125" style="110" customWidth="1"/>
    <col min="21" max="21" width="43" customWidth="1"/>
  </cols>
  <sheetData>
    <row r="1" spans="1:23" s="116" customFormat="1" ht="101.85" customHeight="1">
      <c r="D1" s="109"/>
      <c r="E1" s="115"/>
      <c r="G1" s="117"/>
      <c r="J1" s="112"/>
      <c r="K1" s="118"/>
      <c r="L1" s="112"/>
      <c r="S1" s="117"/>
      <c r="V1" s="112"/>
      <c r="W1" s="112"/>
    </row>
    <row r="2" spans="1:23" ht="17.25" thickBot="1">
      <c r="A2" s="270"/>
      <c r="C2" s="380">
        <v>45450</v>
      </c>
      <c r="D2" s="380"/>
      <c r="E2" s="380"/>
      <c r="F2" s="380"/>
      <c r="J2" s="270"/>
      <c r="L2" s="269"/>
      <c r="O2" s="379">
        <v>45527</v>
      </c>
      <c r="P2" s="379"/>
      <c r="Q2" s="379"/>
      <c r="R2" s="379"/>
    </row>
    <row r="3" spans="1:23" ht="15">
      <c r="C3" s="271"/>
      <c r="D3" s="120"/>
      <c r="E3" s="120"/>
      <c r="F3" s="120"/>
      <c r="G3" s="107"/>
      <c r="H3" s="107"/>
      <c r="I3" s="108"/>
      <c r="J3" s="109"/>
      <c r="K3" s="108"/>
      <c r="L3" s="46"/>
      <c r="M3" s="121"/>
      <c r="N3" s="121"/>
      <c r="O3" s="271"/>
      <c r="P3" s="120"/>
      <c r="Q3" s="120"/>
      <c r="R3" s="120"/>
      <c r="S3" s="107"/>
      <c r="T3" s="108"/>
      <c r="U3" s="107"/>
    </row>
    <row r="4" spans="1:23" ht="18.75">
      <c r="C4" s="272" t="s">
        <v>347</v>
      </c>
      <c r="D4" s="122"/>
      <c r="E4" s="122"/>
      <c r="F4" s="122"/>
      <c r="G4" s="107"/>
      <c r="H4" s="107"/>
      <c r="I4" s="108"/>
      <c r="J4" s="109"/>
      <c r="K4" s="108"/>
      <c r="L4" s="107"/>
      <c r="M4" s="121"/>
      <c r="N4" s="121"/>
      <c r="O4" s="272" t="s">
        <v>347</v>
      </c>
      <c r="P4" s="122"/>
      <c r="Q4" s="122"/>
      <c r="R4" s="122"/>
      <c r="S4" s="107"/>
      <c r="T4" s="108"/>
    </row>
    <row r="5" spans="1:23" ht="18.75">
      <c r="C5" s="273" t="s">
        <v>348</v>
      </c>
      <c r="D5" s="122"/>
      <c r="E5" s="122"/>
      <c r="F5" s="122"/>
      <c r="G5" s="107"/>
      <c r="H5" s="107"/>
      <c r="I5" s="108"/>
      <c r="J5" s="109"/>
      <c r="K5" s="108"/>
      <c r="L5" s="107"/>
      <c r="M5" s="121"/>
      <c r="N5" s="121"/>
      <c r="O5" s="273" t="s">
        <v>348</v>
      </c>
      <c r="P5" s="122"/>
      <c r="Q5" s="122"/>
      <c r="R5" s="122"/>
      <c r="S5" s="107"/>
      <c r="T5" s="108"/>
      <c r="U5" s="107"/>
    </row>
    <row r="6" spans="1:23" s="113" customFormat="1" ht="20.25" thickBot="1">
      <c r="C6" s="123"/>
      <c r="D6" s="124"/>
      <c r="E6" s="125"/>
      <c r="F6" s="126"/>
      <c r="G6" s="127"/>
      <c r="H6" s="127"/>
      <c r="I6" s="126"/>
      <c r="J6" s="123"/>
      <c r="K6" s="126"/>
      <c r="L6" s="127"/>
      <c r="M6" s="128"/>
      <c r="N6" s="128"/>
      <c r="O6" s="381" t="s">
        <v>349</v>
      </c>
      <c r="P6" s="381"/>
      <c r="Q6" s="381"/>
      <c r="R6" s="381"/>
      <c r="S6" s="381"/>
      <c r="T6" s="381"/>
      <c r="U6" s="274"/>
    </row>
    <row r="7" spans="1:23" s="114" customFormat="1" ht="15" customHeight="1">
      <c r="C7" s="129"/>
      <c r="D7" s="130"/>
      <c r="E7" s="131"/>
      <c r="F7" s="132"/>
      <c r="G7" s="133"/>
      <c r="H7" s="133"/>
      <c r="I7" s="132"/>
      <c r="J7" s="134"/>
      <c r="K7" s="132"/>
      <c r="L7" s="133"/>
      <c r="M7" s="135"/>
      <c r="N7" s="135"/>
      <c r="O7" s="382" t="s">
        <v>339</v>
      </c>
      <c r="P7" s="382"/>
      <c r="Q7" s="382"/>
      <c r="R7" s="382"/>
      <c r="S7" s="382"/>
      <c r="T7" s="382"/>
      <c r="U7" s="275"/>
    </row>
    <row r="8" spans="1:23" s="114" customFormat="1" ht="14.25" thickBot="1">
      <c r="C8" s="134"/>
      <c r="D8" s="136"/>
      <c r="E8" s="133"/>
      <c r="F8" s="132"/>
      <c r="G8" s="133"/>
      <c r="H8" s="133"/>
      <c r="I8" s="111"/>
      <c r="J8" s="134"/>
      <c r="K8" s="132"/>
      <c r="L8" s="111"/>
      <c r="M8" s="135"/>
      <c r="N8" s="135"/>
      <c r="O8" s="276"/>
      <c r="P8" s="133"/>
      <c r="Q8" s="132"/>
      <c r="R8" s="133"/>
      <c r="S8" s="133"/>
      <c r="U8" s="111"/>
    </row>
    <row r="9" spans="1:23" ht="15">
      <c r="C9" s="99" t="s">
        <v>316</v>
      </c>
      <c r="D9" s="47"/>
      <c r="E9" s="48"/>
      <c r="F9" s="49"/>
      <c r="G9" s="48"/>
      <c r="H9" s="48"/>
      <c r="I9" s="50"/>
      <c r="J9" s="50"/>
      <c r="K9" s="100"/>
      <c r="L9" s="137"/>
      <c r="M9" s="121"/>
      <c r="N9" s="121"/>
      <c r="O9" s="277"/>
      <c r="P9" s="278"/>
      <c r="Q9" s="279"/>
      <c r="R9" s="278"/>
      <c r="S9" s="278"/>
      <c r="T9" s="278"/>
      <c r="U9" s="280"/>
    </row>
    <row r="10" spans="1:23" ht="15">
      <c r="C10" s="52" t="s">
        <v>335</v>
      </c>
      <c r="D10" s="95" t="s">
        <v>334</v>
      </c>
      <c r="E10" s="53"/>
      <c r="F10" s="54"/>
      <c r="G10" s="52"/>
      <c r="H10" s="52"/>
      <c r="I10" s="55">
        <f>SUMIF(K$19:K$138,"*HNF*",G$19:G$138)</f>
        <v>3400.5</v>
      </c>
      <c r="J10" s="138"/>
      <c r="K10" s="139"/>
      <c r="L10" s="140"/>
      <c r="M10" s="121"/>
      <c r="N10" s="121"/>
      <c r="O10" s="281" t="s">
        <v>335</v>
      </c>
      <c r="P10" s="282" t="s">
        <v>334</v>
      </c>
      <c r="Q10" s="283"/>
      <c r="R10" s="281"/>
      <c r="S10" s="281"/>
      <c r="T10" s="284">
        <f>SUMIF(K$23:K$142,"*HNF*",R$23:R$142)</f>
        <v>0</v>
      </c>
      <c r="U10" s="285"/>
    </row>
    <row r="11" spans="1:23" ht="15">
      <c r="C11" s="52" t="s">
        <v>338</v>
      </c>
      <c r="D11" s="96" t="s">
        <v>337</v>
      </c>
      <c r="E11" s="52"/>
      <c r="F11" s="54"/>
      <c r="G11" s="52"/>
      <c r="H11" s="52"/>
      <c r="I11" s="55">
        <f>SUMIF(K$19:K$138,"*NNF*",G$19:G$138)</f>
        <v>362</v>
      </c>
      <c r="J11" s="268" t="s">
        <v>346</v>
      </c>
      <c r="K11" s="139"/>
      <c r="L11" s="140"/>
      <c r="M11" s="121"/>
      <c r="N11" s="121"/>
      <c r="O11" s="281" t="s">
        <v>338</v>
      </c>
      <c r="P11" s="286" t="s">
        <v>337</v>
      </c>
      <c r="Q11" s="283"/>
      <c r="R11" s="281"/>
      <c r="S11" s="281"/>
      <c r="T11" s="284">
        <f>SUMIF(K$20:K$139,"*NNF*",R$19:R$138)</f>
        <v>0</v>
      </c>
      <c r="U11" s="285"/>
    </row>
    <row r="12" spans="1:23" ht="15">
      <c r="C12" s="52" t="s">
        <v>318</v>
      </c>
      <c r="D12" s="96" t="s">
        <v>317</v>
      </c>
      <c r="E12" s="52"/>
      <c r="F12" s="54"/>
      <c r="G12" s="52"/>
      <c r="H12" s="52" t="s">
        <v>341</v>
      </c>
      <c r="I12" s="55">
        <v>7</v>
      </c>
      <c r="J12" s="268" t="s">
        <v>346</v>
      </c>
      <c r="K12" s="139"/>
      <c r="L12" s="140"/>
      <c r="M12" s="121"/>
      <c r="N12" s="121"/>
      <c r="O12" s="281" t="s">
        <v>318</v>
      </c>
      <c r="P12" s="286" t="s">
        <v>317</v>
      </c>
      <c r="Q12" s="283"/>
      <c r="R12" s="281"/>
      <c r="S12" s="281"/>
      <c r="T12" s="284">
        <f>SUMIF(K$20:K$129,"*VF*",R$19:R$129)</f>
        <v>0</v>
      </c>
      <c r="U12" s="285"/>
    </row>
    <row r="13" spans="1:23" ht="15">
      <c r="C13" s="141" t="s">
        <v>340</v>
      </c>
      <c r="D13" s="142" t="s">
        <v>319</v>
      </c>
      <c r="E13" s="143"/>
      <c r="F13" s="144"/>
      <c r="G13" s="141"/>
      <c r="H13" s="141" t="s">
        <v>163</v>
      </c>
      <c r="I13" s="104">
        <v>0</v>
      </c>
      <c r="J13" s="268" t="s">
        <v>346</v>
      </c>
      <c r="K13" s="139"/>
      <c r="L13" s="140"/>
      <c r="M13" s="121"/>
      <c r="N13" s="121"/>
      <c r="O13" s="116" t="s">
        <v>340</v>
      </c>
      <c r="P13" s="287" t="s">
        <v>319</v>
      </c>
      <c r="Q13" s="112"/>
      <c r="R13" s="116"/>
      <c r="S13" s="116"/>
      <c r="T13" s="288">
        <f ca="1">SUMIF(K$20:L$138,"*FF*",R$19:R$138)</f>
        <v>0</v>
      </c>
      <c r="U13" s="289"/>
    </row>
    <row r="14" spans="1:23" ht="15">
      <c r="C14" s="51" t="s">
        <v>336</v>
      </c>
      <c r="D14" s="97" t="s">
        <v>257</v>
      </c>
      <c r="E14" s="59"/>
      <c r="F14" s="60"/>
      <c r="G14" s="51"/>
      <c r="H14" s="51" t="s">
        <v>341</v>
      </c>
      <c r="I14" s="101">
        <v>110</v>
      </c>
      <c r="J14" s="268" t="s">
        <v>346</v>
      </c>
      <c r="K14" s="139"/>
      <c r="L14" s="140"/>
      <c r="M14" s="121"/>
      <c r="N14" s="121"/>
      <c r="O14" s="290" t="s">
        <v>336</v>
      </c>
      <c r="P14" s="291" t="s">
        <v>257</v>
      </c>
      <c r="Q14" s="292"/>
      <c r="R14" s="290"/>
      <c r="S14" s="290"/>
      <c r="T14" s="293">
        <f>SUMIF(K$23:K$142,"*ANF*",R$19:R$138)</f>
        <v>0</v>
      </c>
      <c r="U14" s="294"/>
    </row>
    <row r="15" spans="1:23" ht="15">
      <c r="C15" s="56"/>
      <c r="D15" s="98"/>
      <c r="E15" s="58"/>
      <c r="F15" s="57"/>
      <c r="G15" s="56"/>
      <c r="H15" s="56"/>
      <c r="I15" s="103"/>
      <c r="J15" s="138"/>
      <c r="K15" s="139"/>
      <c r="L15" s="140"/>
      <c r="M15" s="121"/>
      <c r="N15" s="121"/>
      <c r="O15" s="295"/>
      <c r="P15" s="296"/>
      <c r="Q15" s="297"/>
      <c r="R15" s="295"/>
      <c r="S15" s="295"/>
      <c r="T15" s="288"/>
      <c r="U15" s="298"/>
    </row>
    <row r="16" spans="1:23" s="116" customFormat="1" ht="14.25" thickBot="1">
      <c r="D16" s="109"/>
      <c r="E16" s="115"/>
      <c r="F16" s="145"/>
      <c r="G16" s="117"/>
      <c r="H16" s="145"/>
      <c r="I16" s="102"/>
      <c r="J16" s="61"/>
      <c r="K16" s="146"/>
      <c r="L16" s="147"/>
      <c r="M16" s="121"/>
      <c r="N16" s="121"/>
      <c r="O16" s="115"/>
      <c r="P16" s="115"/>
      <c r="Q16" s="145"/>
      <c r="R16" s="117"/>
      <c r="S16" s="145"/>
      <c r="T16" s="299"/>
      <c r="U16" s="300"/>
      <c r="V16" s="115"/>
    </row>
    <row r="17" spans="3:21" s="116" customFormat="1" ht="28.5" customHeight="1">
      <c r="C17" s="69" t="s">
        <v>320</v>
      </c>
      <c r="D17" s="62"/>
      <c r="E17" s="63"/>
      <c r="F17" s="64"/>
      <c r="G17" s="65"/>
      <c r="H17" s="64"/>
      <c r="I17" s="66"/>
      <c r="J17" s="67"/>
      <c r="K17" s="68"/>
      <c r="L17" s="148"/>
      <c r="M17" s="121"/>
      <c r="N17" s="121"/>
      <c r="O17" s="62" t="s">
        <v>321</v>
      </c>
      <c r="P17" s="64"/>
      <c r="Q17" s="65"/>
      <c r="R17" s="64"/>
      <c r="S17" s="66"/>
      <c r="T17" s="67"/>
      <c r="U17" s="63"/>
    </row>
    <row r="18" spans="3:21" ht="36">
      <c r="C18" s="12" t="s">
        <v>0</v>
      </c>
      <c r="D18" s="13"/>
      <c r="E18" s="13"/>
      <c r="F18" s="13"/>
      <c r="G18" s="18"/>
      <c r="H18" s="18"/>
      <c r="I18" s="13"/>
      <c r="J18" s="14"/>
      <c r="K18" s="13"/>
      <c r="L18" s="149"/>
      <c r="M18" s="121"/>
      <c r="N18" s="121"/>
      <c r="O18" s="301" t="s">
        <v>323</v>
      </c>
      <c r="P18" s="302" t="s">
        <v>330</v>
      </c>
      <c r="Q18" s="303" t="s">
        <v>329</v>
      </c>
      <c r="R18" s="304" t="s">
        <v>324</v>
      </c>
      <c r="S18" s="305" t="s">
        <v>328</v>
      </c>
      <c r="T18" s="305" t="s">
        <v>326</v>
      </c>
      <c r="U18" s="301" t="s">
        <v>325</v>
      </c>
    </row>
    <row r="19" spans="3:21" ht="72.95" hidden="1" customHeight="1" outlineLevel="1">
      <c r="C19" s="150" t="s">
        <v>1</v>
      </c>
      <c r="D19" s="390" t="s">
        <v>306</v>
      </c>
      <c r="E19" s="390"/>
      <c r="F19" s="390"/>
      <c r="G19" s="390"/>
      <c r="H19" s="390"/>
      <c r="I19" s="390"/>
      <c r="J19" s="390"/>
      <c r="K19" s="390"/>
      <c r="L19" s="390"/>
      <c r="M19" s="121"/>
      <c r="N19" s="121"/>
      <c r="O19" s="306"/>
      <c r="P19" s="307"/>
      <c r="Q19" s="307"/>
      <c r="R19" s="308"/>
      <c r="S19" s="307"/>
      <c r="T19" s="307"/>
    </row>
    <row r="20" spans="3:21" ht="72.95" hidden="1" customHeight="1" outlineLevel="1">
      <c r="C20" s="150" t="s">
        <v>2</v>
      </c>
      <c r="D20" s="390" t="s">
        <v>305</v>
      </c>
      <c r="E20" s="390"/>
      <c r="F20" s="390"/>
      <c r="G20" s="390"/>
      <c r="H20" s="390"/>
      <c r="I20" s="390"/>
      <c r="J20" s="390"/>
      <c r="K20" s="390"/>
      <c r="L20" s="390"/>
      <c r="M20" s="121"/>
      <c r="N20" s="121"/>
      <c r="O20" s="307"/>
      <c r="P20" s="307"/>
      <c r="Q20" s="307"/>
      <c r="R20" s="308"/>
      <c r="S20" s="307"/>
      <c r="T20" s="307"/>
    </row>
    <row r="21" spans="3:21" ht="72.95" hidden="1" customHeight="1" outlineLevel="1">
      <c r="C21" s="150" t="s">
        <v>3</v>
      </c>
      <c r="D21" s="390" t="s">
        <v>308</v>
      </c>
      <c r="E21" s="390"/>
      <c r="F21" s="390"/>
      <c r="G21" s="390"/>
      <c r="H21" s="390"/>
      <c r="I21" s="390"/>
      <c r="J21" s="390"/>
      <c r="K21" s="390"/>
      <c r="L21" s="390"/>
      <c r="M21" s="121"/>
      <c r="N21" s="121"/>
      <c r="O21" s="307"/>
      <c r="P21" s="307"/>
      <c r="Q21" s="307"/>
      <c r="R21" s="308"/>
      <c r="S21" s="307"/>
      <c r="T21" s="307"/>
    </row>
    <row r="22" spans="3:21" ht="72.95" hidden="1" customHeight="1" outlineLevel="1">
      <c r="C22" s="151" t="s">
        <v>4</v>
      </c>
      <c r="D22" s="391" t="s">
        <v>307</v>
      </c>
      <c r="E22" s="391"/>
      <c r="F22" s="391"/>
      <c r="G22" s="391"/>
      <c r="H22" s="391"/>
      <c r="I22" s="391"/>
      <c r="J22" s="391"/>
      <c r="K22" s="391"/>
      <c r="L22" s="391"/>
      <c r="M22" s="121"/>
      <c r="N22" s="121"/>
      <c r="O22" s="309"/>
      <c r="P22" s="309"/>
      <c r="Q22" s="309"/>
      <c r="R22" s="310"/>
      <c r="S22" s="309"/>
      <c r="T22" s="309"/>
    </row>
    <row r="23" spans="3:21" ht="15" collapsed="1">
      <c r="C23" s="152"/>
      <c r="D23" s="153"/>
      <c r="E23" s="152"/>
      <c r="F23" s="152"/>
      <c r="G23" s="152"/>
      <c r="H23" s="152"/>
      <c r="I23" s="153"/>
      <c r="J23" s="152"/>
      <c r="K23" s="153"/>
      <c r="M23" s="121"/>
      <c r="N23" s="121"/>
      <c r="P23" s="311" t="s">
        <v>331</v>
      </c>
      <c r="Q23" s="311" t="s">
        <v>333</v>
      </c>
      <c r="R23" s="312" t="s">
        <v>333</v>
      </c>
      <c r="S23" s="311" t="s">
        <v>332</v>
      </c>
      <c r="T23" s="311" t="s">
        <v>331</v>
      </c>
    </row>
    <row r="24" spans="3:21" ht="15">
      <c r="C24" s="154" t="s">
        <v>5</v>
      </c>
      <c r="D24" s="74"/>
      <c r="E24" s="75"/>
      <c r="F24" s="75"/>
      <c r="G24" s="76"/>
      <c r="H24" s="76"/>
      <c r="I24" s="75"/>
      <c r="J24" s="77"/>
      <c r="K24" s="75"/>
      <c r="L24" s="75"/>
      <c r="M24" s="121"/>
      <c r="N24" s="121"/>
      <c r="O24" s="313" t="s">
        <v>322</v>
      </c>
      <c r="P24" s="314"/>
      <c r="Q24" s="315"/>
      <c r="R24" s="315"/>
      <c r="S24" s="315"/>
      <c r="T24" s="315"/>
      <c r="U24" s="316"/>
    </row>
    <row r="25" spans="3:21" ht="15">
      <c r="C25" s="32"/>
      <c r="D25" s="30"/>
      <c r="E25" s="30"/>
      <c r="F25" s="30"/>
      <c r="G25" s="31"/>
      <c r="H25" s="31"/>
      <c r="I25" s="30"/>
      <c r="J25" s="32"/>
      <c r="K25" s="30"/>
      <c r="L25" s="32"/>
      <c r="M25" s="121"/>
      <c r="N25" s="121"/>
      <c r="O25" s="32"/>
      <c r="P25" s="30"/>
      <c r="Q25" s="30"/>
      <c r="R25" s="30"/>
      <c r="S25" s="32"/>
      <c r="T25" s="32"/>
      <c r="U25" s="32"/>
    </row>
    <row r="26" spans="3:21" ht="15">
      <c r="C26" s="93" t="s">
        <v>6</v>
      </c>
      <c r="D26" s="78"/>
      <c r="E26" s="73"/>
      <c r="F26" s="73"/>
      <c r="G26" s="79"/>
      <c r="H26" s="79"/>
      <c r="I26" s="73"/>
      <c r="J26" s="72"/>
      <c r="K26" s="73"/>
      <c r="L26" s="72"/>
      <c r="M26" s="121"/>
      <c r="N26" s="121"/>
      <c r="O26" s="317" t="s">
        <v>6</v>
      </c>
      <c r="P26" s="318"/>
      <c r="Q26" s="319"/>
      <c r="R26" s="319"/>
      <c r="S26" s="320"/>
      <c r="T26" s="320"/>
      <c r="U26" s="320"/>
    </row>
    <row r="27" spans="3:21" ht="36">
      <c r="C27" s="155" t="s">
        <v>7</v>
      </c>
      <c r="D27" s="156" t="s">
        <v>8</v>
      </c>
      <c r="E27" s="156" t="s">
        <v>9</v>
      </c>
      <c r="F27" s="156" t="s">
        <v>10</v>
      </c>
      <c r="G27" s="157" t="s">
        <v>11</v>
      </c>
      <c r="H27" s="157" t="s">
        <v>12</v>
      </c>
      <c r="I27" s="156" t="s">
        <v>13</v>
      </c>
      <c r="J27" s="155" t="s">
        <v>14</v>
      </c>
      <c r="K27" s="156" t="s">
        <v>15</v>
      </c>
      <c r="L27" s="155" t="s">
        <v>16</v>
      </c>
      <c r="M27" s="121"/>
      <c r="N27" s="121"/>
      <c r="O27" s="321" t="s">
        <v>7</v>
      </c>
      <c r="P27" s="321" t="s">
        <v>9</v>
      </c>
      <c r="Q27" s="322" t="s">
        <v>10</v>
      </c>
      <c r="R27" s="323" t="s">
        <v>342</v>
      </c>
      <c r="S27" s="324" t="s">
        <v>327</v>
      </c>
      <c r="T27" s="321" t="s">
        <v>326</v>
      </c>
      <c r="U27" s="321" t="s">
        <v>325</v>
      </c>
    </row>
    <row r="28" spans="3:21" ht="36">
      <c r="C28" s="159" t="s">
        <v>17</v>
      </c>
      <c r="D28" s="160" t="s">
        <v>18</v>
      </c>
      <c r="E28" s="161">
        <v>24</v>
      </c>
      <c r="F28" s="161">
        <v>70</v>
      </c>
      <c r="G28" s="162">
        <f>PRODUCT(E28:F28)</f>
        <v>1680</v>
      </c>
      <c r="H28" s="162" t="s">
        <v>19</v>
      </c>
      <c r="I28" s="161"/>
      <c r="J28" s="159" t="s">
        <v>20</v>
      </c>
      <c r="K28" s="163" t="s">
        <v>21</v>
      </c>
      <c r="L28" s="159" t="s">
        <v>22</v>
      </c>
      <c r="M28" s="121"/>
      <c r="N28" s="121"/>
      <c r="O28" s="159" t="s">
        <v>17</v>
      </c>
      <c r="P28" s="325"/>
      <c r="Q28" s="325"/>
      <c r="R28" s="326">
        <f>P28*Q28</f>
        <v>0</v>
      </c>
      <c r="S28" s="326"/>
      <c r="T28" s="327"/>
      <c r="U28" s="327"/>
    </row>
    <row r="29" spans="3:21" ht="24">
      <c r="C29" s="159" t="s">
        <v>23</v>
      </c>
      <c r="D29" s="160" t="s">
        <v>24</v>
      </c>
      <c r="E29" s="161">
        <v>3</v>
      </c>
      <c r="F29" s="161">
        <v>17.5</v>
      </c>
      <c r="G29" s="166">
        <f>PRODUCT(E29:F29)</f>
        <v>52.5</v>
      </c>
      <c r="H29" s="166"/>
      <c r="I29" s="170"/>
      <c r="J29" s="159" t="s">
        <v>25</v>
      </c>
      <c r="K29" s="163" t="s">
        <v>21</v>
      </c>
      <c r="L29" s="159" t="s">
        <v>26</v>
      </c>
      <c r="M29" s="121"/>
      <c r="N29" s="121"/>
      <c r="O29" s="159" t="s">
        <v>23</v>
      </c>
      <c r="P29" s="325"/>
      <c r="Q29" s="325"/>
      <c r="R29" s="326">
        <f t="shared" ref="R29:R33" si="0">P29*Q29</f>
        <v>0</v>
      </c>
      <c r="S29" s="326"/>
      <c r="T29" s="327"/>
      <c r="U29" s="327"/>
    </row>
    <row r="30" spans="3:21" ht="24">
      <c r="C30" s="159" t="s">
        <v>27</v>
      </c>
      <c r="D30" s="160" t="s">
        <v>28</v>
      </c>
      <c r="E30" s="161">
        <v>2</v>
      </c>
      <c r="F30" s="161">
        <v>70</v>
      </c>
      <c r="G30" s="166">
        <v>140</v>
      </c>
      <c r="H30" s="166" t="s">
        <v>19</v>
      </c>
      <c r="I30" s="170"/>
      <c r="J30" s="168" t="s">
        <v>29</v>
      </c>
      <c r="K30" s="163" t="s">
        <v>21</v>
      </c>
      <c r="L30" s="159" t="s">
        <v>30</v>
      </c>
      <c r="M30" s="121"/>
      <c r="N30" s="121"/>
      <c r="O30" s="159" t="s">
        <v>27</v>
      </c>
      <c r="P30" s="325"/>
      <c r="Q30" s="325"/>
      <c r="R30" s="326">
        <f t="shared" si="0"/>
        <v>0</v>
      </c>
      <c r="S30" s="326"/>
      <c r="T30" s="327"/>
      <c r="U30" s="327"/>
    </row>
    <row r="31" spans="3:21" ht="24">
      <c r="C31" s="159" t="s">
        <v>31</v>
      </c>
      <c r="D31" s="160" t="s">
        <v>32</v>
      </c>
      <c r="E31" s="161" t="s">
        <v>33</v>
      </c>
      <c r="F31" s="161" t="s">
        <v>34</v>
      </c>
      <c r="G31" s="166">
        <v>50</v>
      </c>
      <c r="H31" s="166"/>
      <c r="I31" s="170"/>
      <c r="J31" s="168" t="s">
        <v>35</v>
      </c>
      <c r="K31" s="163" t="s">
        <v>21</v>
      </c>
      <c r="L31" s="159" t="s">
        <v>36</v>
      </c>
      <c r="M31" s="121"/>
      <c r="N31" s="121"/>
      <c r="O31" s="159" t="s">
        <v>31</v>
      </c>
      <c r="P31" s="325"/>
      <c r="Q31" s="325"/>
      <c r="R31" s="326">
        <f t="shared" si="0"/>
        <v>0</v>
      </c>
      <c r="S31" s="326"/>
      <c r="T31" s="327"/>
      <c r="U31" s="327"/>
    </row>
    <row r="32" spans="3:21" ht="36">
      <c r="C32" s="159" t="s">
        <v>37</v>
      </c>
      <c r="D32" s="160" t="s">
        <v>38</v>
      </c>
      <c r="E32" s="161">
        <v>2</v>
      </c>
      <c r="F32" s="161">
        <v>70</v>
      </c>
      <c r="G32" s="166">
        <v>140</v>
      </c>
      <c r="H32" s="166" t="s">
        <v>19</v>
      </c>
      <c r="I32" s="170">
        <v>20</v>
      </c>
      <c r="J32" s="159" t="s">
        <v>39</v>
      </c>
      <c r="K32" s="163" t="s">
        <v>40</v>
      </c>
      <c r="L32" s="159" t="s">
        <v>41</v>
      </c>
      <c r="M32" s="121"/>
      <c r="N32" s="121"/>
      <c r="O32" s="159" t="s">
        <v>37</v>
      </c>
      <c r="P32" s="325"/>
      <c r="Q32" s="325"/>
      <c r="R32" s="326">
        <f t="shared" si="0"/>
        <v>0</v>
      </c>
      <c r="S32" s="326"/>
      <c r="T32" s="327"/>
      <c r="U32" s="327"/>
    </row>
    <row r="33" spans="3:21" ht="24">
      <c r="C33" s="159" t="s">
        <v>42</v>
      </c>
      <c r="D33" s="160" t="s">
        <v>43</v>
      </c>
      <c r="E33" s="161">
        <v>2</v>
      </c>
      <c r="F33" s="161">
        <v>15</v>
      </c>
      <c r="G33" s="166">
        <v>30</v>
      </c>
      <c r="H33" s="166"/>
      <c r="I33" s="170"/>
      <c r="J33" s="159" t="s">
        <v>44</v>
      </c>
      <c r="K33" s="163" t="s">
        <v>45</v>
      </c>
      <c r="L33" s="159" t="s">
        <v>46</v>
      </c>
      <c r="M33" s="121"/>
      <c r="N33" s="121"/>
      <c r="O33" s="159" t="s">
        <v>42</v>
      </c>
      <c r="P33" s="325"/>
      <c r="Q33" s="325"/>
      <c r="R33" s="326">
        <f t="shared" si="0"/>
        <v>0</v>
      </c>
      <c r="S33" s="326"/>
      <c r="T33" s="327"/>
      <c r="U33" s="327"/>
    </row>
    <row r="34" spans="3:21" ht="15">
      <c r="C34" s="171" t="s">
        <v>47</v>
      </c>
      <c r="D34" s="172"/>
      <c r="E34" s="173"/>
      <c r="F34" s="173"/>
      <c r="G34" s="174">
        <f>SUM(G28:G33)</f>
        <v>2092.5</v>
      </c>
      <c r="H34" s="174"/>
      <c r="I34" s="173"/>
      <c r="J34" s="171"/>
      <c r="K34" s="175"/>
      <c r="L34" s="171"/>
      <c r="M34" s="121"/>
      <c r="N34" s="121"/>
      <c r="O34" s="328" t="s">
        <v>47</v>
      </c>
      <c r="P34" s="329"/>
      <c r="Q34" s="173"/>
      <c r="R34" s="174">
        <f>SUM(R28:R33)</f>
        <v>0</v>
      </c>
      <c r="S34" s="174"/>
      <c r="T34" s="173"/>
      <c r="U34" s="330"/>
    </row>
    <row r="35" spans="3:21" ht="15">
      <c r="C35" s="22"/>
      <c r="D35" s="19"/>
      <c r="E35" s="20"/>
      <c r="F35" s="20"/>
      <c r="G35" s="21"/>
      <c r="H35" s="21"/>
      <c r="I35" s="20"/>
      <c r="J35" s="22"/>
      <c r="K35" s="41"/>
      <c r="L35" s="22"/>
      <c r="M35" s="121"/>
      <c r="N35" s="121"/>
      <c r="O35" s="22"/>
      <c r="P35" s="19"/>
      <c r="Q35" s="20"/>
      <c r="R35" s="20"/>
      <c r="S35" s="22"/>
      <c r="T35" s="22"/>
      <c r="U35" s="22"/>
    </row>
    <row r="36" spans="3:21" ht="15">
      <c r="C36" s="93" t="s">
        <v>48</v>
      </c>
      <c r="D36" s="80"/>
      <c r="E36" s="81"/>
      <c r="F36" s="81"/>
      <c r="G36" s="82"/>
      <c r="H36" s="82"/>
      <c r="I36" s="80"/>
      <c r="J36" s="81"/>
      <c r="K36" s="80"/>
      <c r="L36" s="81"/>
      <c r="M36" s="121"/>
      <c r="N36" s="121"/>
      <c r="O36" s="317" t="s">
        <v>48</v>
      </c>
      <c r="P36" s="331"/>
      <c r="Q36" s="332"/>
      <c r="R36" s="332"/>
      <c r="S36" s="320"/>
      <c r="T36" s="320"/>
      <c r="U36" s="320"/>
    </row>
    <row r="37" spans="3:21" ht="36">
      <c r="C37" s="158" t="s">
        <v>7</v>
      </c>
      <c r="D37" s="156" t="s">
        <v>8</v>
      </c>
      <c r="E37" s="156" t="s">
        <v>9</v>
      </c>
      <c r="F37" s="176" t="s">
        <v>10</v>
      </c>
      <c r="G37" s="177" t="s">
        <v>49</v>
      </c>
      <c r="H37" s="157" t="s">
        <v>12</v>
      </c>
      <c r="I37" s="156" t="s">
        <v>13</v>
      </c>
      <c r="J37" s="158" t="s">
        <v>14</v>
      </c>
      <c r="K37" s="156" t="s">
        <v>15</v>
      </c>
      <c r="L37" s="158" t="s">
        <v>16</v>
      </c>
      <c r="M37" s="121"/>
      <c r="N37" s="121"/>
      <c r="O37" s="322" t="s">
        <v>7</v>
      </c>
      <c r="P37" s="321" t="s">
        <v>9</v>
      </c>
      <c r="Q37" s="322" t="s">
        <v>10</v>
      </c>
      <c r="R37" s="323" t="s">
        <v>342</v>
      </c>
      <c r="S37" s="324" t="s">
        <v>327</v>
      </c>
      <c r="T37" s="321" t="s">
        <v>326</v>
      </c>
      <c r="U37" s="321" t="s">
        <v>325</v>
      </c>
    </row>
    <row r="38" spans="3:21" ht="24">
      <c r="C38" s="178" t="s">
        <v>50</v>
      </c>
      <c r="D38" s="160" t="s">
        <v>51</v>
      </c>
      <c r="E38" s="163">
        <v>1</v>
      </c>
      <c r="F38" s="163"/>
      <c r="G38" s="162">
        <v>90</v>
      </c>
      <c r="H38" s="162" t="s">
        <v>19</v>
      </c>
      <c r="I38" s="163"/>
      <c r="J38" s="178" t="s">
        <v>52</v>
      </c>
      <c r="K38" s="163" t="s">
        <v>53</v>
      </c>
      <c r="L38" s="178" t="s">
        <v>54</v>
      </c>
      <c r="M38" s="121"/>
      <c r="N38" s="121"/>
      <c r="O38" s="178" t="s">
        <v>50</v>
      </c>
      <c r="P38" s="327"/>
      <c r="Q38" s="327"/>
      <c r="R38" s="326">
        <f>P38*Q38</f>
        <v>0</v>
      </c>
      <c r="S38" s="326"/>
      <c r="T38" s="327"/>
      <c r="U38" s="327"/>
    </row>
    <row r="39" spans="3:21" ht="24">
      <c r="C39" s="178" t="s">
        <v>55</v>
      </c>
      <c r="D39" s="160" t="s">
        <v>56</v>
      </c>
      <c r="E39" s="163">
        <v>1</v>
      </c>
      <c r="F39" s="163">
        <v>12</v>
      </c>
      <c r="G39" s="162">
        <f>PRODUCT(E39:F39)</f>
        <v>12</v>
      </c>
      <c r="H39" s="162"/>
      <c r="I39" s="163" t="s">
        <v>57</v>
      </c>
      <c r="J39" s="178" t="s">
        <v>58</v>
      </c>
      <c r="K39" s="163" t="s">
        <v>53</v>
      </c>
      <c r="L39" s="178" t="s">
        <v>59</v>
      </c>
      <c r="M39" s="121"/>
      <c r="N39" s="121"/>
      <c r="O39" s="178" t="s">
        <v>55</v>
      </c>
      <c r="P39" s="327"/>
      <c r="Q39" s="327"/>
      <c r="R39" s="326">
        <f>P39*Q39</f>
        <v>0</v>
      </c>
      <c r="S39" s="326"/>
      <c r="T39" s="327" t="s">
        <v>57</v>
      </c>
      <c r="U39" s="327"/>
    </row>
    <row r="40" spans="3:21" ht="15">
      <c r="C40" s="179" t="s">
        <v>60</v>
      </c>
      <c r="D40" s="172"/>
      <c r="E40" s="175"/>
      <c r="F40" s="180"/>
      <c r="G40" s="181">
        <f>SUM(G38:G39)</f>
        <v>102</v>
      </c>
      <c r="H40" s="181"/>
      <c r="I40" s="175"/>
      <c r="J40" s="179"/>
      <c r="K40" s="175"/>
      <c r="L40" s="179"/>
      <c r="M40" s="121"/>
      <c r="N40" s="121"/>
      <c r="O40" s="333" t="s">
        <v>60</v>
      </c>
      <c r="P40" s="175"/>
      <c r="Q40" s="180"/>
      <c r="R40" s="174">
        <f>SUM(R38:R39)</f>
        <v>0</v>
      </c>
      <c r="S40" s="174"/>
      <c r="T40" s="175"/>
      <c r="U40" s="330"/>
    </row>
    <row r="41" spans="3:21" ht="15">
      <c r="C41" s="22"/>
      <c r="D41" s="19"/>
      <c r="E41" s="20"/>
      <c r="F41" s="20"/>
      <c r="G41" s="21"/>
      <c r="H41" s="21"/>
      <c r="I41" s="20"/>
      <c r="J41" s="22"/>
      <c r="K41" s="41"/>
      <c r="L41" s="22"/>
      <c r="M41" s="121"/>
      <c r="N41" s="121"/>
      <c r="O41" s="22"/>
      <c r="P41" s="19"/>
      <c r="Q41" s="20"/>
      <c r="R41" s="20"/>
      <c r="S41" s="22"/>
      <c r="T41" s="22"/>
      <c r="U41" s="22"/>
    </row>
    <row r="42" spans="3:21" ht="15">
      <c r="C42" s="93" t="s">
        <v>61</v>
      </c>
      <c r="D42" s="83"/>
      <c r="E42" s="84"/>
      <c r="F42" s="84"/>
      <c r="G42" s="85"/>
      <c r="H42" s="85"/>
      <c r="I42" s="84"/>
      <c r="J42" s="86"/>
      <c r="K42" s="84"/>
      <c r="L42" s="86"/>
      <c r="M42" s="121"/>
      <c r="N42" s="121"/>
      <c r="O42" s="317" t="s">
        <v>61</v>
      </c>
      <c r="P42" s="318"/>
      <c r="Q42" s="319"/>
      <c r="R42" s="319"/>
      <c r="S42" s="320"/>
      <c r="T42" s="320"/>
      <c r="U42" s="320"/>
    </row>
    <row r="43" spans="3:21" ht="36">
      <c r="C43" s="158" t="s">
        <v>7</v>
      </c>
      <c r="D43" s="156" t="s">
        <v>8</v>
      </c>
      <c r="E43" s="156" t="s">
        <v>9</v>
      </c>
      <c r="F43" s="176" t="s">
        <v>10</v>
      </c>
      <c r="G43" s="177" t="s">
        <v>62</v>
      </c>
      <c r="H43" s="157" t="s">
        <v>12</v>
      </c>
      <c r="I43" s="156" t="s">
        <v>13</v>
      </c>
      <c r="J43" s="158" t="s">
        <v>63</v>
      </c>
      <c r="K43" s="156" t="s">
        <v>15</v>
      </c>
      <c r="L43" s="158" t="s">
        <v>16</v>
      </c>
      <c r="M43" s="121"/>
      <c r="N43" s="121"/>
      <c r="O43" s="322" t="s">
        <v>7</v>
      </c>
      <c r="P43" s="321" t="s">
        <v>9</v>
      </c>
      <c r="Q43" s="322" t="s">
        <v>10</v>
      </c>
      <c r="R43" s="323" t="s">
        <v>343</v>
      </c>
      <c r="S43" s="324" t="s">
        <v>327</v>
      </c>
      <c r="T43" s="321" t="s">
        <v>326</v>
      </c>
      <c r="U43" s="321" t="s">
        <v>325</v>
      </c>
    </row>
    <row r="44" spans="3:21" ht="24">
      <c r="C44" s="178" t="s">
        <v>64</v>
      </c>
      <c r="D44" s="160" t="s">
        <v>65</v>
      </c>
      <c r="E44" s="163">
        <v>1</v>
      </c>
      <c r="F44" s="182">
        <v>448</v>
      </c>
      <c r="G44" s="166">
        <f>PRODUCT(E44:F44)</f>
        <v>448</v>
      </c>
      <c r="H44" s="166" t="s">
        <v>66</v>
      </c>
      <c r="I44" s="163"/>
      <c r="J44" s="178" t="s">
        <v>67</v>
      </c>
      <c r="K44" s="163" t="s">
        <v>68</v>
      </c>
      <c r="L44" s="159" t="s">
        <v>289</v>
      </c>
      <c r="M44" s="121"/>
      <c r="N44" s="121"/>
      <c r="O44" s="178" t="s">
        <v>64</v>
      </c>
      <c r="P44" s="327"/>
      <c r="Q44" s="334"/>
      <c r="R44" s="326">
        <f>P44*Q44</f>
        <v>0</v>
      </c>
      <c r="S44" s="326"/>
      <c r="T44" s="327"/>
      <c r="U44" s="327"/>
    </row>
    <row r="45" spans="3:21" ht="24">
      <c r="C45" s="178" t="s">
        <v>69</v>
      </c>
      <c r="D45" s="160" t="s">
        <v>70</v>
      </c>
      <c r="E45" s="163">
        <v>1</v>
      </c>
      <c r="F45" s="182">
        <v>100</v>
      </c>
      <c r="G45" s="166">
        <v>100</v>
      </c>
      <c r="H45" s="166" t="s">
        <v>71</v>
      </c>
      <c r="I45" s="163"/>
      <c r="J45" s="178" t="s">
        <v>72</v>
      </c>
      <c r="K45" s="163" t="s">
        <v>68</v>
      </c>
      <c r="L45" s="159" t="s">
        <v>73</v>
      </c>
      <c r="M45" s="121"/>
      <c r="N45" s="121"/>
      <c r="O45" s="178" t="s">
        <v>69</v>
      </c>
      <c r="P45" s="327"/>
      <c r="Q45" s="334"/>
      <c r="R45" s="326">
        <f t="shared" ref="R45:R46" si="1">P45*Q45</f>
        <v>0</v>
      </c>
      <c r="S45" s="326"/>
      <c r="T45" s="327"/>
      <c r="U45" s="327"/>
    </row>
    <row r="46" spans="3:21" ht="24">
      <c r="C46" s="178" t="s">
        <v>74</v>
      </c>
      <c r="D46" s="160" t="s">
        <v>75</v>
      </c>
      <c r="E46" s="163">
        <v>1</v>
      </c>
      <c r="F46" s="182">
        <v>100</v>
      </c>
      <c r="G46" s="162">
        <v>100</v>
      </c>
      <c r="H46" s="166" t="s">
        <v>71</v>
      </c>
      <c r="I46" s="163"/>
      <c r="J46" s="178" t="s">
        <v>72</v>
      </c>
      <c r="K46" s="163" t="s">
        <v>68</v>
      </c>
      <c r="L46" s="159" t="s">
        <v>73</v>
      </c>
      <c r="M46" s="121"/>
      <c r="N46" s="121"/>
      <c r="O46" s="178" t="s">
        <v>74</v>
      </c>
      <c r="P46" s="327"/>
      <c r="Q46" s="334"/>
      <c r="R46" s="326">
        <f t="shared" si="1"/>
        <v>0</v>
      </c>
      <c r="S46" s="326"/>
      <c r="T46" s="334"/>
      <c r="U46" s="334"/>
    </row>
    <row r="47" spans="3:21" ht="15">
      <c r="C47" s="179" t="s">
        <v>76</v>
      </c>
      <c r="D47" s="172"/>
      <c r="E47" s="175"/>
      <c r="F47" s="180"/>
      <c r="G47" s="174">
        <f>SUM(G44:G46)</f>
        <v>648</v>
      </c>
      <c r="H47" s="174"/>
      <c r="I47" s="175"/>
      <c r="J47" s="179"/>
      <c r="K47" s="175"/>
      <c r="L47" s="179"/>
      <c r="M47" s="121"/>
      <c r="N47" s="121"/>
      <c r="O47" s="333" t="s">
        <v>76</v>
      </c>
      <c r="P47" s="172"/>
      <c r="Q47" s="175"/>
      <c r="R47" s="335">
        <f>SUM(R44:R46)</f>
        <v>0</v>
      </c>
      <c r="S47" s="180"/>
      <c r="T47" s="180"/>
      <c r="U47" s="180"/>
    </row>
    <row r="48" spans="3:21" ht="15">
      <c r="C48" s="22"/>
      <c r="D48" s="19"/>
      <c r="E48" s="20"/>
      <c r="F48" s="20"/>
      <c r="G48" s="23"/>
      <c r="H48" s="23"/>
      <c r="I48" s="20"/>
      <c r="J48" s="22"/>
      <c r="K48" s="41"/>
      <c r="L48" s="22"/>
      <c r="M48" s="121"/>
      <c r="N48" s="121"/>
      <c r="O48" s="22"/>
      <c r="P48" s="19"/>
      <c r="Q48" s="20"/>
      <c r="R48" s="20"/>
      <c r="S48" s="20"/>
      <c r="T48" s="20"/>
      <c r="U48" s="20"/>
    </row>
    <row r="49" spans="3:21" ht="15">
      <c r="C49" s="183" t="s">
        <v>77</v>
      </c>
      <c r="D49" s="10"/>
      <c r="E49" s="4"/>
      <c r="F49" s="6"/>
      <c r="G49" s="9">
        <f>SUM(G34,G47,G40)</f>
        <v>2842.5</v>
      </c>
      <c r="H49" s="9"/>
      <c r="I49" s="6"/>
      <c r="J49" s="1"/>
      <c r="K49" s="42"/>
      <c r="L49" s="184"/>
      <c r="M49" s="121"/>
      <c r="N49" s="121"/>
      <c r="O49" s="183" t="s">
        <v>77</v>
      </c>
      <c r="P49" s="10"/>
      <c r="Q49" s="4"/>
      <c r="R49" s="9">
        <f>SUM(R34,R47,R40)</f>
        <v>0</v>
      </c>
      <c r="S49" s="6"/>
      <c r="T49" s="6"/>
      <c r="U49" s="6"/>
    </row>
    <row r="50" spans="3:21" ht="15">
      <c r="C50" s="34"/>
      <c r="D50" s="35"/>
      <c r="E50" s="35"/>
      <c r="F50" s="36"/>
      <c r="G50" s="37"/>
      <c r="H50" s="37"/>
      <c r="I50" s="36"/>
      <c r="J50" s="38"/>
      <c r="K50" s="35"/>
      <c r="L50" s="38"/>
      <c r="M50" s="121"/>
      <c r="N50" s="121"/>
      <c r="O50" s="35"/>
      <c r="P50" s="35"/>
      <c r="Q50" s="35"/>
      <c r="R50" s="36"/>
      <c r="S50" s="22"/>
      <c r="T50" s="22"/>
      <c r="U50" s="22"/>
    </row>
    <row r="51" spans="3:21" ht="15">
      <c r="C51" s="185" t="s">
        <v>78</v>
      </c>
      <c r="D51" s="87"/>
      <c r="E51" s="88"/>
      <c r="F51" s="88"/>
      <c r="G51" s="89"/>
      <c r="H51" s="89"/>
      <c r="I51" s="88"/>
      <c r="J51" s="90"/>
      <c r="K51" s="88"/>
      <c r="L51" s="90"/>
      <c r="M51" s="121"/>
      <c r="N51" s="121"/>
      <c r="O51" s="336" t="s">
        <v>78</v>
      </c>
      <c r="P51" s="320"/>
      <c r="Q51" s="320"/>
      <c r="R51" s="320"/>
      <c r="S51" s="320"/>
      <c r="T51" s="320"/>
      <c r="U51" s="320"/>
    </row>
    <row r="52" spans="3:21" ht="36">
      <c r="C52" s="155" t="s">
        <v>7</v>
      </c>
      <c r="D52" s="156" t="s">
        <v>8</v>
      </c>
      <c r="E52" s="156" t="s">
        <v>9</v>
      </c>
      <c r="F52" s="156" t="s">
        <v>10</v>
      </c>
      <c r="G52" s="157" t="s">
        <v>79</v>
      </c>
      <c r="H52" s="157" t="s">
        <v>12</v>
      </c>
      <c r="I52" s="156" t="s">
        <v>13</v>
      </c>
      <c r="J52" s="155" t="s">
        <v>14</v>
      </c>
      <c r="K52" s="156" t="s">
        <v>15</v>
      </c>
      <c r="L52" s="158" t="s">
        <v>80</v>
      </c>
      <c r="M52" s="121"/>
      <c r="N52" s="121"/>
      <c r="O52" s="321" t="s">
        <v>7</v>
      </c>
      <c r="P52" s="321" t="s">
        <v>9</v>
      </c>
      <c r="Q52" s="322" t="s">
        <v>10</v>
      </c>
      <c r="R52" s="323" t="s">
        <v>343</v>
      </c>
      <c r="S52" s="324" t="s">
        <v>327</v>
      </c>
      <c r="T52" s="321" t="s">
        <v>326</v>
      </c>
      <c r="U52" s="321" t="s">
        <v>325</v>
      </c>
    </row>
    <row r="53" spans="3:21" ht="24">
      <c r="C53" s="186" t="s">
        <v>81</v>
      </c>
      <c r="D53" s="187" t="s">
        <v>82</v>
      </c>
      <c r="E53" s="188">
        <v>1</v>
      </c>
      <c r="F53" s="189" t="s">
        <v>83</v>
      </c>
      <c r="G53" s="190">
        <v>45</v>
      </c>
      <c r="H53" s="190"/>
      <c r="I53" s="188">
        <v>5</v>
      </c>
      <c r="J53" s="178" t="s">
        <v>84</v>
      </c>
      <c r="K53" s="163" t="s">
        <v>40</v>
      </c>
      <c r="L53" s="178" t="s">
        <v>85</v>
      </c>
      <c r="M53" s="121"/>
      <c r="N53" s="121"/>
      <c r="O53" s="186" t="s">
        <v>81</v>
      </c>
      <c r="P53" s="337"/>
      <c r="Q53" s="338"/>
      <c r="R53" s="339">
        <f>P53*Q53</f>
        <v>0</v>
      </c>
      <c r="S53" s="339"/>
      <c r="T53" s="337"/>
      <c r="U53" s="340"/>
    </row>
    <row r="54" spans="3:21" ht="24">
      <c r="C54" s="186" t="s">
        <v>86</v>
      </c>
      <c r="D54" s="187" t="s">
        <v>87</v>
      </c>
      <c r="E54" s="188">
        <v>1</v>
      </c>
      <c r="F54" s="189" t="s">
        <v>88</v>
      </c>
      <c r="G54" s="190">
        <v>20</v>
      </c>
      <c r="H54" s="190"/>
      <c r="I54" s="188">
        <v>1</v>
      </c>
      <c r="J54" s="178" t="s">
        <v>89</v>
      </c>
      <c r="K54" s="163" t="s">
        <v>90</v>
      </c>
      <c r="L54" s="178" t="s">
        <v>91</v>
      </c>
      <c r="M54" s="121"/>
      <c r="N54" s="121"/>
      <c r="O54" s="186" t="s">
        <v>86</v>
      </c>
      <c r="P54" s="337"/>
      <c r="Q54" s="338"/>
      <c r="R54" s="339">
        <f t="shared" ref="R54:R57" si="2">P54*Q54</f>
        <v>0</v>
      </c>
      <c r="S54" s="339"/>
      <c r="T54" s="327"/>
      <c r="U54" s="327"/>
    </row>
    <row r="55" spans="3:21" ht="24">
      <c r="C55" s="178" t="s">
        <v>92</v>
      </c>
      <c r="D55" s="160" t="s">
        <v>93</v>
      </c>
      <c r="E55" s="163">
        <v>1</v>
      </c>
      <c r="F55" s="191" t="s">
        <v>94</v>
      </c>
      <c r="G55" s="192">
        <v>60</v>
      </c>
      <c r="H55" s="192"/>
      <c r="I55" s="163">
        <v>6</v>
      </c>
      <c r="J55" s="178" t="s">
        <v>95</v>
      </c>
      <c r="K55" s="163" t="s">
        <v>40</v>
      </c>
      <c r="L55" s="178" t="s">
        <v>96</v>
      </c>
      <c r="M55" s="121"/>
      <c r="N55" s="121"/>
      <c r="O55" s="178" t="s">
        <v>92</v>
      </c>
      <c r="P55" s="327"/>
      <c r="Q55" s="334"/>
      <c r="R55" s="339">
        <f t="shared" si="2"/>
        <v>0</v>
      </c>
      <c r="S55" s="341"/>
      <c r="T55" s="327"/>
      <c r="U55" s="327"/>
    </row>
    <row r="56" spans="3:21" ht="24">
      <c r="C56" s="178" t="s">
        <v>97</v>
      </c>
      <c r="D56" s="160" t="s">
        <v>98</v>
      </c>
      <c r="E56" s="163">
        <v>1</v>
      </c>
      <c r="F56" s="191" t="s">
        <v>99</v>
      </c>
      <c r="G56" s="192">
        <v>50</v>
      </c>
      <c r="H56" s="192"/>
      <c r="I56" s="163"/>
      <c r="J56" s="178" t="s">
        <v>100</v>
      </c>
      <c r="K56" s="163" t="s">
        <v>40</v>
      </c>
      <c r="L56" s="178" t="s">
        <v>101</v>
      </c>
      <c r="M56" s="121"/>
      <c r="N56" s="121"/>
      <c r="O56" s="178" t="s">
        <v>97</v>
      </c>
      <c r="P56" s="327"/>
      <c r="Q56" s="334"/>
      <c r="R56" s="339">
        <f t="shared" si="2"/>
        <v>0</v>
      </c>
      <c r="S56" s="341"/>
      <c r="T56" s="327"/>
      <c r="U56" s="327"/>
    </row>
    <row r="57" spans="3:21" ht="24">
      <c r="C57" s="178" t="s">
        <v>102</v>
      </c>
      <c r="D57" s="160" t="s">
        <v>103</v>
      </c>
      <c r="E57" s="163">
        <v>1</v>
      </c>
      <c r="F57" s="191" t="s">
        <v>104</v>
      </c>
      <c r="G57" s="192">
        <v>25</v>
      </c>
      <c r="H57" s="192"/>
      <c r="I57" s="163">
        <v>3</v>
      </c>
      <c r="J57" s="178" t="s">
        <v>105</v>
      </c>
      <c r="K57" s="163" t="s">
        <v>40</v>
      </c>
      <c r="L57" s="178" t="s">
        <v>106</v>
      </c>
      <c r="M57" s="121"/>
      <c r="N57" s="121"/>
      <c r="O57" s="178" t="s">
        <v>102</v>
      </c>
      <c r="P57" s="327"/>
      <c r="Q57" s="334"/>
      <c r="R57" s="339">
        <f t="shared" si="2"/>
        <v>0</v>
      </c>
      <c r="S57" s="341"/>
      <c r="T57" s="327"/>
      <c r="U57" s="342"/>
    </row>
    <row r="58" spans="3:21" ht="15">
      <c r="C58" s="193" t="s">
        <v>107</v>
      </c>
      <c r="D58" s="194"/>
      <c r="E58" s="39"/>
      <c r="F58" s="16"/>
      <c r="G58" s="27">
        <v>200</v>
      </c>
      <c r="H58" s="27"/>
      <c r="I58" s="16"/>
      <c r="J58" s="40"/>
      <c r="K58" s="44"/>
      <c r="L58" s="40"/>
      <c r="M58" s="121"/>
      <c r="N58" s="121"/>
      <c r="O58" s="193" t="s">
        <v>107</v>
      </c>
      <c r="P58" s="39"/>
      <c r="Q58" s="16"/>
      <c r="R58" s="27">
        <f>SUM(R53:R57)</f>
        <v>0</v>
      </c>
      <c r="S58" s="27"/>
      <c r="T58" s="16"/>
      <c r="U58" s="16"/>
    </row>
    <row r="59" spans="3:21" ht="15">
      <c r="C59" s="33"/>
      <c r="D59" s="29"/>
      <c r="E59" s="33"/>
      <c r="F59" s="6"/>
      <c r="G59" s="9"/>
      <c r="H59" s="9"/>
      <c r="I59" s="6"/>
      <c r="J59" s="1"/>
      <c r="K59" s="42"/>
      <c r="L59" s="184"/>
      <c r="M59" s="121"/>
      <c r="N59" s="121"/>
      <c r="O59" s="33"/>
      <c r="P59" s="29"/>
      <c r="Q59" s="33"/>
      <c r="R59" s="6"/>
      <c r="S59" s="22"/>
      <c r="T59" s="22"/>
      <c r="U59" s="22"/>
    </row>
    <row r="60" spans="3:21" ht="15">
      <c r="C60" s="195" t="s">
        <v>108</v>
      </c>
      <c r="D60" s="78"/>
      <c r="E60" s="73"/>
      <c r="F60" s="73"/>
      <c r="G60" s="79"/>
      <c r="H60" s="79"/>
      <c r="I60" s="73"/>
      <c r="J60" s="72"/>
      <c r="K60" s="73"/>
      <c r="L60" s="72"/>
      <c r="M60" s="121"/>
      <c r="N60" s="121"/>
      <c r="O60" s="336" t="s">
        <v>108</v>
      </c>
      <c r="P60" s="318"/>
      <c r="Q60" s="319"/>
      <c r="R60" s="319"/>
      <c r="S60" s="320"/>
      <c r="T60" s="320"/>
      <c r="U60" s="320"/>
    </row>
    <row r="61" spans="3:21" ht="36">
      <c r="C61" s="155" t="s">
        <v>7</v>
      </c>
      <c r="D61" s="156" t="s">
        <v>8</v>
      </c>
      <c r="E61" s="156" t="s">
        <v>9</v>
      </c>
      <c r="F61" s="156" t="s">
        <v>10</v>
      </c>
      <c r="G61" s="157" t="s">
        <v>109</v>
      </c>
      <c r="H61" s="157" t="s">
        <v>12</v>
      </c>
      <c r="I61" s="156" t="s">
        <v>13</v>
      </c>
      <c r="J61" s="155" t="s">
        <v>14</v>
      </c>
      <c r="K61" s="156" t="s">
        <v>15</v>
      </c>
      <c r="L61" s="158" t="s">
        <v>110</v>
      </c>
      <c r="M61" s="121"/>
      <c r="N61" s="121"/>
      <c r="O61" s="321" t="s">
        <v>7</v>
      </c>
      <c r="P61" s="321" t="s">
        <v>9</v>
      </c>
      <c r="Q61" s="322" t="s">
        <v>10</v>
      </c>
      <c r="R61" s="323" t="s">
        <v>343</v>
      </c>
      <c r="S61" s="324" t="s">
        <v>327</v>
      </c>
      <c r="T61" s="321" t="s">
        <v>326</v>
      </c>
      <c r="U61" s="321" t="s">
        <v>325</v>
      </c>
    </row>
    <row r="62" spans="3:21" ht="48">
      <c r="C62" s="178" t="s">
        <v>111</v>
      </c>
      <c r="D62" s="160" t="s">
        <v>112</v>
      </c>
      <c r="E62" s="163" t="s">
        <v>113</v>
      </c>
      <c r="F62" s="196"/>
      <c r="G62" s="163">
        <v>90</v>
      </c>
      <c r="H62" s="197" t="s">
        <v>114</v>
      </c>
      <c r="I62" s="163"/>
      <c r="J62" s="178" t="s">
        <v>115</v>
      </c>
      <c r="K62" s="163" t="s">
        <v>21</v>
      </c>
      <c r="L62" s="178" t="s">
        <v>116</v>
      </c>
      <c r="M62" s="121"/>
      <c r="N62" s="121"/>
      <c r="O62" s="178" t="s">
        <v>111</v>
      </c>
      <c r="P62" s="327"/>
      <c r="Q62" s="334"/>
      <c r="R62" s="339">
        <f>P62*Q62</f>
        <v>0</v>
      </c>
      <c r="S62" s="341"/>
      <c r="T62" s="327"/>
      <c r="U62" s="327"/>
    </row>
    <row r="63" spans="3:21" ht="24">
      <c r="C63" s="178" t="s">
        <v>117</v>
      </c>
      <c r="D63" s="160" t="s">
        <v>118</v>
      </c>
      <c r="E63" s="163">
        <v>1</v>
      </c>
      <c r="F63" s="196"/>
      <c r="G63" s="192" t="s">
        <v>88</v>
      </c>
      <c r="H63" s="192"/>
      <c r="I63" s="163"/>
      <c r="J63" s="178" t="s">
        <v>119</v>
      </c>
      <c r="K63" s="163" t="s">
        <v>120</v>
      </c>
      <c r="L63" s="178" t="s">
        <v>121</v>
      </c>
      <c r="M63" s="121"/>
      <c r="N63" s="121"/>
      <c r="O63" s="178" t="s">
        <v>117</v>
      </c>
      <c r="P63" s="327"/>
      <c r="Q63" s="334"/>
      <c r="R63" s="339">
        <f t="shared" ref="R63:R67" si="3">P63*Q63</f>
        <v>0</v>
      </c>
      <c r="S63" s="341"/>
      <c r="T63" s="327"/>
      <c r="U63" s="327"/>
    </row>
    <row r="64" spans="3:21" ht="48">
      <c r="C64" s="178" t="s">
        <v>122</v>
      </c>
      <c r="D64" s="160" t="s">
        <v>123</v>
      </c>
      <c r="E64" s="163">
        <v>1</v>
      </c>
      <c r="F64" s="196"/>
      <c r="G64" s="192" t="s">
        <v>300</v>
      </c>
      <c r="H64" s="197"/>
      <c r="I64" s="163"/>
      <c r="J64" s="178" t="s">
        <v>124</v>
      </c>
      <c r="K64" s="163" t="s">
        <v>125</v>
      </c>
      <c r="L64" s="178" t="s">
        <v>126</v>
      </c>
      <c r="M64" s="121"/>
      <c r="N64" s="121"/>
      <c r="O64" s="178" t="s">
        <v>122</v>
      </c>
      <c r="P64" s="327"/>
      <c r="Q64" s="334"/>
      <c r="R64" s="339">
        <f t="shared" si="3"/>
        <v>0</v>
      </c>
      <c r="S64" s="341"/>
      <c r="T64" s="327"/>
      <c r="U64" s="327"/>
    </row>
    <row r="65" spans="3:21" ht="24">
      <c r="C65" s="178" t="s">
        <v>127</v>
      </c>
      <c r="D65" s="160" t="s">
        <v>128</v>
      </c>
      <c r="E65" s="163">
        <v>1</v>
      </c>
      <c r="F65" s="196"/>
      <c r="G65" s="192" t="s">
        <v>129</v>
      </c>
      <c r="H65" s="197" t="s">
        <v>114</v>
      </c>
      <c r="I65" s="163"/>
      <c r="J65" s="178" t="s">
        <v>130</v>
      </c>
      <c r="K65" s="163" t="s">
        <v>131</v>
      </c>
      <c r="L65" s="178" t="s">
        <v>132</v>
      </c>
      <c r="M65" s="121"/>
      <c r="N65" s="121"/>
      <c r="O65" s="178" t="s">
        <v>127</v>
      </c>
      <c r="P65" s="327"/>
      <c r="Q65" s="334"/>
      <c r="R65" s="339">
        <f t="shared" si="3"/>
        <v>0</v>
      </c>
      <c r="S65" s="341"/>
      <c r="T65" s="327"/>
      <c r="U65" s="327"/>
    </row>
    <row r="66" spans="3:21" ht="24">
      <c r="C66" s="178" t="s">
        <v>133</v>
      </c>
      <c r="D66" s="160" t="s">
        <v>134</v>
      </c>
      <c r="E66" s="163">
        <v>1</v>
      </c>
      <c r="F66" s="196"/>
      <c r="G66" s="197" t="s">
        <v>135</v>
      </c>
      <c r="H66" s="197"/>
      <c r="I66" s="163"/>
      <c r="J66" s="178" t="s">
        <v>136</v>
      </c>
      <c r="K66" s="163" t="s">
        <v>137</v>
      </c>
      <c r="L66" s="178" t="s">
        <v>138</v>
      </c>
      <c r="M66" s="121"/>
      <c r="N66" s="121"/>
      <c r="O66" s="178" t="s">
        <v>133</v>
      </c>
      <c r="P66" s="327"/>
      <c r="Q66" s="334"/>
      <c r="R66" s="339">
        <f t="shared" si="3"/>
        <v>0</v>
      </c>
      <c r="S66" s="341"/>
      <c r="T66" s="327"/>
      <c r="U66" s="327"/>
    </row>
    <row r="67" spans="3:21" ht="24">
      <c r="C67" s="178" t="s">
        <v>139</v>
      </c>
      <c r="D67" s="160" t="s">
        <v>140</v>
      </c>
      <c r="E67" s="163">
        <v>1</v>
      </c>
      <c r="F67" s="196"/>
      <c r="G67" s="197" t="s">
        <v>141</v>
      </c>
      <c r="H67" s="197"/>
      <c r="I67" s="163">
        <v>1</v>
      </c>
      <c r="J67" s="178" t="s">
        <v>89</v>
      </c>
      <c r="K67" s="163" t="s">
        <v>40</v>
      </c>
      <c r="L67" s="178" t="s">
        <v>142</v>
      </c>
      <c r="M67" s="121"/>
      <c r="N67" s="121"/>
      <c r="O67" s="178" t="s">
        <v>139</v>
      </c>
      <c r="P67" s="327"/>
      <c r="Q67" s="334"/>
      <c r="R67" s="339">
        <f t="shared" si="3"/>
        <v>0</v>
      </c>
      <c r="S67" s="341"/>
      <c r="T67" s="327"/>
      <c r="U67" s="327"/>
    </row>
    <row r="68" spans="3:21" ht="15">
      <c r="C68" s="198" t="s">
        <v>143</v>
      </c>
      <c r="D68" s="199"/>
      <c r="E68" s="15"/>
      <c r="F68" s="16"/>
      <c r="G68" s="27">
        <v>350</v>
      </c>
      <c r="H68" s="27"/>
      <c r="I68" s="16"/>
      <c r="J68" s="17"/>
      <c r="K68" s="45"/>
      <c r="L68" s="200"/>
      <c r="M68" s="121"/>
      <c r="N68" s="121"/>
      <c r="O68" s="198" t="s">
        <v>143</v>
      </c>
      <c r="P68" s="15"/>
      <c r="Q68" s="16"/>
      <c r="R68" s="27">
        <f>SUM(R62:R67)</f>
        <v>0</v>
      </c>
      <c r="S68" s="27"/>
      <c r="T68" s="16"/>
      <c r="U68" s="16"/>
    </row>
    <row r="69" spans="3:21" ht="15">
      <c r="C69" s="11"/>
      <c r="D69" s="28"/>
      <c r="E69" s="5"/>
      <c r="F69" s="2"/>
      <c r="G69" s="8"/>
      <c r="H69" s="8"/>
      <c r="I69" s="2"/>
      <c r="J69" s="3"/>
      <c r="K69" s="43"/>
      <c r="L69" s="3"/>
      <c r="M69" s="121"/>
      <c r="N69" s="121"/>
      <c r="O69" s="11"/>
      <c r="P69" s="28"/>
      <c r="Q69" s="5"/>
      <c r="R69" s="2"/>
      <c r="S69" s="16"/>
      <c r="T69" s="16"/>
      <c r="U69" s="16"/>
    </row>
    <row r="70" spans="3:21" ht="15">
      <c r="C70" s="383" t="s">
        <v>144</v>
      </c>
      <c r="D70" s="383"/>
      <c r="E70" s="384"/>
      <c r="F70" s="384"/>
      <c r="G70" s="70">
        <f>SUM(G49,G58,G68)</f>
        <v>3392.5</v>
      </c>
      <c r="H70" s="70"/>
      <c r="I70" s="71"/>
      <c r="J70" s="72"/>
      <c r="K70" s="73"/>
      <c r="L70" s="201"/>
      <c r="M70" s="121"/>
      <c r="N70" s="121"/>
      <c r="O70" s="388" t="s">
        <v>144</v>
      </c>
      <c r="P70" s="388"/>
      <c r="Q70" s="388"/>
      <c r="R70" s="343">
        <f>SUM(R49,R58,R68)</f>
        <v>0</v>
      </c>
      <c r="S70" s="320"/>
      <c r="T70" s="320"/>
      <c r="U70" s="344"/>
    </row>
    <row r="71" spans="3:21" ht="15">
      <c r="C71" s="202"/>
      <c r="D71" s="203"/>
      <c r="E71" s="202"/>
      <c r="F71" s="204"/>
      <c r="G71" s="7"/>
      <c r="H71" s="7"/>
      <c r="I71" s="204"/>
      <c r="J71" s="205"/>
      <c r="K71" s="206"/>
      <c r="L71" s="207"/>
      <c r="M71" s="121"/>
      <c r="N71" s="121"/>
      <c r="O71" s="202"/>
      <c r="P71" s="203"/>
      <c r="Q71" s="202"/>
      <c r="R71" s="204"/>
      <c r="S71" s="345"/>
      <c r="T71" s="345"/>
      <c r="U71" s="345"/>
    </row>
    <row r="72" spans="3:21" ht="15">
      <c r="C72" s="195" t="s">
        <v>145</v>
      </c>
      <c r="D72" s="78"/>
      <c r="E72" s="73"/>
      <c r="F72" s="73"/>
      <c r="G72" s="79"/>
      <c r="H72" s="79"/>
      <c r="I72" s="73"/>
      <c r="J72" s="72"/>
      <c r="K72" s="73"/>
      <c r="L72" s="72"/>
      <c r="M72" s="121"/>
      <c r="N72" s="121"/>
      <c r="O72" s="336" t="s">
        <v>145</v>
      </c>
      <c r="P72" s="318"/>
      <c r="Q72" s="319"/>
      <c r="R72" s="319"/>
      <c r="S72" s="319"/>
      <c r="T72" s="319"/>
      <c r="U72" s="319"/>
    </row>
    <row r="73" spans="3:21" ht="15">
      <c r="C73" s="26"/>
      <c r="D73" s="24"/>
      <c r="E73" s="24"/>
      <c r="F73" s="24"/>
      <c r="G73" s="25"/>
      <c r="H73" s="25"/>
      <c r="I73" s="24"/>
      <c r="J73" s="26"/>
      <c r="K73" s="24"/>
      <c r="L73" s="26"/>
      <c r="M73" s="121"/>
      <c r="N73" s="121"/>
      <c r="O73" s="26"/>
      <c r="P73" s="24"/>
      <c r="Q73" s="24"/>
      <c r="R73" s="24"/>
      <c r="S73" s="24"/>
      <c r="T73" s="24"/>
      <c r="U73" s="24"/>
    </row>
    <row r="74" spans="3:21" ht="15">
      <c r="C74" s="93" t="s">
        <v>146</v>
      </c>
      <c r="D74" s="78"/>
      <c r="E74" s="73"/>
      <c r="F74" s="73"/>
      <c r="G74" s="79"/>
      <c r="H74" s="79"/>
      <c r="I74" s="73"/>
      <c r="J74" s="72"/>
      <c r="K74" s="73"/>
      <c r="L74" s="72"/>
      <c r="M74" s="121"/>
      <c r="N74" s="121"/>
      <c r="O74" s="317" t="s">
        <v>146</v>
      </c>
      <c r="P74" s="318"/>
      <c r="Q74" s="319"/>
      <c r="R74" s="319"/>
      <c r="S74" s="319"/>
      <c r="T74" s="319"/>
      <c r="U74" s="319"/>
    </row>
    <row r="75" spans="3:21" ht="36">
      <c r="C75" s="155" t="s">
        <v>7</v>
      </c>
      <c r="D75" s="156" t="s">
        <v>8</v>
      </c>
      <c r="E75" s="156" t="s">
        <v>9</v>
      </c>
      <c r="F75" s="156" t="s">
        <v>147</v>
      </c>
      <c r="G75" s="157" t="s">
        <v>109</v>
      </c>
      <c r="H75" s="157" t="s">
        <v>12</v>
      </c>
      <c r="I75" s="156" t="s">
        <v>13</v>
      </c>
      <c r="J75" s="155" t="s">
        <v>63</v>
      </c>
      <c r="K75" s="156" t="s">
        <v>15</v>
      </c>
      <c r="L75" s="155" t="s">
        <v>148</v>
      </c>
      <c r="M75" s="121"/>
      <c r="N75" s="121"/>
      <c r="O75" s="321" t="s">
        <v>7</v>
      </c>
      <c r="P75" s="321" t="s">
        <v>9</v>
      </c>
      <c r="Q75" s="322" t="s">
        <v>147</v>
      </c>
      <c r="R75" s="323" t="s">
        <v>344</v>
      </c>
      <c r="S75" s="324" t="s">
        <v>327</v>
      </c>
      <c r="T75" s="321" t="s">
        <v>326</v>
      </c>
      <c r="U75" s="321" t="s">
        <v>325</v>
      </c>
    </row>
    <row r="76" spans="3:21" ht="84">
      <c r="C76" s="178" t="s">
        <v>149</v>
      </c>
      <c r="D76" s="160" t="s">
        <v>150</v>
      </c>
      <c r="E76" s="169" t="s">
        <v>151</v>
      </c>
      <c r="F76" s="163" t="s">
        <v>152</v>
      </c>
      <c r="G76" s="162" t="s">
        <v>300</v>
      </c>
      <c r="H76" s="162"/>
      <c r="I76" s="163"/>
      <c r="J76" s="178" t="s">
        <v>153</v>
      </c>
      <c r="K76" s="163" t="s">
        <v>154</v>
      </c>
      <c r="L76" s="178" t="s">
        <v>301</v>
      </c>
      <c r="M76" s="121"/>
      <c r="N76" s="121"/>
      <c r="O76" s="178" t="s">
        <v>149</v>
      </c>
      <c r="P76" s="346"/>
      <c r="Q76" s="327"/>
      <c r="R76" s="339">
        <f>P76*Q76</f>
        <v>0</v>
      </c>
      <c r="S76" s="326"/>
      <c r="T76" s="327"/>
      <c r="U76" s="327"/>
    </row>
    <row r="77" spans="3:21" ht="24">
      <c r="C77" s="178" t="s">
        <v>155</v>
      </c>
      <c r="D77" s="160" t="s">
        <v>156</v>
      </c>
      <c r="E77" s="163">
        <v>2</v>
      </c>
      <c r="F77" s="191" t="s">
        <v>157</v>
      </c>
      <c r="G77" s="162">
        <v>25</v>
      </c>
      <c r="H77" s="162"/>
      <c r="I77" s="163"/>
      <c r="J77" s="178" t="s">
        <v>158</v>
      </c>
      <c r="K77" s="163" t="s">
        <v>159</v>
      </c>
      <c r="L77" s="178" t="s">
        <v>160</v>
      </c>
      <c r="M77" s="121"/>
      <c r="N77" s="121"/>
      <c r="O77" s="178" t="s">
        <v>155</v>
      </c>
      <c r="P77" s="327"/>
      <c r="Q77" s="342"/>
      <c r="R77" s="339">
        <f>P77*Q77</f>
        <v>0</v>
      </c>
      <c r="S77" s="326"/>
      <c r="T77" s="327"/>
      <c r="U77" s="327"/>
    </row>
    <row r="78" spans="3:21" ht="15">
      <c r="C78" s="178" t="s">
        <v>161</v>
      </c>
      <c r="D78" s="160" t="s">
        <v>162</v>
      </c>
      <c r="E78" s="182">
        <v>100</v>
      </c>
      <c r="F78" s="182" t="s">
        <v>163</v>
      </c>
      <c r="G78" s="192" t="s">
        <v>163</v>
      </c>
      <c r="H78" s="192"/>
      <c r="I78" s="163"/>
      <c r="J78" s="178" t="s">
        <v>164</v>
      </c>
      <c r="K78" s="163" t="s">
        <v>125</v>
      </c>
      <c r="L78" s="178" t="s">
        <v>165</v>
      </c>
      <c r="M78" s="121"/>
      <c r="N78" s="121"/>
      <c r="O78" s="178" t="s">
        <v>161</v>
      </c>
      <c r="P78" s="334"/>
      <c r="Q78" s="334" t="s">
        <v>163</v>
      </c>
      <c r="R78" s="341" t="s">
        <v>163</v>
      </c>
      <c r="S78" s="341"/>
      <c r="T78" s="327"/>
      <c r="U78" s="327"/>
    </row>
    <row r="79" spans="3:21" ht="24">
      <c r="C79" s="178" t="s">
        <v>279</v>
      </c>
      <c r="D79" s="160" t="s">
        <v>166</v>
      </c>
      <c r="E79" s="169" t="s">
        <v>151</v>
      </c>
      <c r="F79" s="167" t="s">
        <v>167</v>
      </c>
      <c r="G79" s="162">
        <v>40</v>
      </c>
      <c r="H79" s="162"/>
      <c r="I79" s="167"/>
      <c r="J79" s="208"/>
      <c r="K79" s="163" t="s">
        <v>154</v>
      </c>
      <c r="L79" s="178" t="s">
        <v>169</v>
      </c>
      <c r="M79" s="121"/>
      <c r="N79" s="121"/>
      <c r="O79" s="178" t="s">
        <v>279</v>
      </c>
      <c r="P79" s="347"/>
      <c r="Q79" s="325"/>
      <c r="R79" s="339">
        <f>P79*Q79</f>
        <v>0</v>
      </c>
      <c r="S79" s="326"/>
      <c r="T79" s="327"/>
      <c r="U79" s="327"/>
    </row>
    <row r="80" spans="3:21" ht="24">
      <c r="C80" s="209" t="s">
        <v>170</v>
      </c>
      <c r="D80" s="160" t="s">
        <v>171</v>
      </c>
      <c r="E80" s="182">
        <v>4</v>
      </c>
      <c r="F80" s="182">
        <v>40</v>
      </c>
      <c r="G80" s="192">
        <f>PRODUCT(E80:F80)</f>
        <v>160</v>
      </c>
      <c r="H80" s="192"/>
      <c r="I80" s="167"/>
      <c r="J80" s="208" t="s">
        <v>172</v>
      </c>
      <c r="K80" s="163" t="s">
        <v>154</v>
      </c>
      <c r="L80" s="210" t="s">
        <v>173</v>
      </c>
      <c r="M80" s="121"/>
      <c r="N80" s="121"/>
      <c r="O80" s="209" t="s">
        <v>170</v>
      </c>
      <c r="P80" s="334"/>
      <c r="Q80" s="334"/>
      <c r="R80" s="339">
        <f t="shared" ref="R80:R86" si="4">P80*Q80</f>
        <v>0</v>
      </c>
      <c r="S80" s="341"/>
      <c r="T80" s="327"/>
      <c r="U80" s="327"/>
    </row>
    <row r="81" spans="3:21" ht="24">
      <c r="C81" s="209" t="s">
        <v>174</v>
      </c>
      <c r="D81" s="160" t="s">
        <v>175</v>
      </c>
      <c r="E81" s="182">
        <v>1</v>
      </c>
      <c r="F81" s="182">
        <v>4</v>
      </c>
      <c r="G81" s="192">
        <f t="shared" ref="G81:G84" si="5">PRODUCT(E81:F81)</f>
        <v>4</v>
      </c>
      <c r="H81" s="192"/>
      <c r="I81" s="167"/>
      <c r="J81" s="208" t="s">
        <v>176</v>
      </c>
      <c r="K81" s="163" t="s">
        <v>154</v>
      </c>
      <c r="L81" s="210" t="s">
        <v>177</v>
      </c>
      <c r="M81" s="121"/>
      <c r="N81" s="121"/>
      <c r="O81" s="209" t="s">
        <v>174</v>
      </c>
      <c r="P81" s="334"/>
      <c r="Q81" s="334"/>
      <c r="R81" s="339">
        <f t="shared" si="4"/>
        <v>0</v>
      </c>
      <c r="S81" s="341"/>
      <c r="T81" s="327"/>
      <c r="U81" s="327"/>
    </row>
    <row r="82" spans="3:21" ht="24">
      <c r="C82" s="209" t="s">
        <v>178</v>
      </c>
      <c r="D82" s="160" t="s">
        <v>179</v>
      </c>
      <c r="E82" s="182">
        <v>2</v>
      </c>
      <c r="F82" s="182">
        <v>12</v>
      </c>
      <c r="G82" s="192">
        <f t="shared" si="5"/>
        <v>24</v>
      </c>
      <c r="H82" s="192"/>
      <c r="I82" s="167"/>
      <c r="J82" s="208" t="s">
        <v>180</v>
      </c>
      <c r="K82" s="163" t="s">
        <v>154</v>
      </c>
      <c r="L82" s="210" t="s">
        <v>173</v>
      </c>
      <c r="M82" s="121"/>
      <c r="N82" s="121"/>
      <c r="O82" s="209" t="s">
        <v>178</v>
      </c>
      <c r="P82" s="334"/>
      <c r="Q82" s="334"/>
      <c r="R82" s="339">
        <f t="shared" si="4"/>
        <v>0</v>
      </c>
      <c r="S82" s="341"/>
      <c r="T82" s="327"/>
      <c r="U82" s="327"/>
    </row>
    <row r="83" spans="3:21" ht="24">
      <c r="C83" s="209" t="s">
        <v>181</v>
      </c>
      <c r="D83" s="160" t="s">
        <v>182</v>
      </c>
      <c r="E83" s="182">
        <v>2</v>
      </c>
      <c r="F83" s="182">
        <v>8</v>
      </c>
      <c r="G83" s="192">
        <f t="shared" si="5"/>
        <v>16</v>
      </c>
      <c r="H83" s="192"/>
      <c r="I83" s="167"/>
      <c r="J83" s="208" t="s">
        <v>183</v>
      </c>
      <c r="K83" s="163" t="s">
        <v>154</v>
      </c>
      <c r="L83" s="210" t="s">
        <v>184</v>
      </c>
      <c r="M83" s="121"/>
      <c r="N83" s="121"/>
      <c r="O83" s="209" t="s">
        <v>181</v>
      </c>
      <c r="P83" s="334"/>
      <c r="Q83" s="334"/>
      <c r="R83" s="339">
        <f t="shared" si="4"/>
        <v>0</v>
      </c>
      <c r="S83" s="341"/>
      <c r="T83" s="327"/>
      <c r="U83" s="327"/>
    </row>
    <row r="84" spans="3:21" ht="24">
      <c r="C84" s="209" t="s">
        <v>185</v>
      </c>
      <c r="D84" s="160" t="s">
        <v>186</v>
      </c>
      <c r="E84" s="182">
        <v>1</v>
      </c>
      <c r="F84" s="182">
        <v>75</v>
      </c>
      <c r="G84" s="192">
        <f t="shared" si="5"/>
        <v>75</v>
      </c>
      <c r="H84" s="166" t="s">
        <v>187</v>
      </c>
      <c r="I84" s="167"/>
      <c r="J84" s="208"/>
      <c r="K84" s="163" t="s">
        <v>120</v>
      </c>
      <c r="L84" s="210" t="s">
        <v>188</v>
      </c>
      <c r="M84" s="121"/>
      <c r="N84" s="121"/>
      <c r="O84" s="209" t="s">
        <v>185</v>
      </c>
      <c r="P84" s="334"/>
      <c r="Q84" s="334"/>
      <c r="R84" s="339">
        <f t="shared" si="4"/>
        <v>0</v>
      </c>
      <c r="S84" s="326"/>
      <c r="T84" s="327"/>
      <c r="U84" s="327"/>
    </row>
    <row r="85" spans="3:21" ht="24">
      <c r="C85" s="209" t="s">
        <v>185</v>
      </c>
      <c r="D85" s="160" t="s">
        <v>189</v>
      </c>
      <c r="E85" s="182">
        <v>1</v>
      </c>
      <c r="F85" s="182">
        <v>20</v>
      </c>
      <c r="G85" s="192">
        <v>20</v>
      </c>
      <c r="H85" s="166" t="s">
        <v>187</v>
      </c>
      <c r="I85" s="167"/>
      <c r="J85" s="208"/>
      <c r="K85" s="163" t="s">
        <v>120</v>
      </c>
      <c r="L85" s="210" t="s">
        <v>190</v>
      </c>
      <c r="M85" s="121"/>
      <c r="N85" s="121"/>
      <c r="O85" s="209" t="s">
        <v>185</v>
      </c>
      <c r="P85" s="334"/>
      <c r="Q85" s="334"/>
      <c r="R85" s="339">
        <f t="shared" si="4"/>
        <v>0</v>
      </c>
      <c r="S85" s="326"/>
      <c r="T85" s="327"/>
      <c r="U85" s="327"/>
    </row>
    <row r="86" spans="3:21" ht="24">
      <c r="C86" s="211" t="s">
        <v>284</v>
      </c>
      <c r="D86" s="212" t="s">
        <v>285</v>
      </c>
      <c r="E86" s="213">
        <v>1</v>
      </c>
      <c r="F86" s="213"/>
      <c r="G86" s="214">
        <v>18</v>
      </c>
      <c r="H86" s="215"/>
      <c r="I86" s="216"/>
      <c r="J86" s="217" t="s">
        <v>286</v>
      </c>
      <c r="K86" s="163" t="s">
        <v>287</v>
      </c>
      <c r="L86" s="218" t="s">
        <v>288</v>
      </c>
      <c r="M86" s="121"/>
      <c r="N86" s="121"/>
      <c r="O86" s="211" t="s">
        <v>284</v>
      </c>
      <c r="P86" s="348"/>
      <c r="Q86" s="348"/>
      <c r="R86" s="339">
        <f t="shared" si="4"/>
        <v>0</v>
      </c>
      <c r="S86" s="349"/>
      <c r="T86" s="327"/>
      <c r="U86" s="327"/>
    </row>
    <row r="87" spans="3:21" ht="15">
      <c r="C87" s="219" t="s">
        <v>191</v>
      </c>
      <c r="D87" s="220"/>
      <c r="E87" s="221"/>
      <c r="F87" s="221"/>
      <c r="G87" s="222">
        <f>SUM(G77:G86)</f>
        <v>382</v>
      </c>
      <c r="H87" s="222"/>
      <c r="I87" s="223"/>
      <c r="J87" s="224"/>
      <c r="K87" s="225"/>
      <c r="L87" s="219"/>
      <c r="M87" s="121"/>
      <c r="N87" s="121"/>
      <c r="O87" s="350" t="s">
        <v>191</v>
      </c>
      <c r="P87" s="221"/>
      <c r="Q87" s="221"/>
      <c r="R87" s="222">
        <f>SUM(R77:R86)</f>
        <v>0</v>
      </c>
      <c r="S87" s="222"/>
      <c r="T87" s="351"/>
      <c r="U87" s="221"/>
    </row>
    <row r="88" spans="3:21" ht="15">
      <c r="C88" s="26"/>
      <c r="D88" s="24"/>
      <c r="E88" s="24"/>
      <c r="F88" s="24"/>
      <c r="G88" s="25"/>
      <c r="H88" s="25"/>
      <c r="I88" s="24"/>
      <c r="J88" s="26"/>
      <c r="K88" s="24"/>
      <c r="L88" s="26"/>
      <c r="M88" s="121"/>
      <c r="N88" s="121"/>
      <c r="O88" s="26"/>
      <c r="P88" s="24"/>
      <c r="Q88" s="24"/>
      <c r="R88" s="24"/>
      <c r="S88" s="24"/>
      <c r="T88" s="24"/>
      <c r="U88" s="24"/>
    </row>
    <row r="89" spans="3:21" ht="15">
      <c r="C89" s="226" t="s">
        <v>192</v>
      </c>
      <c r="D89" s="74"/>
      <c r="E89" s="75"/>
      <c r="F89" s="75"/>
      <c r="G89" s="76"/>
      <c r="H89" s="76"/>
      <c r="I89" s="75"/>
      <c r="J89" s="77"/>
      <c r="K89" s="75"/>
      <c r="L89" s="77"/>
      <c r="M89" s="121"/>
      <c r="N89" s="121"/>
      <c r="O89" s="352" t="s">
        <v>192</v>
      </c>
      <c r="P89" s="353"/>
      <c r="Q89" s="316"/>
      <c r="R89" s="316"/>
      <c r="S89" s="316"/>
      <c r="T89" s="316"/>
      <c r="U89" s="319"/>
    </row>
    <row r="90" spans="3:21" ht="15">
      <c r="C90" s="26"/>
      <c r="D90" s="24"/>
      <c r="E90" s="24"/>
      <c r="F90" s="24"/>
      <c r="G90" s="25"/>
      <c r="H90" s="25"/>
      <c r="I90" s="24"/>
      <c r="J90" s="26"/>
      <c r="K90" s="24"/>
      <c r="L90" s="26"/>
      <c r="M90" s="121"/>
      <c r="N90" s="121"/>
      <c r="O90" s="26"/>
      <c r="P90" s="24"/>
      <c r="Q90" s="24"/>
      <c r="R90" s="24"/>
      <c r="S90" s="24"/>
      <c r="T90" s="24"/>
      <c r="U90" s="24"/>
    </row>
    <row r="91" spans="3:21" ht="15">
      <c r="C91" s="93" t="s">
        <v>193</v>
      </c>
      <c r="D91" s="78"/>
      <c r="E91" s="73"/>
      <c r="F91" s="73"/>
      <c r="G91" s="79"/>
      <c r="H91" s="79"/>
      <c r="I91" s="73"/>
      <c r="J91" s="72"/>
      <c r="K91" s="73"/>
      <c r="L91" s="72"/>
      <c r="M91" s="121"/>
      <c r="N91" s="121"/>
      <c r="O91" s="317" t="s">
        <v>193</v>
      </c>
      <c r="P91" s="318"/>
      <c r="Q91" s="319"/>
      <c r="R91" s="319"/>
      <c r="S91" s="319"/>
      <c r="T91" s="319"/>
      <c r="U91" s="319"/>
    </row>
    <row r="92" spans="3:21" ht="36">
      <c r="C92" s="155" t="s">
        <v>7</v>
      </c>
      <c r="D92" s="156" t="s">
        <v>8</v>
      </c>
      <c r="E92" s="156" t="s">
        <v>9</v>
      </c>
      <c r="F92" s="156" t="s">
        <v>147</v>
      </c>
      <c r="G92" s="157" t="s">
        <v>109</v>
      </c>
      <c r="H92" s="157" t="s">
        <v>12</v>
      </c>
      <c r="I92" s="156" t="s">
        <v>13</v>
      </c>
      <c r="J92" s="155" t="s">
        <v>63</v>
      </c>
      <c r="K92" s="156" t="s">
        <v>15</v>
      </c>
      <c r="L92" s="155" t="s">
        <v>148</v>
      </c>
      <c r="M92" s="121"/>
      <c r="N92" s="121"/>
      <c r="O92" s="321" t="s">
        <v>7</v>
      </c>
      <c r="P92" s="321" t="s">
        <v>9</v>
      </c>
      <c r="Q92" s="322" t="s">
        <v>147</v>
      </c>
      <c r="R92" s="323" t="s">
        <v>344</v>
      </c>
      <c r="S92" s="324" t="s">
        <v>327</v>
      </c>
      <c r="T92" s="321" t="s">
        <v>326</v>
      </c>
      <c r="U92" s="321" t="s">
        <v>325</v>
      </c>
    </row>
    <row r="93" spans="3:21" ht="36">
      <c r="C93" s="209" t="s">
        <v>194</v>
      </c>
      <c r="D93" s="160" t="s">
        <v>195</v>
      </c>
      <c r="E93" s="182">
        <v>1</v>
      </c>
      <c r="F93" s="182" t="s">
        <v>57</v>
      </c>
      <c r="G93" s="192">
        <v>50</v>
      </c>
      <c r="H93" s="192"/>
      <c r="I93" s="167"/>
      <c r="J93" s="208" t="s">
        <v>295</v>
      </c>
      <c r="K93" s="163" t="s">
        <v>120</v>
      </c>
      <c r="L93" s="208" t="s">
        <v>299</v>
      </c>
      <c r="M93" s="121"/>
      <c r="N93" s="121"/>
      <c r="O93" s="209" t="s">
        <v>194</v>
      </c>
      <c r="P93" s="327"/>
      <c r="Q93" s="325"/>
      <c r="R93" s="326">
        <f>P93*Q93</f>
        <v>0</v>
      </c>
      <c r="S93" s="326"/>
      <c r="T93" s="325"/>
      <c r="U93" s="325"/>
    </row>
    <row r="94" spans="3:21" ht="48">
      <c r="C94" s="209" t="s">
        <v>290</v>
      </c>
      <c r="D94" s="160" t="s">
        <v>197</v>
      </c>
      <c r="E94" s="182">
        <v>1</v>
      </c>
      <c r="F94" s="182"/>
      <c r="G94" s="192">
        <v>20</v>
      </c>
      <c r="H94" s="192"/>
      <c r="I94" s="167"/>
      <c r="J94" s="208" t="s">
        <v>283</v>
      </c>
      <c r="K94" s="163" t="s">
        <v>168</v>
      </c>
      <c r="L94" s="208" t="s">
        <v>296</v>
      </c>
      <c r="M94" s="121"/>
      <c r="N94" s="121"/>
      <c r="O94" s="209" t="s">
        <v>290</v>
      </c>
      <c r="P94" s="327"/>
      <c r="Q94" s="325"/>
      <c r="R94" s="326">
        <f t="shared" ref="R94:R97" si="6">P94*Q94</f>
        <v>0</v>
      </c>
      <c r="S94" s="326"/>
      <c r="T94" s="325"/>
      <c r="U94" s="325"/>
    </row>
    <row r="95" spans="3:21" ht="36">
      <c r="C95" s="209" t="s">
        <v>291</v>
      </c>
      <c r="D95" s="160" t="s">
        <v>198</v>
      </c>
      <c r="E95" s="182">
        <v>1</v>
      </c>
      <c r="F95" s="182"/>
      <c r="G95" s="192">
        <v>30</v>
      </c>
      <c r="H95" s="192"/>
      <c r="I95" s="167"/>
      <c r="J95" s="208" t="s">
        <v>297</v>
      </c>
      <c r="K95" s="163" t="s">
        <v>120</v>
      </c>
      <c r="L95" s="208" t="s">
        <v>298</v>
      </c>
      <c r="M95" s="121"/>
      <c r="N95" s="121"/>
      <c r="O95" s="209" t="s">
        <v>291</v>
      </c>
      <c r="P95" s="326"/>
      <c r="Q95" s="326"/>
      <c r="R95" s="326">
        <f t="shared" si="6"/>
        <v>0</v>
      </c>
      <c r="S95" s="326"/>
      <c r="T95" s="325"/>
      <c r="U95" s="325"/>
    </row>
    <row r="96" spans="3:21" ht="48">
      <c r="C96" s="178" t="s">
        <v>309</v>
      </c>
      <c r="D96" s="160"/>
      <c r="E96" s="182">
        <v>1</v>
      </c>
      <c r="F96" s="182"/>
      <c r="G96" s="192">
        <v>30</v>
      </c>
      <c r="H96" s="192"/>
      <c r="I96" s="167"/>
      <c r="J96" s="208" t="s">
        <v>280</v>
      </c>
      <c r="K96" s="163" t="s">
        <v>154</v>
      </c>
      <c r="L96" s="208" t="s">
        <v>310</v>
      </c>
      <c r="M96" s="121"/>
      <c r="N96" s="121"/>
      <c r="O96" s="178" t="s">
        <v>309</v>
      </c>
      <c r="P96" s="326"/>
      <c r="Q96" s="326"/>
      <c r="R96" s="326">
        <f t="shared" si="6"/>
        <v>0</v>
      </c>
      <c r="S96" s="326"/>
      <c r="T96" s="325"/>
      <c r="U96" s="325"/>
    </row>
    <row r="97" spans="3:21" ht="24">
      <c r="C97" s="209" t="s">
        <v>199</v>
      </c>
      <c r="D97" s="160" t="s">
        <v>200</v>
      </c>
      <c r="E97" s="182" t="s">
        <v>201</v>
      </c>
      <c r="F97" s="182"/>
      <c r="G97" s="192">
        <v>18</v>
      </c>
      <c r="H97" s="192"/>
      <c r="I97" s="167"/>
      <c r="J97" s="208" t="s">
        <v>202</v>
      </c>
      <c r="K97" s="163" t="s">
        <v>203</v>
      </c>
      <c r="L97" s="208"/>
      <c r="M97" s="121"/>
      <c r="N97" s="121"/>
      <c r="O97" s="178" t="s">
        <v>199</v>
      </c>
      <c r="P97" s="327"/>
      <c r="Q97" s="327"/>
      <c r="R97" s="326">
        <f t="shared" si="6"/>
        <v>0</v>
      </c>
      <c r="S97" s="326"/>
      <c r="T97" s="325"/>
      <c r="U97" s="325"/>
    </row>
    <row r="98" spans="3:21" ht="15">
      <c r="C98" s="227" t="s">
        <v>204</v>
      </c>
      <c r="D98" s="228"/>
      <c r="E98" s="229"/>
      <c r="F98" s="229"/>
      <c r="G98" s="230">
        <f>G93+G94+G95+G96+G97</f>
        <v>148</v>
      </c>
      <c r="H98" s="230"/>
      <c r="I98" s="231"/>
      <c r="J98" s="232"/>
      <c r="K98" s="233"/>
      <c r="L98" s="227"/>
      <c r="M98" s="121"/>
      <c r="N98" s="121"/>
      <c r="O98" s="354" t="s">
        <v>204</v>
      </c>
      <c r="P98" s="229"/>
      <c r="Q98" s="229"/>
      <c r="R98" s="222">
        <f>SUM(R93:R97)</f>
        <v>0</v>
      </c>
      <c r="S98" s="222"/>
      <c r="T98" s="221"/>
      <c r="U98" s="221"/>
    </row>
    <row r="99" spans="3:21" ht="48">
      <c r="C99" s="234" t="s">
        <v>205</v>
      </c>
      <c r="D99" s="235"/>
      <c r="E99" s="236" t="s">
        <v>151</v>
      </c>
      <c r="F99" s="237" t="s">
        <v>206</v>
      </c>
      <c r="G99" s="238" t="s">
        <v>300</v>
      </c>
      <c r="H99" s="238"/>
      <c r="I99" s="237"/>
      <c r="J99" s="239" t="s">
        <v>207</v>
      </c>
      <c r="K99" s="240" t="s">
        <v>208</v>
      </c>
      <c r="L99" s="239" t="s">
        <v>209</v>
      </c>
      <c r="M99" s="121"/>
      <c r="N99" s="121"/>
      <c r="O99" s="355" t="s">
        <v>205</v>
      </c>
      <c r="P99" s="356"/>
      <c r="Q99" s="357"/>
      <c r="R99" s="358">
        <f>P99*Q99</f>
        <v>0</v>
      </c>
      <c r="S99" s="359"/>
      <c r="T99" s="360"/>
      <c r="U99" s="325"/>
    </row>
    <row r="100" spans="3:21" ht="24">
      <c r="C100" s="241" t="s">
        <v>210</v>
      </c>
      <c r="D100" s="242"/>
      <c r="E100" s="243">
        <v>1</v>
      </c>
      <c r="F100" s="244">
        <v>7</v>
      </c>
      <c r="G100" s="245" t="s">
        <v>211</v>
      </c>
      <c r="H100" s="245"/>
      <c r="I100" s="246"/>
      <c r="J100" s="241" t="s">
        <v>212</v>
      </c>
      <c r="K100" s="247" t="s">
        <v>213</v>
      </c>
      <c r="L100" s="241" t="s">
        <v>214</v>
      </c>
      <c r="M100" s="121"/>
      <c r="N100" s="121"/>
      <c r="O100" s="361" t="s">
        <v>210</v>
      </c>
      <c r="P100" s="362"/>
      <c r="Q100" s="362"/>
      <c r="R100" s="363">
        <f>P100*Q100</f>
        <v>0</v>
      </c>
      <c r="S100" s="325"/>
      <c r="T100" s="325"/>
      <c r="U100" s="325"/>
    </row>
    <row r="101" spans="3:21" ht="15">
      <c r="C101" s="26"/>
      <c r="D101" s="24"/>
      <c r="E101" s="24"/>
      <c r="F101" s="24"/>
      <c r="G101" s="25"/>
      <c r="H101" s="25"/>
      <c r="I101" s="24"/>
      <c r="J101" s="26"/>
      <c r="K101" s="24"/>
      <c r="L101" s="26"/>
      <c r="M101" s="121"/>
      <c r="N101" s="121"/>
      <c r="O101" s="26"/>
      <c r="P101" s="24"/>
      <c r="Q101" s="24"/>
      <c r="R101" s="364"/>
      <c r="S101" s="24"/>
      <c r="T101" s="24"/>
      <c r="U101" s="24"/>
    </row>
    <row r="102" spans="3:21" ht="15">
      <c r="C102" s="93" t="s">
        <v>215</v>
      </c>
      <c r="D102" s="78"/>
      <c r="E102" s="73"/>
      <c r="F102" s="73"/>
      <c r="G102" s="79"/>
      <c r="H102" s="79"/>
      <c r="I102" s="73"/>
      <c r="J102" s="72"/>
      <c r="K102" s="73"/>
      <c r="L102" s="72"/>
      <c r="M102" s="121"/>
      <c r="N102" s="121"/>
      <c r="O102" s="317" t="s">
        <v>215</v>
      </c>
      <c r="P102" s="318"/>
      <c r="Q102" s="319"/>
      <c r="R102" s="319"/>
      <c r="S102" s="319"/>
      <c r="T102" s="319"/>
      <c r="U102" s="319"/>
    </row>
    <row r="103" spans="3:21" ht="36">
      <c r="C103" s="155" t="s">
        <v>7</v>
      </c>
      <c r="D103" s="156" t="s">
        <v>8</v>
      </c>
      <c r="E103" s="156" t="s">
        <v>9</v>
      </c>
      <c r="F103" s="156" t="s">
        <v>147</v>
      </c>
      <c r="G103" s="157" t="s">
        <v>109</v>
      </c>
      <c r="H103" s="157" t="s">
        <v>12</v>
      </c>
      <c r="I103" s="156" t="s">
        <v>13</v>
      </c>
      <c r="J103" s="155" t="s">
        <v>63</v>
      </c>
      <c r="K103" s="156" t="s">
        <v>15</v>
      </c>
      <c r="L103" s="158" t="s">
        <v>216</v>
      </c>
      <c r="M103" s="121"/>
      <c r="N103" s="121"/>
      <c r="O103" s="321" t="s">
        <v>7</v>
      </c>
      <c r="P103" s="321" t="s">
        <v>9</v>
      </c>
      <c r="Q103" s="322" t="s">
        <v>147</v>
      </c>
      <c r="R103" s="323" t="s">
        <v>344</v>
      </c>
      <c r="S103" s="324" t="s">
        <v>327</v>
      </c>
      <c r="T103" s="321" t="s">
        <v>326</v>
      </c>
      <c r="U103" s="321" t="s">
        <v>325</v>
      </c>
    </row>
    <row r="104" spans="3:21" ht="48">
      <c r="C104" s="178" t="s">
        <v>149</v>
      </c>
      <c r="D104" s="160" t="s">
        <v>217</v>
      </c>
      <c r="E104" s="163" t="s">
        <v>218</v>
      </c>
      <c r="F104" s="163"/>
      <c r="G104" s="162" t="s">
        <v>300</v>
      </c>
      <c r="H104" s="162"/>
      <c r="I104" s="163"/>
      <c r="J104" s="178" t="s">
        <v>219</v>
      </c>
      <c r="K104" s="163" t="s">
        <v>154</v>
      </c>
      <c r="L104" s="178" t="s">
        <v>220</v>
      </c>
      <c r="M104" s="121"/>
      <c r="N104" s="121"/>
      <c r="O104" s="178" t="s">
        <v>149</v>
      </c>
      <c r="P104" s="327"/>
      <c r="Q104" s="327"/>
      <c r="R104" s="326">
        <f>P104*Q104</f>
        <v>0</v>
      </c>
      <c r="S104" s="326"/>
      <c r="T104" s="325"/>
      <c r="U104" s="325"/>
    </row>
    <row r="105" spans="3:21" ht="24">
      <c r="C105" s="178" t="s">
        <v>221</v>
      </c>
      <c r="D105" s="160" t="s">
        <v>222</v>
      </c>
      <c r="E105" s="163">
        <v>1</v>
      </c>
      <c r="F105" s="163">
        <v>10</v>
      </c>
      <c r="G105" s="162">
        <v>10</v>
      </c>
      <c r="H105" s="162"/>
      <c r="I105" s="163"/>
      <c r="J105" s="178" t="s">
        <v>223</v>
      </c>
      <c r="K105" s="163" t="s">
        <v>154</v>
      </c>
      <c r="L105" s="178" t="s">
        <v>224</v>
      </c>
      <c r="M105" s="121"/>
      <c r="N105" s="121"/>
      <c r="O105" s="178" t="s">
        <v>221</v>
      </c>
      <c r="P105" s="327"/>
      <c r="Q105" s="327"/>
      <c r="R105" s="326">
        <f>P105*Q105</f>
        <v>0</v>
      </c>
      <c r="S105" s="326"/>
      <c r="T105" s="325"/>
      <c r="U105" s="325"/>
    </row>
    <row r="106" spans="3:21" ht="24">
      <c r="C106" s="178" t="s">
        <v>225</v>
      </c>
      <c r="D106" s="160" t="s">
        <v>226</v>
      </c>
      <c r="E106" s="163">
        <v>2</v>
      </c>
      <c r="F106" s="248" t="s">
        <v>227</v>
      </c>
      <c r="G106" s="162">
        <v>10</v>
      </c>
      <c r="H106" s="162"/>
      <c r="I106" s="163"/>
      <c r="J106" s="178" t="s">
        <v>228</v>
      </c>
      <c r="K106" s="163" t="s">
        <v>154</v>
      </c>
      <c r="L106" s="178" t="s">
        <v>229</v>
      </c>
      <c r="M106" s="121"/>
      <c r="N106" s="121"/>
      <c r="O106" s="178" t="s">
        <v>225</v>
      </c>
      <c r="P106" s="327"/>
      <c r="Q106" s="327"/>
      <c r="R106" s="326">
        <f t="shared" ref="R106:R110" si="7">P106*Q106</f>
        <v>0</v>
      </c>
      <c r="S106" s="326"/>
      <c r="T106" s="325"/>
      <c r="U106" s="325"/>
    </row>
    <row r="107" spans="3:21" ht="24">
      <c r="C107" s="210" t="s">
        <v>230</v>
      </c>
      <c r="D107" s="160" t="s">
        <v>231</v>
      </c>
      <c r="E107" s="182">
        <v>1</v>
      </c>
      <c r="F107" s="167">
        <v>10</v>
      </c>
      <c r="G107" s="197">
        <v>10</v>
      </c>
      <c r="H107" s="162"/>
      <c r="I107" s="167"/>
      <c r="J107" s="208" t="s">
        <v>232</v>
      </c>
      <c r="K107" s="249" t="s">
        <v>168</v>
      </c>
      <c r="L107" s="208" t="s">
        <v>57</v>
      </c>
      <c r="M107" s="121"/>
      <c r="N107" s="121"/>
      <c r="O107" s="209" t="s">
        <v>230</v>
      </c>
      <c r="P107" s="334"/>
      <c r="Q107" s="327"/>
      <c r="R107" s="326">
        <f t="shared" si="7"/>
        <v>0</v>
      </c>
      <c r="S107" s="326"/>
      <c r="T107" s="325"/>
      <c r="U107" s="325"/>
    </row>
    <row r="108" spans="3:21" ht="24">
      <c r="C108" s="210" t="s">
        <v>233</v>
      </c>
      <c r="D108" s="160" t="s">
        <v>234</v>
      </c>
      <c r="E108" s="163">
        <v>1</v>
      </c>
      <c r="F108" s="163"/>
      <c r="G108" s="197">
        <v>20</v>
      </c>
      <c r="H108" s="197"/>
      <c r="I108" s="163"/>
      <c r="J108" s="178" t="s">
        <v>235</v>
      </c>
      <c r="K108" s="163" t="s">
        <v>120</v>
      </c>
      <c r="L108" s="178" t="s">
        <v>236</v>
      </c>
      <c r="M108" s="121"/>
      <c r="N108" s="121"/>
      <c r="O108" s="209" t="s">
        <v>233</v>
      </c>
      <c r="P108" s="327"/>
      <c r="Q108" s="327"/>
      <c r="R108" s="326">
        <f t="shared" si="7"/>
        <v>0</v>
      </c>
      <c r="S108" s="341"/>
      <c r="T108" s="325"/>
      <c r="U108" s="325"/>
    </row>
    <row r="109" spans="3:21" ht="24">
      <c r="C109" s="210" t="s">
        <v>237</v>
      </c>
      <c r="D109" s="160" t="s">
        <v>238</v>
      </c>
      <c r="E109" s="163" t="s">
        <v>218</v>
      </c>
      <c r="F109" s="167"/>
      <c r="G109" s="162">
        <v>30</v>
      </c>
      <c r="H109" s="162"/>
      <c r="I109" s="167"/>
      <c r="J109" s="208" t="s">
        <v>239</v>
      </c>
      <c r="K109" s="249" t="s">
        <v>120</v>
      </c>
      <c r="L109" s="208" t="s">
        <v>240</v>
      </c>
      <c r="M109" s="121"/>
      <c r="N109" s="121"/>
      <c r="O109" s="209" t="s">
        <v>237</v>
      </c>
      <c r="P109" s="327"/>
      <c r="Q109" s="325"/>
      <c r="R109" s="326">
        <f t="shared" si="7"/>
        <v>0</v>
      </c>
      <c r="S109" s="326"/>
      <c r="T109" s="325"/>
      <c r="U109" s="325"/>
    </row>
    <row r="110" spans="3:21" ht="24">
      <c r="C110" s="250" t="s">
        <v>241</v>
      </c>
      <c r="D110" s="251" t="s">
        <v>242</v>
      </c>
      <c r="E110" s="252">
        <v>1</v>
      </c>
      <c r="F110" s="253"/>
      <c r="G110" s="254">
        <v>20</v>
      </c>
      <c r="H110" s="254"/>
      <c r="I110" s="253"/>
      <c r="J110" s="255" t="s">
        <v>243</v>
      </c>
      <c r="K110" s="256" t="s">
        <v>168</v>
      </c>
      <c r="L110" s="255" t="s">
        <v>244</v>
      </c>
      <c r="M110" s="121"/>
      <c r="N110" s="121"/>
      <c r="O110" s="365" t="s">
        <v>241</v>
      </c>
      <c r="P110" s="366"/>
      <c r="Q110" s="367"/>
      <c r="R110" s="326">
        <f t="shared" si="7"/>
        <v>0</v>
      </c>
      <c r="S110" s="368"/>
      <c r="T110" s="325"/>
      <c r="U110" s="325"/>
    </row>
    <row r="111" spans="3:21" ht="15">
      <c r="C111" s="219" t="s">
        <v>245</v>
      </c>
      <c r="D111" s="220"/>
      <c r="E111" s="221"/>
      <c r="F111" s="221"/>
      <c r="G111" s="257">
        <v>100</v>
      </c>
      <c r="H111" s="222"/>
      <c r="I111" s="223"/>
      <c r="J111" s="224"/>
      <c r="K111" s="233"/>
      <c r="L111" s="17" t="s">
        <v>246</v>
      </c>
      <c r="M111" s="121"/>
      <c r="N111" s="121"/>
      <c r="O111" s="350" t="s">
        <v>245</v>
      </c>
      <c r="P111" s="221"/>
      <c r="Q111" s="221"/>
      <c r="R111" s="222">
        <f>SUM(R104:R110)</f>
        <v>0</v>
      </c>
      <c r="S111" s="222"/>
      <c r="T111" s="221"/>
      <c r="U111" s="221"/>
    </row>
    <row r="112" spans="3:21" ht="15">
      <c r="C112" s="26"/>
      <c r="D112" s="24"/>
      <c r="E112" s="24"/>
      <c r="F112" s="24"/>
      <c r="G112" s="25"/>
      <c r="H112" s="25"/>
      <c r="I112" s="24"/>
      <c r="J112" s="26"/>
      <c r="K112" s="24"/>
      <c r="L112" s="26"/>
      <c r="M112" s="121"/>
      <c r="N112" s="121"/>
      <c r="O112" s="26"/>
      <c r="P112" s="24"/>
      <c r="Q112" s="24"/>
      <c r="R112" s="24"/>
      <c r="S112" s="24"/>
      <c r="T112" s="24"/>
      <c r="U112" s="24"/>
    </row>
    <row r="113" spans="3:23" ht="15">
      <c r="C113" s="383" t="s">
        <v>247</v>
      </c>
      <c r="D113" s="383"/>
      <c r="E113" s="384"/>
      <c r="F113" s="384"/>
      <c r="G113" s="91">
        <f>G98+G87+G111</f>
        <v>630</v>
      </c>
      <c r="H113" s="385" t="s">
        <v>248</v>
      </c>
      <c r="I113" s="385"/>
      <c r="J113" s="385"/>
      <c r="K113" s="73"/>
      <c r="L113" s="201" t="s">
        <v>57</v>
      </c>
      <c r="M113" s="121"/>
      <c r="N113" s="121"/>
      <c r="O113" s="388" t="s">
        <v>247</v>
      </c>
      <c r="P113" s="388"/>
      <c r="Q113" s="389"/>
      <c r="R113" s="389"/>
      <c r="S113" s="319"/>
      <c r="T113" s="319"/>
      <c r="U113" s="319"/>
    </row>
    <row r="114" spans="3:23" ht="15">
      <c r="C114" s="11"/>
      <c r="D114" s="11"/>
      <c r="E114" s="5"/>
      <c r="F114" s="2"/>
      <c r="G114" s="8"/>
      <c r="H114" s="8"/>
      <c r="I114" s="2"/>
      <c r="J114" s="3"/>
      <c r="K114" s="43"/>
      <c r="L114" s="3"/>
      <c r="M114" s="121"/>
      <c r="N114" s="121"/>
      <c r="O114" s="11"/>
      <c r="P114" s="11"/>
      <c r="Q114" s="5"/>
      <c r="R114" s="2"/>
      <c r="S114" s="369"/>
      <c r="T114" s="369"/>
      <c r="U114" s="369"/>
    </row>
    <row r="115" spans="3:23" ht="15">
      <c r="C115" s="93" t="s">
        <v>249</v>
      </c>
      <c r="D115" s="78"/>
      <c r="E115" s="73"/>
      <c r="F115" s="92"/>
      <c r="G115" s="386" t="s">
        <v>300</v>
      </c>
      <c r="H115" s="387"/>
      <c r="I115" s="387"/>
      <c r="J115" s="72"/>
      <c r="K115" s="73"/>
      <c r="L115" s="72"/>
      <c r="M115" s="121"/>
      <c r="N115" s="121"/>
      <c r="O115" s="317" t="s">
        <v>249</v>
      </c>
      <c r="P115" s="318"/>
      <c r="Q115" s="319"/>
      <c r="R115" s="370"/>
      <c r="S115" s="370"/>
      <c r="T115" s="370"/>
      <c r="U115" s="370"/>
    </row>
    <row r="116" spans="3:23" ht="15">
      <c r="C116" s="258"/>
      <c r="D116" s="259"/>
      <c r="E116" s="164"/>
      <c r="F116" s="164"/>
      <c r="G116" s="164"/>
      <c r="H116" s="164"/>
      <c r="I116" s="165"/>
      <c r="J116" s="260"/>
      <c r="K116" s="165"/>
      <c r="L116" s="72"/>
      <c r="M116" s="121"/>
      <c r="N116" s="121"/>
      <c r="O116" s="371"/>
      <c r="P116" s="372"/>
      <c r="Q116" s="326"/>
      <c r="R116" s="326"/>
      <c r="S116" s="326"/>
      <c r="T116" s="326"/>
      <c r="U116" s="327"/>
      <c r="V116" s="373"/>
      <c r="W116" s="374"/>
    </row>
    <row r="117" spans="3:23" ht="15">
      <c r="C117" s="258"/>
      <c r="D117" s="259"/>
      <c r="E117" s="164"/>
      <c r="F117" s="164"/>
      <c r="G117" s="164"/>
      <c r="H117" s="164"/>
      <c r="I117" s="165"/>
      <c r="J117" s="260"/>
      <c r="K117" s="165"/>
      <c r="L117" s="72"/>
      <c r="M117" s="121"/>
      <c r="N117" s="121"/>
      <c r="O117" s="371"/>
      <c r="P117" s="372"/>
      <c r="Q117" s="326"/>
      <c r="R117" s="326"/>
      <c r="S117" s="326"/>
      <c r="T117" s="326"/>
      <c r="U117" s="327"/>
      <c r="V117" s="373"/>
      <c r="W117" s="374"/>
    </row>
    <row r="118" spans="3:23" ht="15">
      <c r="C118" s="258"/>
      <c r="D118" s="259"/>
      <c r="E118" s="164"/>
      <c r="F118" s="164"/>
      <c r="G118" s="164"/>
      <c r="H118" s="164"/>
      <c r="I118" s="165"/>
      <c r="J118" s="260"/>
      <c r="K118" s="165"/>
      <c r="L118" s="72"/>
      <c r="M118" s="121"/>
      <c r="N118" s="121"/>
      <c r="O118" s="371"/>
      <c r="P118" s="372"/>
      <c r="Q118" s="326"/>
      <c r="R118" s="326"/>
      <c r="S118" s="326"/>
      <c r="T118" s="326"/>
      <c r="U118" s="327"/>
      <c r="V118" s="373"/>
      <c r="W118" s="374"/>
    </row>
    <row r="119" spans="3:23" ht="15">
      <c r="C119" s="93" t="s">
        <v>250</v>
      </c>
      <c r="D119" s="78"/>
      <c r="E119" s="73"/>
      <c r="F119" s="92"/>
      <c r="G119" s="386" t="s">
        <v>300</v>
      </c>
      <c r="H119" s="386"/>
      <c r="I119" s="386"/>
      <c r="J119" s="93"/>
      <c r="K119" s="78"/>
      <c r="L119" s="78"/>
      <c r="M119" s="121"/>
      <c r="N119" s="121"/>
      <c r="O119" s="317" t="s">
        <v>250</v>
      </c>
      <c r="P119" s="318"/>
      <c r="Q119" s="319"/>
      <c r="R119" s="370"/>
      <c r="S119" s="370"/>
      <c r="T119" s="370"/>
      <c r="U119" s="370"/>
    </row>
    <row r="120" spans="3:23" ht="24">
      <c r="C120" s="210" t="s">
        <v>292</v>
      </c>
      <c r="D120" s="160"/>
      <c r="E120" s="182" t="s">
        <v>281</v>
      </c>
      <c r="F120" s="167"/>
      <c r="G120" s="162" t="s">
        <v>282</v>
      </c>
      <c r="H120" s="162"/>
      <c r="I120" s="167"/>
      <c r="J120" s="178" t="s">
        <v>293</v>
      </c>
      <c r="K120" s="249" t="s">
        <v>125</v>
      </c>
      <c r="L120" s="208" t="s">
        <v>294</v>
      </c>
      <c r="M120" s="121"/>
      <c r="N120" s="121"/>
      <c r="O120" s="209" t="s">
        <v>292</v>
      </c>
      <c r="P120" s="372"/>
      <c r="Q120" s="334"/>
      <c r="R120" s="325"/>
      <c r="S120" s="325"/>
      <c r="T120" s="325"/>
      <c r="U120" s="325"/>
    </row>
    <row r="121" spans="3:23" ht="15">
      <c r="C121" s="11"/>
      <c r="D121" s="11"/>
      <c r="E121" s="5"/>
      <c r="F121" s="2"/>
      <c r="G121" s="8"/>
      <c r="H121" s="8"/>
      <c r="I121" s="2"/>
      <c r="J121" s="3"/>
      <c r="K121" s="43"/>
      <c r="L121" s="3"/>
      <c r="M121" s="121"/>
      <c r="N121" s="121"/>
      <c r="O121" s="11"/>
      <c r="P121" s="11"/>
      <c r="Q121" s="5"/>
      <c r="R121" s="2"/>
      <c r="S121" s="2"/>
      <c r="T121" s="2"/>
      <c r="U121" s="2"/>
    </row>
    <row r="122" spans="3:23" ht="15">
      <c r="C122" s="195" t="s">
        <v>251</v>
      </c>
      <c r="D122" s="78"/>
      <c r="E122" s="73"/>
      <c r="F122" s="73"/>
      <c r="G122" s="79"/>
      <c r="H122" s="79"/>
      <c r="I122" s="73"/>
      <c r="J122" s="72"/>
      <c r="K122" s="73"/>
      <c r="L122" s="72"/>
      <c r="M122" s="121"/>
      <c r="N122" s="121"/>
      <c r="O122" s="336" t="s">
        <v>251</v>
      </c>
      <c r="P122" s="318"/>
      <c r="Q122" s="319"/>
      <c r="R122" s="319"/>
      <c r="S122" s="319"/>
      <c r="T122" s="319"/>
      <c r="U122" s="319"/>
    </row>
    <row r="123" spans="3:23" ht="15">
      <c r="C123" s="26"/>
      <c r="D123" s="24"/>
      <c r="E123" s="24"/>
      <c r="F123" s="24"/>
      <c r="G123" s="25"/>
      <c r="H123" s="25"/>
      <c r="I123" s="24"/>
      <c r="J123" s="26"/>
      <c r="K123" s="24"/>
      <c r="L123" s="26"/>
      <c r="M123" s="121"/>
      <c r="N123" s="121"/>
      <c r="O123" s="26"/>
      <c r="P123" s="24"/>
      <c r="Q123" s="24"/>
      <c r="R123" s="24"/>
      <c r="S123" s="24"/>
      <c r="T123" s="24"/>
      <c r="U123" s="24"/>
    </row>
    <row r="124" spans="3:23" ht="15">
      <c r="C124" s="93" t="s">
        <v>252</v>
      </c>
      <c r="D124" s="78"/>
      <c r="E124" s="73"/>
      <c r="F124" s="73"/>
      <c r="G124" s="79"/>
      <c r="H124" s="79"/>
      <c r="I124" s="73"/>
      <c r="J124" s="72"/>
      <c r="K124" s="73"/>
      <c r="L124" s="72"/>
      <c r="M124" s="121"/>
      <c r="N124" s="121"/>
      <c r="O124" s="317" t="s">
        <v>252</v>
      </c>
      <c r="P124" s="318"/>
      <c r="Q124" s="319"/>
      <c r="R124" s="319"/>
      <c r="S124" s="319"/>
      <c r="T124" s="319"/>
      <c r="U124" s="319"/>
    </row>
    <row r="125" spans="3:23" ht="36">
      <c r="C125" s="155" t="s">
        <v>7</v>
      </c>
      <c r="D125" s="156" t="s">
        <v>8</v>
      </c>
      <c r="E125" s="156" t="s">
        <v>9</v>
      </c>
      <c r="F125" s="156" t="s">
        <v>253</v>
      </c>
      <c r="G125" s="157" t="s">
        <v>109</v>
      </c>
      <c r="H125" s="157"/>
      <c r="I125" s="156"/>
      <c r="J125" s="155" t="s">
        <v>63</v>
      </c>
      <c r="K125" s="156" t="s">
        <v>15</v>
      </c>
      <c r="L125" s="155" t="s">
        <v>148</v>
      </c>
      <c r="M125" s="121"/>
      <c r="N125" s="121"/>
      <c r="O125" s="321" t="s">
        <v>7</v>
      </c>
      <c r="P125" s="321" t="s">
        <v>9</v>
      </c>
      <c r="Q125" s="321" t="s">
        <v>253</v>
      </c>
      <c r="R125" s="375" t="s">
        <v>345</v>
      </c>
      <c r="S125" s="321"/>
      <c r="T125" s="376"/>
      <c r="U125" s="376"/>
    </row>
    <row r="126" spans="3:23" ht="48">
      <c r="C126" s="178" t="s">
        <v>254</v>
      </c>
      <c r="D126" s="160" t="s">
        <v>255</v>
      </c>
      <c r="E126" s="261">
        <v>1</v>
      </c>
      <c r="F126" s="162"/>
      <c r="G126" s="162" t="s">
        <v>300</v>
      </c>
      <c r="H126" s="162"/>
      <c r="I126" s="163"/>
      <c r="J126" s="178" t="s">
        <v>256</v>
      </c>
      <c r="K126" s="163" t="s">
        <v>257</v>
      </c>
      <c r="L126" s="178" t="s">
        <v>315</v>
      </c>
      <c r="M126" s="121"/>
      <c r="N126" s="121"/>
      <c r="O126" s="178" t="s">
        <v>254</v>
      </c>
      <c r="P126" s="327"/>
      <c r="Q126" s="326"/>
      <c r="R126" s="326">
        <f>P126*Q126</f>
        <v>0</v>
      </c>
      <c r="S126" s="326"/>
      <c r="T126" s="326"/>
      <c r="U126" s="326"/>
    </row>
    <row r="127" spans="3:23" ht="15">
      <c r="C127" s="178" t="s">
        <v>258</v>
      </c>
      <c r="D127" s="160" t="s">
        <v>259</v>
      </c>
      <c r="E127" s="248" t="s">
        <v>260</v>
      </c>
      <c r="F127" s="163"/>
      <c r="G127" s="162" t="s">
        <v>261</v>
      </c>
      <c r="H127" s="162"/>
      <c r="I127" s="163"/>
      <c r="J127" s="178" t="s">
        <v>262</v>
      </c>
      <c r="K127" s="163" t="s">
        <v>257</v>
      </c>
      <c r="L127" s="178" t="s">
        <v>263</v>
      </c>
      <c r="M127" s="121"/>
      <c r="N127" s="121"/>
      <c r="O127" s="178" t="s">
        <v>258</v>
      </c>
      <c r="P127" s="334"/>
      <c r="Q127" s="327"/>
      <c r="R127" s="326">
        <f t="shared" ref="R127:R129" si="8">P127*Q127</f>
        <v>0</v>
      </c>
      <c r="S127" s="327"/>
      <c r="T127" s="327"/>
      <c r="U127" s="327"/>
    </row>
    <row r="128" spans="3:23" ht="15">
      <c r="C128" s="178" t="s">
        <v>264</v>
      </c>
      <c r="D128" s="160" t="s">
        <v>265</v>
      </c>
      <c r="E128" s="248" t="s">
        <v>196</v>
      </c>
      <c r="F128" s="163"/>
      <c r="G128" s="162" t="s">
        <v>266</v>
      </c>
      <c r="H128" s="162"/>
      <c r="I128" s="163"/>
      <c r="J128" s="178" t="s">
        <v>267</v>
      </c>
      <c r="K128" s="163" t="s">
        <v>257</v>
      </c>
      <c r="L128" s="178" t="s">
        <v>268</v>
      </c>
      <c r="M128" s="121"/>
      <c r="N128" s="121"/>
      <c r="O128" s="178" t="s">
        <v>264</v>
      </c>
      <c r="P128" s="334"/>
      <c r="Q128" s="327"/>
      <c r="R128" s="326">
        <f t="shared" si="8"/>
        <v>0</v>
      </c>
      <c r="S128" s="327"/>
      <c r="T128" s="327"/>
      <c r="U128" s="327"/>
    </row>
    <row r="129" spans="3:21" ht="48">
      <c r="C129" s="178" t="s">
        <v>269</v>
      </c>
      <c r="D129" s="160" t="s">
        <v>270</v>
      </c>
      <c r="E129" s="163" t="s">
        <v>151</v>
      </c>
      <c r="F129" s="163"/>
      <c r="G129" s="162" t="s">
        <v>300</v>
      </c>
      <c r="H129" s="162"/>
      <c r="I129" s="163"/>
      <c r="J129" s="178" t="s">
        <v>271</v>
      </c>
      <c r="K129" s="163" t="s">
        <v>257</v>
      </c>
      <c r="L129" s="178" t="s">
        <v>272</v>
      </c>
      <c r="M129" s="121"/>
      <c r="N129" s="121"/>
      <c r="O129" s="178" t="s">
        <v>269</v>
      </c>
      <c r="P129" s="327"/>
      <c r="Q129" s="327"/>
      <c r="R129" s="326">
        <f t="shared" si="8"/>
        <v>0</v>
      </c>
      <c r="S129" s="327"/>
      <c r="T129" s="327"/>
      <c r="U129" s="327"/>
    </row>
    <row r="130" spans="3:21" ht="18">
      <c r="C130" s="178" t="s">
        <v>273</v>
      </c>
      <c r="D130" s="160" t="s">
        <v>274</v>
      </c>
      <c r="E130" s="163">
        <v>65</v>
      </c>
      <c r="F130" s="163"/>
      <c r="G130" s="162"/>
      <c r="H130" s="162"/>
      <c r="I130" s="163"/>
      <c r="J130" s="178" t="s">
        <v>275</v>
      </c>
      <c r="K130" s="262" t="s">
        <v>276</v>
      </c>
      <c r="L130" s="178" t="s">
        <v>304</v>
      </c>
      <c r="M130" s="121"/>
      <c r="N130" s="121"/>
      <c r="O130" s="178" t="s">
        <v>273</v>
      </c>
      <c r="P130" s="327"/>
      <c r="Q130" s="327"/>
      <c r="R130" s="326"/>
      <c r="S130" s="327"/>
      <c r="T130" s="327"/>
      <c r="U130" s="327"/>
    </row>
    <row r="131" spans="3:21" ht="18">
      <c r="C131" s="178" t="s">
        <v>311</v>
      </c>
      <c r="D131" s="160" t="s">
        <v>277</v>
      </c>
      <c r="E131" s="163">
        <v>30</v>
      </c>
      <c r="F131" s="163"/>
      <c r="G131" s="162"/>
      <c r="H131" s="162"/>
      <c r="I131" s="163"/>
      <c r="J131" s="178" t="s">
        <v>312</v>
      </c>
      <c r="K131" s="262" t="s">
        <v>276</v>
      </c>
      <c r="L131" s="178" t="s">
        <v>302</v>
      </c>
      <c r="M131" s="121"/>
      <c r="N131" s="121"/>
      <c r="O131" s="178" t="s">
        <v>311</v>
      </c>
      <c r="P131" s="327"/>
      <c r="Q131" s="327"/>
      <c r="R131" s="326"/>
      <c r="S131" s="327"/>
      <c r="T131" s="327"/>
      <c r="U131" s="327"/>
    </row>
    <row r="132" spans="3:21" ht="18">
      <c r="C132" s="179" t="s">
        <v>313</v>
      </c>
      <c r="D132" s="175" t="s">
        <v>278</v>
      </c>
      <c r="E132" s="175">
        <v>40</v>
      </c>
      <c r="F132" s="175"/>
      <c r="G132" s="263"/>
      <c r="H132" s="263"/>
      <c r="I132" s="175"/>
      <c r="J132" s="179" t="s">
        <v>314</v>
      </c>
      <c r="K132" s="264" t="s">
        <v>276</v>
      </c>
      <c r="L132" s="179" t="s">
        <v>303</v>
      </c>
      <c r="M132" s="121"/>
      <c r="N132" s="121"/>
      <c r="O132" s="179" t="s">
        <v>313</v>
      </c>
      <c r="P132" s="377"/>
      <c r="Q132" s="377"/>
      <c r="R132" s="378"/>
      <c r="S132" s="377"/>
      <c r="T132" s="377"/>
      <c r="U132" s="377"/>
    </row>
    <row r="133" spans="3:21">
      <c r="C133" s="265"/>
      <c r="D133" s="266"/>
      <c r="E133" s="266"/>
      <c r="F133" s="266"/>
      <c r="G133" s="267"/>
      <c r="H133" s="267"/>
      <c r="I133" s="266"/>
      <c r="J133" s="265"/>
      <c r="K133" s="266"/>
      <c r="L133" s="265"/>
    </row>
    <row r="134" spans="3:21">
      <c r="C134" s="265"/>
      <c r="D134" s="266"/>
      <c r="E134" s="266"/>
      <c r="F134" s="266"/>
      <c r="G134" s="267"/>
      <c r="H134" s="267"/>
      <c r="I134" s="266"/>
      <c r="J134" s="265"/>
      <c r="K134" s="266"/>
      <c r="L134" s="265"/>
    </row>
    <row r="135" spans="3:21">
      <c r="C135" s="265"/>
      <c r="D135" s="266"/>
      <c r="E135" s="266"/>
      <c r="F135" s="266"/>
      <c r="G135" s="267"/>
      <c r="H135" s="267"/>
      <c r="I135" s="266"/>
      <c r="J135" s="265"/>
      <c r="K135" s="266"/>
      <c r="L135" s="265"/>
    </row>
    <row r="136" spans="3:21" ht="15" customHeight="1">
      <c r="C136" s="265"/>
      <c r="D136" s="266"/>
      <c r="E136" s="266"/>
      <c r="F136" s="266"/>
      <c r="G136" s="267"/>
      <c r="H136" s="267"/>
      <c r="I136" s="266"/>
      <c r="J136" s="265"/>
      <c r="K136" s="266"/>
      <c r="L136" s="265"/>
    </row>
    <row r="137" spans="3:21" ht="15" customHeight="1">
      <c r="C137" s="265"/>
      <c r="D137" s="266"/>
      <c r="E137" s="266"/>
      <c r="F137" s="266"/>
      <c r="G137" s="267"/>
      <c r="H137" s="267"/>
      <c r="I137" s="266"/>
      <c r="J137" s="265"/>
      <c r="K137" s="266"/>
      <c r="L137" s="265"/>
    </row>
    <row r="138" spans="3:21">
      <c r="C138" s="265"/>
      <c r="D138" s="266"/>
      <c r="E138" s="266"/>
      <c r="F138" s="266"/>
      <c r="G138" s="267"/>
      <c r="H138" s="267"/>
      <c r="I138" s="266"/>
      <c r="J138" s="265"/>
      <c r="K138" s="266"/>
      <c r="L138" s="265"/>
    </row>
    <row r="139" spans="3:21">
      <c r="C139" s="265"/>
      <c r="D139" s="266"/>
      <c r="E139" s="266"/>
      <c r="F139" s="266"/>
      <c r="G139" s="267"/>
      <c r="H139" s="267"/>
      <c r="I139" s="266"/>
      <c r="J139" s="265"/>
      <c r="K139" s="266"/>
      <c r="L139" s="265"/>
    </row>
    <row r="140" spans="3:21">
      <c r="C140" s="265"/>
      <c r="D140" s="266"/>
      <c r="E140" s="266"/>
      <c r="F140" s="266"/>
      <c r="G140" s="267"/>
      <c r="H140" s="267"/>
      <c r="I140" s="266"/>
      <c r="J140" s="265"/>
      <c r="K140" s="266"/>
      <c r="L140" s="265"/>
    </row>
    <row r="141" spans="3:21">
      <c r="C141" s="265"/>
      <c r="D141" s="266"/>
      <c r="E141" s="266"/>
      <c r="F141" s="266"/>
      <c r="G141" s="267"/>
      <c r="H141" s="267"/>
      <c r="I141" s="266"/>
      <c r="J141" s="265"/>
      <c r="K141" s="266"/>
      <c r="L141" s="265"/>
    </row>
    <row r="142" spans="3:21">
      <c r="C142" s="265"/>
      <c r="D142" s="266"/>
      <c r="E142" s="266"/>
      <c r="F142" s="266"/>
      <c r="G142" s="267"/>
      <c r="H142" s="267"/>
      <c r="I142" s="266"/>
      <c r="J142" s="265"/>
      <c r="K142" s="266"/>
      <c r="L142" s="265"/>
    </row>
    <row r="143" spans="3:21">
      <c r="C143" s="265"/>
      <c r="D143" s="266"/>
      <c r="E143" s="266"/>
      <c r="F143" s="266"/>
      <c r="G143" s="267"/>
      <c r="H143" s="267"/>
      <c r="I143" s="266"/>
      <c r="J143" s="265"/>
      <c r="K143" s="266"/>
      <c r="L143" s="265"/>
    </row>
    <row r="144" spans="3:21">
      <c r="C144" s="265"/>
      <c r="D144" s="266"/>
      <c r="E144" s="266"/>
      <c r="F144" s="266"/>
      <c r="G144" s="267"/>
      <c r="H144" s="267"/>
      <c r="I144" s="266"/>
      <c r="J144" s="265"/>
      <c r="K144" s="266"/>
      <c r="L144" s="265"/>
    </row>
    <row r="145" spans="3:12">
      <c r="C145" s="265"/>
      <c r="D145" s="266"/>
      <c r="E145" s="266"/>
      <c r="F145" s="266"/>
      <c r="G145" s="267"/>
      <c r="H145" s="267"/>
      <c r="I145" s="266"/>
      <c r="J145" s="265"/>
      <c r="K145" s="266"/>
      <c r="L145" s="265"/>
    </row>
    <row r="146" spans="3:12">
      <c r="C146" s="265"/>
      <c r="D146" s="266"/>
      <c r="E146" s="266"/>
      <c r="F146" s="266"/>
      <c r="G146" s="267"/>
      <c r="H146" s="267"/>
      <c r="I146" s="266"/>
      <c r="J146" s="265"/>
      <c r="K146" s="266"/>
      <c r="L146" s="265"/>
    </row>
    <row r="147" spans="3:12">
      <c r="C147" s="265"/>
      <c r="D147" s="266"/>
      <c r="E147" s="266"/>
      <c r="F147" s="266"/>
      <c r="G147" s="267"/>
      <c r="H147" s="267"/>
      <c r="I147" s="266"/>
      <c r="J147" s="265"/>
      <c r="K147" s="266"/>
      <c r="L147" s="265"/>
    </row>
    <row r="148" spans="3:12">
      <c r="C148" s="265"/>
      <c r="D148" s="266"/>
      <c r="E148" s="266"/>
      <c r="F148" s="266"/>
      <c r="G148" s="267"/>
      <c r="H148" s="267"/>
      <c r="I148" s="266"/>
      <c r="J148" s="265"/>
      <c r="K148" s="266"/>
      <c r="L148" s="265"/>
    </row>
    <row r="149" spans="3:12">
      <c r="C149" s="265"/>
      <c r="D149" s="266"/>
      <c r="E149" s="266"/>
      <c r="F149" s="266"/>
      <c r="G149" s="267"/>
      <c r="H149" s="267"/>
      <c r="I149" s="266"/>
      <c r="J149" s="265"/>
      <c r="K149" s="266"/>
      <c r="L149" s="265"/>
    </row>
    <row r="150" spans="3:12" ht="27.95" customHeight="1">
      <c r="C150" s="265"/>
      <c r="D150" s="266"/>
      <c r="E150" s="266"/>
      <c r="F150" s="266"/>
      <c r="G150" s="267"/>
      <c r="H150" s="267"/>
      <c r="I150" s="266"/>
      <c r="J150" s="265"/>
      <c r="K150" s="266"/>
      <c r="L150" s="265"/>
    </row>
    <row r="151" spans="3:12" ht="27.95" customHeight="1">
      <c r="C151" s="265"/>
      <c r="D151" s="266"/>
      <c r="E151" s="266"/>
      <c r="F151" s="266"/>
      <c r="G151" s="267"/>
      <c r="H151" s="267"/>
      <c r="I151" s="266"/>
      <c r="J151" s="265"/>
      <c r="K151" s="266"/>
      <c r="L151" s="265"/>
    </row>
    <row r="152" spans="3:12" ht="27.95" customHeight="1">
      <c r="C152" s="265"/>
      <c r="D152" s="266"/>
      <c r="E152" s="266"/>
      <c r="F152" s="266"/>
      <c r="G152" s="267"/>
      <c r="H152" s="267"/>
      <c r="I152" s="266"/>
      <c r="J152" s="265"/>
      <c r="K152" s="266"/>
      <c r="L152" s="265"/>
    </row>
    <row r="153" spans="3:12" ht="27.95" customHeight="1">
      <c r="C153" s="265"/>
      <c r="D153" s="266"/>
      <c r="E153" s="266"/>
      <c r="F153" s="266"/>
      <c r="G153" s="267"/>
      <c r="H153" s="267"/>
      <c r="I153" s="266"/>
      <c r="J153" s="265"/>
      <c r="K153" s="266"/>
      <c r="L153" s="265"/>
    </row>
    <row r="154" spans="3:12">
      <c r="C154" s="265"/>
      <c r="D154" s="266"/>
      <c r="E154" s="266"/>
      <c r="F154" s="266"/>
      <c r="G154" s="267"/>
      <c r="H154" s="267"/>
      <c r="I154" s="266"/>
      <c r="J154" s="265"/>
      <c r="K154" s="266"/>
      <c r="L154" s="265"/>
    </row>
    <row r="155" spans="3:12">
      <c r="C155" s="265"/>
      <c r="D155" s="266"/>
      <c r="E155" s="266"/>
      <c r="F155" s="266"/>
      <c r="G155" s="267"/>
      <c r="H155" s="267"/>
      <c r="I155" s="266"/>
      <c r="J155" s="265"/>
      <c r="K155" s="266"/>
      <c r="L155" s="265"/>
    </row>
    <row r="156" spans="3:12">
      <c r="C156" s="265"/>
      <c r="D156" s="266"/>
      <c r="E156" s="266"/>
      <c r="F156" s="266"/>
      <c r="G156" s="267"/>
      <c r="H156" s="267"/>
      <c r="I156" s="266"/>
      <c r="J156" s="265"/>
      <c r="K156" s="266"/>
      <c r="L156" s="265"/>
    </row>
    <row r="157" spans="3:12">
      <c r="C157" s="265"/>
      <c r="D157" s="266"/>
      <c r="E157" s="266"/>
      <c r="F157" s="266"/>
      <c r="G157" s="267"/>
      <c r="H157" s="267"/>
      <c r="I157" s="266"/>
      <c r="J157" s="265"/>
      <c r="K157" s="266"/>
      <c r="L157" s="265"/>
    </row>
    <row r="158" spans="3:12">
      <c r="C158" s="265"/>
      <c r="D158" s="266"/>
      <c r="E158" s="266"/>
      <c r="F158" s="266"/>
      <c r="G158" s="267"/>
      <c r="H158" s="267"/>
      <c r="I158" s="266"/>
      <c r="J158" s="265"/>
      <c r="K158" s="266"/>
      <c r="L158" s="265"/>
    </row>
    <row r="159" spans="3:12">
      <c r="C159" s="265"/>
      <c r="D159" s="266"/>
      <c r="E159" s="266"/>
      <c r="F159" s="266"/>
      <c r="G159" s="267"/>
      <c r="H159" s="267"/>
      <c r="I159" s="266"/>
      <c r="J159" s="265"/>
      <c r="K159" s="266"/>
      <c r="L159" s="265"/>
    </row>
    <row r="160" spans="3:12">
      <c r="C160" s="265"/>
      <c r="D160" s="266"/>
      <c r="E160" s="266"/>
      <c r="F160" s="266"/>
      <c r="G160" s="267"/>
      <c r="H160" s="267"/>
      <c r="I160" s="266"/>
      <c r="J160" s="265"/>
      <c r="K160" s="266"/>
      <c r="L160" s="265"/>
    </row>
    <row r="161" spans="3:12">
      <c r="C161" s="265"/>
      <c r="D161" s="266"/>
      <c r="E161" s="266"/>
      <c r="F161" s="266"/>
      <c r="G161" s="267"/>
      <c r="H161" s="267"/>
      <c r="I161" s="266"/>
      <c r="J161" s="265"/>
      <c r="K161" s="266"/>
      <c r="L161" s="265"/>
    </row>
    <row r="162" spans="3:12">
      <c r="C162" s="265"/>
      <c r="D162" s="266"/>
      <c r="E162" s="266"/>
      <c r="F162" s="266"/>
      <c r="G162" s="267"/>
      <c r="H162" s="267"/>
      <c r="I162" s="266"/>
      <c r="J162" s="265"/>
      <c r="K162" s="266"/>
      <c r="L162" s="265"/>
    </row>
    <row r="163" spans="3:12">
      <c r="C163" s="265"/>
      <c r="D163" s="266"/>
      <c r="E163" s="266"/>
      <c r="F163" s="266"/>
      <c r="G163" s="267"/>
      <c r="H163" s="267"/>
      <c r="I163" s="266"/>
      <c r="J163" s="265"/>
      <c r="K163" s="266"/>
      <c r="L163" s="265"/>
    </row>
    <row r="164" spans="3:12">
      <c r="C164" s="265"/>
      <c r="D164" s="266"/>
      <c r="E164" s="266"/>
      <c r="F164" s="266"/>
      <c r="G164" s="267"/>
      <c r="H164" s="267"/>
      <c r="I164" s="266"/>
      <c r="J164" s="265"/>
      <c r="K164" s="266"/>
      <c r="L164" s="265"/>
    </row>
    <row r="165" spans="3:12">
      <c r="C165" s="265"/>
      <c r="D165" s="266"/>
      <c r="E165" s="266"/>
      <c r="F165" s="266"/>
      <c r="G165" s="267"/>
      <c r="H165" s="267"/>
      <c r="I165" s="266"/>
      <c r="J165" s="265"/>
      <c r="K165" s="266"/>
      <c r="L165" s="265"/>
    </row>
    <row r="166" spans="3:12">
      <c r="C166" s="265"/>
      <c r="D166" s="266"/>
      <c r="E166" s="266"/>
      <c r="F166" s="266"/>
      <c r="G166" s="267"/>
      <c r="H166" s="267"/>
      <c r="I166" s="266"/>
      <c r="J166" s="265"/>
      <c r="K166" s="266"/>
      <c r="L166" s="265"/>
    </row>
    <row r="167" spans="3:12">
      <c r="C167" s="265"/>
      <c r="D167" s="266"/>
      <c r="E167" s="266"/>
      <c r="F167" s="266"/>
      <c r="G167" s="267"/>
      <c r="H167" s="267"/>
      <c r="I167" s="266"/>
      <c r="J167" s="265"/>
      <c r="K167" s="266"/>
      <c r="L167" s="265"/>
    </row>
    <row r="168" spans="3:12">
      <c r="C168" s="265"/>
      <c r="D168" s="266"/>
      <c r="E168" s="266"/>
      <c r="F168" s="266"/>
      <c r="G168" s="267"/>
      <c r="H168" s="267"/>
      <c r="I168" s="266"/>
      <c r="J168" s="265"/>
      <c r="K168" s="266"/>
      <c r="L168" s="265"/>
    </row>
    <row r="169" spans="3:12">
      <c r="C169" s="265"/>
      <c r="D169" s="266"/>
      <c r="E169" s="266"/>
      <c r="F169" s="266"/>
      <c r="G169" s="267"/>
      <c r="H169" s="267"/>
      <c r="I169" s="266"/>
      <c r="J169" s="265"/>
      <c r="K169" s="266"/>
      <c r="L169" s="265"/>
    </row>
    <row r="170" spans="3:12">
      <c r="C170" s="265"/>
      <c r="D170" s="266"/>
      <c r="E170" s="266"/>
      <c r="F170" s="266"/>
      <c r="G170" s="267"/>
      <c r="H170" s="267"/>
      <c r="I170" s="266"/>
      <c r="J170" s="265"/>
      <c r="K170" s="266"/>
      <c r="L170" s="265"/>
    </row>
    <row r="171" spans="3:12">
      <c r="C171" s="265"/>
      <c r="D171" s="266"/>
      <c r="E171" s="266"/>
      <c r="F171" s="266"/>
      <c r="G171" s="267"/>
      <c r="H171" s="267"/>
      <c r="I171" s="266"/>
      <c r="J171" s="265"/>
      <c r="K171" s="266"/>
      <c r="L171" s="265"/>
    </row>
    <row r="172" spans="3:12">
      <c r="C172" s="265"/>
      <c r="D172" s="266"/>
      <c r="E172" s="266"/>
      <c r="F172" s="266"/>
      <c r="G172" s="267"/>
      <c r="H172" s="267"/>
      <c r="I172" s="266"/>
      <c r="J172" s="265"/>
      <c r="K172" s="266"/>
      <c r="L172" s="265"/>
    </row>
    <row r="173" spans="3:12">
      <c r="C173" s="265"/>
      <c r="D173" s="266"/>
      <c r="E173" s="266"/>
      <c r="F173" s="266"/>
      <c r="G173" s="267"/>
      <c r="H173" s="267"/>
      <c r="I173" s="266"/>
      <c r="J173" s="265"/>
      <c r="K173" s="266"/>
      <c r="L173" s="265"/>
    </row>
    <row r="174" spans="3:12">
      <c r="C174" s="265"/>
      <c r="D174" s="266"/>
      <c r="E174" s="266"/>
      <c r="F174" s="266"/>
      <c r="G174" s="267"/>
      <c r="H174" s="267"/>
      <c r="I174" s="266"/>
      <c r="J174" s="265"/>
      <c r="K174" s="266"/>
      <c r="L174" s="265"/>
    </row>
    <row r="175" spans="3:12">
      <c r="C175" s="265"/>
      <c r="D175" s="266"/>
      <c r="E175" s="266"/>
      <c r="F175" s="266"/>
      <c r="G175" s="267"/>
      <c r="H175" s="267"/>
      <c r="I175" s="266"/>
      <c r="J175" s="265"/>
      <c r="K175" s="266"/>
      <c r="L175" s="265"/>
    </row>
    <row r="176" spans="3:12">
      <c r="C176" s="265"/>
      <c r="D176" s="266"/>
      <c r="E176" s="266"/>
      <c r="F176" s="266"/>
      <c r="G176" s="267"/>
      <c r="H176" s="267"/>
      <c r="I176" s="266"/>
      <c r="J176" s="265"/>
      <c r="K176" s="266"/>
      <c r="L176" s="265"/>
    </row>
    <row r="177" spans="3:12">
      <c r="C177" s="265"/>
      <c r="D177" s="266"/>
      <c r="E177" s="266"/>
      <c r="F177" s="266"/>
      <c r="G177" s="267"/>
      <c r="H177" s="267"/>
      <c r="I177" s="266"/>
      <c r="J177" s="265"/>
      <c r="K177" s="266"/>
      <c r="L177" s="265"/>
    </row>
    <row r="178" spans="3:12">
      <c r="C178" s="265"/>
      <c r="D178" s="266"/>
      <c r="E178" s="266"/>
      <c r="F178" s="266"/>
      <c r="G178" s="267"/>
      <c r="H178" s="267"/>
      <c r="I178" s="266"/>
      <c r="J178" s="265"/>
      <c r="K178" s="266"/>
      <c r="L178" s="265"/>
    </row>
    <row r="179" spans="3:12">
      <c r="C179" s="265"/>
      <c r="D179" s="266"/>
      <c r="E179" s="266"/>
      <c r="F179" s="266"/>
      <c r="G179" s="267"/>
      <c r="H179" s="267"/>
      <c r="I179" s="266"/>
      <c r="J179" s="265"/>
      <c r="K179" s="266"/>
      <c r="L179" s="265"/>
    </row>
    <row r="180" spans="3:12">
      <c r="C180" s="265"/>
      <c r="D180" s="266"/>
      <c r="E180" s="266"/>
      <c r="F180" s="266"/>
      <c r="G180" s="267"/>
      <c r="H180" s="267"/>
      <c r="I180" s="266"/>
      <c r="J180" s="265"/>
      <c r="K180" s="266"/>
      <c r="L180" s="265"/>
    </row>
    <row r="181" spans="3:12">
      <c r="C181" s="265"/>
      <c r="D181" s="266"/>
      <c r="E181" s="266"/>
      <c r="F181" s="266"/>
      <c r="G181" s="267"/>
      <c r="H181" s="267"/>
      <c r="I181" s="266"/>
      <c r="J181" s="265"/>
      <c r="K181" s="266"/>
      <c r="L181" s="265"/>
    </row>
    <row r="182" spans="3:12">
      <c r="C182" s="265"/>
      <c r="D182" s="266"/>
      <c r="E182" s="266"/>
      <c r="F182" s="266"/>
      <c r="G182" s="267"/>
      <c r="H182" s="267"/>
      <c r="I182" s="266"/>
      <c r="J182" s="265"/>
      <c r="K182" s="266"/>
      <c r="L182" s="265"/>
    </row>
    <row r="183" spans="3:12">
      <c r="C183" s="265"/>
      <c r="D183" s="266"/>
      <c r="E183" s="266"/>
      <c r="F183" s="266"/>
      <c r="G183" s="267"/>
      <c r="H183" s="267"/>
      <c r="I183" s="266"/>
      <c r="J183" s="265"/>
      <c r="K183" s="266"/>
      <c r="L183" s="265"/>
    </row>
    <row r="184" spans="3:12">
      <c r="C184" s="265"/>
      <c r="D184" s="266"/>
      <c r="E184" s="266"/>
      <c r="F184" s="266"/>
      <c r="G184" s="267"/>
      <c r="H184" s="267"/>
      <c r="I184" s="266"/>
      <c r="J184" s="265"/>
      <c r="K184" s="266"/>
      <c r="L184" s="265"/>
    </row>
    <row r="185" spans="3:12">
      <c r="C185" s="265"/>
      <c r="D185" s="266"/>
      <c r="E185" s="266"/>
      <c r="F185" s="266"/>
      <c r="G185" s="267"/>
      <c r="H185" s="267"/>
      <c r="I185" s="266"/>
      <c r="J185" s="265"/>
      <c r="K185" s="266"/>
      <c r="L185" s="265"/>
    </row>
    <row r="186" spans="3:12">
      <c r="C186" s="265"/>
      <c r="D186" s="266"/>
      <c r="E186" s="266"/>
      <c r="F186" s="266"/>
      <c r="G186" s="267"/>
      <c r="H186" s="267"/>
      <c r="I186" s="266"/>
      <c r="J186" s="265"/>
      <c r="K186" s="266"/>
      <c r="L186" s="265"/>
    </row>
    <row r="187" spans="3:12">
      <c r="C187" s="265"/>
      <c r="D187" s="266"/>
      <c r="E187" s="266"/>
      <c r="F187" s="266"/>
      <c r="G187" s="267"/>
      <c r="H187" s="267"/>
      <c r="I187" s="266"/>
      <c r="J187" s="265"/>
      <c r="K187" s="266"/>
      <c r="L187" s="265"/>
    </row>
    <row r="188" spans="3:12">
      <c r="C188" s="265"/>
      <c r="D188" s="266"/>
      <c r="E188" s="266"/>
      <c r="F188" s="266"/>
      <c r="G188" s="267"/>
      <c r="H188" s="267"/>
      <c r="I188" s="266"/>
      <c r="J188" s="265"/>
      <c r="K188" s="266"/>
      <c r="L188" s="265"/>
    </row>
    <row r="189" spans="3:12">
      <c r="C189" s="265"/>
      <c r="D189" s="266"/>
      <c r="E189" s="266"/>
      <c r="F189" s="266"/>
      <c r="G189" s="267"/>
      <c r="H189" s="267"/>
      <c r="I189" s="266"/>
      <c r="J189" s="265"/>
      <c r="K189" s="266"/>
      <c r="L189" s="265"/>
    </row>
  </sheetData>
  <sheetProtection algorithmName="SHA-512" hashValue="o/VW7zgZWd5NOCSLaRyBZMKX/9R4UPjT+jMPLaxZCnIJH5wMaJTPvwFWsgfaDnaTVPo8hBD3FAdKAw0C5YpzHg==" saltValue="V/+vp92Aebyk0kG+jUZ9Zw==" spinCount="100000" sheet="1" objects="1" scenarios="1"/>
  <mergeCells count="15">
    <mergeCell ref="G115:I115"/>
    <mergeCell ref="G119:I119"/>
    <mergeCell ref="O113:R113"/>
    <mergeCell ref="D19:L19"/>
    <mergeCell ref="D20:L20"/>
    <mergeCell ref="D21:L21"/>
    <mergeCell ref="D22:L22"/>
    <mergeCell ref="C70:F70"/>
    <mergeCell ref="O70:Q70"/>
    <mergeCell ref="O2:R2"/>
    <mergeCell ref="C2:F2"/>
    <mergeCell ref="O6:T6"/>
    <mergeCell ref="O7:T7"/>
    <mergeCell ref="C113:F113"/>
    <mergeCell ref="H113:J113"/>
  </mergeCells>
  <phoneticPr fontId="40" type="noConversion"/>
  <pageMargins left="0.70866141732283472" right="0.70866141732283472" top="0.78740157480314965" bottom="0.78740157480314965" header="0.31496062992125984" footer="0.31496062992125984"/>
  <pageSetup paperSize="8" orientation="portrait" horizontalDpi="1200" verticalDpi="1200" r:id="rId1"/>
  <rowBreaks count="2" manualBreakCount="2">
    <brk id="59" max="19" man="1"/>
    <brk id="101" max="19" man="1"/>
  </rowBreaks>
  <drawing r:id="rId2"/>
  <extLst>
    <ext xmlns:x14="http://schemas.microsoft.com/office/spreadsheetml/2009/9/main" uri="{78C0D931-6437-407d-A8EE-F0AAD7539E65}">
      <x14:conditionalFormattings>
        <x14:conditionalFormatting xmlns:xm="http://schemas.microsoft.com/office/excel/2006/main">
          <x14:cfRule type="expression" priority="1" id="{3877285D-6A02-491C-A4C2-081DF5020881}">
            <xm:f>AND(Definitionen!$A$2=TRUE,CELL("Schutz",A2)=0)</xm:f>
            <x14:dxf>
              <fill>
                <patternFill>
                  <bgColor rgb="FFCDF2FF"/>
                </patternFill>
              </fill>
            </x14:dxf>
          </x14:cfRule>
          <xm:sqref>A2:XFD153</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98B5F5-6DB9-40FB-A59E-2AEF236E313E}">
  <dimension ref="A1:B3"/>
  <sheetViews>
    <sheetView workbookViewId="0">
      <selection activeCell="A3" sqref="A3"/>
    </sheetView>
  </sheetViews>
  <sheetFormatPr baseColWidth="10" defaultRowHeight="15"/>
  <sheetData>
    <row r="1" spans="1:2">
      <c r="A1" t="s">
        <v>350</v>
      </c>
      <c r="B1" t="s">
        <v>351</v>
      </c>
    </row>
    <row r="2" spans="1:2">
      <c r="A2" t="b">
        <v>1</v>
      </c>
      <c r="B2" t="s">
        <v>352</v>
      </c>
    </row>
    <row r="3" spans="1:2">
      <c r="B3" t="s">
        <v>353</v>
      </c>
    </row>
  </sheetData>
  <pageMargins left="0.7" right="0.7" top="0.78740157499999996" bottom="0.78740157499999996"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2B37831DEA40D244B994541B074478A8" ma:contentTypeVersion="4" ma:contentTypeDescription="Ein neues Dokument erstellen." ma:contentTypeScope="" ma:versionID="23eecf6e04bf6e3350d164f66e88badb">
  <xsd:schema xmlns:xsd="http://www.w3.org/2001/XMLSchema" xmlns:xs="http://www.w3.org/2001/XMLSchema" xmlns:p="http://schemas.microsoft.com/office/2006/metadata/properties" xmlns:ns2="454201f9-566b-47ad-a6a7-c5be06f2a2f7" targetNamespace="http://schemas.microsoft.com/office/2006/metadata/properties" ma:root="true" ma:fieldsID="3e3522b116a4f4012d297f70993091c5" ns2:_="">
    <xsd:import namespace="454201f9-566b-47ad-a6a7-c5be06f2a2f7"/>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54201f9-566b-47ad-a6a7-c5be06f2a2f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48C6060-727F-473B-BAF0-E8A6B3F049B6}">
  <ds:schemaRefs>
    <ds:schemaRef ds:uri="http://schemas.microsoft.com/sharepoint/v3/contenttype/forms"/>
  </ds:schemaRefs>
</ds:datastoreItem>
</file>

<file path=customXml/itemProps2.xml><?xml version="1.0" encoding="utf-8"?>
<ds:datastoreItem xmlns:ds="http://schemas.openxmlformats.org/officeDocument/2006/customXml" ds:itemID="{C13D9E3C-980A-46B3-88C5-8E697A1F43F4}">
  <ds:schemaRef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purl.org/dc/terms/"/>
    <ds:schemaRef ds:uri="454201f9-566b-47ad-a6a7-c5be06f2a2f7"/>
    <ds:schemaRef ds:uri="http://www.w3.org/XML/1998/namespace"/>
    <ds:schemaRef ds:uri="http://purl.org/dc/dcmitype/"/>
  </ds:schemaRefs>
</ds:datastoreItem>
</file>

<file path=customXml/itemProps3.xml><?xml version="1.0" encoding="utf-8"?>
<ds:datastoreItem xmlns:ds="http://schemas.openxmlformats.org/officeDocument/2006/customXml" ds:itemID="{BB6DB29C-3617-4F11-8F38-43B1DE6249E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54201f9-566b-47ad-a6a7-c5be06f2a2f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vt:i4>
      </vt:variant>
      <vt:variant>
        <vt:lpstr>Benannte Bereiche</vt:lpstr>
      </vt:variant>
      <vt:variant>
        <vt:i4>2</vt:i4>
      </vt:variant>
    </vt:vector>
  </HeadingPairs>
  <TitlesOfParts>
    <vt:vector size="4" baseType="lpstr">
      <vt:lpstr>Raumprogramm</vt:lpstr>
      <vt:lpstr>Definitionen</vt:lpstr>
      <vt:lpstr>Raumprogramm!Druckbereich</vt:lpstr>
      <vt:lpstr>Raumprogramm!Drucktitel</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Peter Störchli</dc:creator>
  <cp:keywords/>
  <dc:description/>
  <cp:lastModifiedBy>Barbara Evangelisti</cp:lastModifiedBy>
  <cp:revision/>
  <cp:lastPrinted>2024-06-05T15:16:35Z</cp:lastPrinted>
  <dcterms:created xsi:type="dcterms:W3CDTF">2013-11-27T06:36:43Z</dcterms:created>
  <dcterms:modified xsi:type="dcterms:W3CDTF">2024-08-21T11:00:25Z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0x0101002B37831DEA40D244B994541B074478A8</vt:lpwstr>
  </property>
</Properties>
</file>