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taster_intern\Funktionen\HO33\HO33_ARE_IGK_2020_01_01_V10\"/>
    </mc:Choice>
  </mc:AlternateContent>
  <bookViews>
    <workbookView xWindow="120" yWindow="45" windowWidth="16680" windowHeight="12120"/>
  </bookViews>
  <sheets>
    <sheet name="Grundformular" sheetId="5" r:id="rId1"/>
  </sheets>
  <definedNames>
    <definedName name="_xlnm.Print_Area" localSheetId="0">Grundformular!$A$1:$K$93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K92" i="5" l="1"/>
  <c r="K21" i="5"/>
  <c r="K22" i="5"/>
  <c r="K23" i="5"/>
  <c r="K24" i="5"/>
  <c r="K25" i="5"/>
  <c r="K19" i="5"/>
  <c r="K106" i="5"/>
  <c r="K105" i="5"/>
  <c r="K104" i="5"/>
  <c r="K103" i="5"/>
  <c r="K102" i="5"/>
  <c r="K101" i="5"/>
  <c r="F37" i="5"/>
  <c r="F36" i="5"/>
  <c r="F102" i="5"/>
  <c r="F101" i="5"/>
  <c r="K26" i="5"/>
  <c r="F42" i="5"/>
  <c r="F41" i="5"/>
  <c r="F43" i="5"/>
  <c r="K37" i="5"/>
  <c r="F91" i="5"/>
  <c r="F90" i="5"/>
  <c r="F89" i="5"/>
  <c r="F88" i="5"/>
  <c r="F87" i="5"/>
  <c r="F86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G11" i="5"/>
  <c r="B93" i="5"/>
  <c r="K38" i="5"/>
  <c r="K42" i="5"/>
  <c r="F22" i="5"/>
  <c r="K27" i="5"/>
  <c r="F23" i="5"/>
  <c r="K77" i="5"/>
  <c r="K75" i="5"/>
  <c r="K76" i="5"/>
  <c r="K69" i="5"/>
  <c r="F18" i="5"/>
  <c r="F19" i="5"/>
  <c r="F20" i="5"/>
  <c r="F21" i="5"/>
  <c r="K31" i="5"/>
  <c r="K32" i="5"/>
  <c r="K33" i="5"/>
  <c r="K34" i="5"/>
  <c r="K39" i="5"/>
  <c r="K43" i="5"/>
  <c r="K52" i="5"/>
  <c r="K53" i="5"/>
  <c r="K54" i="5"/>
  <c r="K58" i="5"/>
  <c r="K48" i="5"/>
  <c r="K50" i="5"/>
  <c r="K51" i="5"/>
  <c r="K55" i="5"/>
  <c r="K61" i="5"/>
  <c r="K66" i="5"/>
  <c r="K65" i="5"/>
  <c r="K68" i="5"/>
  <c r="K35" i="5"/>
  <c r="K36" i="5"/>
  <c r="K40" i="5"/>
  <c r="K80" i="5" s="1"/>
  <c r="K44" i="5"/>
  <c r="K45" i="5"/>
  <c r="K46" i="5"/>
  <c r="K47" i="5"/>
  <c r="K49" i="5"/>
  <c r="K56" i="5"/>
  <c r="K57" i="5"/>
  <c r="K60" i="5"/>
  <c r="K62" i="5"/>
  <c r="K63" i="5"/>
  <c r="K64" i="5"/>
  <c r="K67" i="5"/>
  <c r="K70" i="5"/>
  <c r="K71" i="5"/>
  <c r="K73" i="5"/>
  <c r="K74" i="5"/>
  <c r="K79" i="5"/>
  <c r="F26" i="5"/>
  <c r="F27" i="5"/>
  <c r="F28" i="5"/>
  <c r="F29" i="5"/>
  <c r="F30" i="5"/>
  <c r="F32" i="5"/>
  <c r="F33" i="5"/>
  <c r="F34" i="5"/>
  <c r="F35" i="5"/>
  <c r="F38" i="5"/>
  <c r="F39" i="5"/>
  <c r="F44" i="5"/>
  <c r="F46" i="5"/>
  <c r="F47" i="5"/>
  <c r="F48" i="5"/>
  <c r="F49" i="5"/>
  <c r="F50" i="5"/>
  <c r="F51" i="5"/>
  <c r="F52" i="5"/>
  <c r="F53" i="5"/>
  <c r="F54" i="5"/>
  <c r="F56" i="5"/>
  <c r="F57" i="5"/>
  <c r="F60" i="5"/>
  <c r="F61" i="5"/>
  <c r="F62" i="5"/>
  <c r="F63" i="5"/>
  <c r="F64" i="5"/>
  <c r="F65" i="5"/>
  <c r="F66" i="5"/>
  <c r="F82" i="5"/>
  <c r="F83" i="5"/>
  <c r="F84" i="5"/>
  <c r="F85" i="5"/>
  <c r="K18" i="5"/>
  <c r="K20" i="5"/>
  <c r="F92" i="5" l="1"/>
  <c r="F93" i="5" s="1"/>
  <c r="K82" i="5" s="1"/>
  <c r="K28" i="5"/>
  <c r="K83" i="5" s="1"/>
  <c r="K81" i="5"/>
  <c r="K85" i="5" s="1"/>
  <c r="K86" i="5" s="1"/>
  <c r="K87" i="5" s="1"/>
  <c r="K93" i="5" s="1"/>
</calcChain>
</file>

<file path=xl/sharedStrings.xml><?xml version="1.0" encoding="utf-8"?>
<sst xmlns="http://schemas.openxmlformats.org/spreadsheetml/2006/main" count="319" uniqueCount="197">
  <si>
    <t xml:space="preserve">  Gemeinde  </t>
  </si>
  <si>
    <t xml:space="preserve">Mutation Nr. : </t>
  </si>
  <si>
    <t>Datum</t>
  </si>
  <si>
    <t>F.A.: .......................</t>
  </si>
  <si>
    <t xml:space="preserve">  Auftraggeber </t>
  </si>
  <si>
    <t>B.A.: .......................</t>
  </si>
  <si>
    <t xml:space="preserve">Bemerkungen            </t>
  </si>
  <si>
    <t>Preisb.</t>
  </si>
  <si>
    <t>Ansatz</t>
  </si>
  <si>
    <t>Anzahl</t>
  </si>
  <si>
    <t>Betrag</t>
  </si>
  <si>
    <t xml:space="preserve">                           Position                          </t>
  </si>
  <si>
    <t xml:space="preserve">                                  </t>
  </si>
  <si>
    <t>Elem.</t>
  </si>
  <si>
    <t>1992</t>
  </si>
  <si>
    <t xml:space="preserve">1  AUFTRAG                </t>
  </si>
  <si>
    <t xml:space="preserve">4 BÜROARBEITEN                  </t>
  </si>
  <si>
    <t xml:space="preserve">.1  Grenzmutation         </t>
  </si>
  <si>
    <t>AUFTR</t>
  </si>
  <si>
    <t xml:space="preserve">4.1  Lagefixpunkte                  </t>
  </si>
  <si>
    <t>FP</t>
  </si>
  <si>
    <t xml:space="preserve">.12  Höhenberechnung                </t>
  </si>
  <si>
    <t xml:space="preserve">.13  Nachführung Dateien/Pläne: best. LFP   </t>
  </si>
  <si>
    <t>2 FELDARBEITEN</t>
  </si>
  <si>
    <t>2.1 Lagefixpunkte</t>
  </si>
  <si>
    <t xml:space="preserve">.11  Aufsuchen/Signalisieren </t>
  </si>
  <si>
    <t xml:space="preserve">.13  Rekonstruktion mit Instrument       </t>
  </si>
  <si>
    <t xml:space="preserve">.14  Rekonstruktion ab Rückversicherung  </t>
  </si>
  <si>
    <t>.15  Kontr. mit einfachen Mitteln od. Instr.</t>
  </si>
  <si>
    <t xml:space="preserve">.19  Löschen/NF der Pläne: gel. LFP       </t>
  </si>
  <si>
    <t>.16  Kontrolle bei period. Begehung</t>
  </si>
  <si>
    <t xml:space="preserve">        - Punkt ohne od. mit zentr. Rückvers.  </t>
  </si>
  <si>
    <t xml:space="preserve">4.2  Grenzpunkte             </t>
  </si>
  <si>
    <t xml:space="preserve">        - Punkt mit exz. Rückvers.    </t>
  </si>
  <si>
    <t>.21  Berechnung Abst.-elemente für Rek.</t>
  </si>
  <si>
    <t>GP</t>
  </si>
  <si>
    <t xml:space="preserve">        - Tachymetr. Aufnahme Vers.protokoll </t>
  </si>
  <si>
    <t xml:space="preserve">.22  Nachführung Dateien/Pläne: Rek.   </t>
  </si>
  <si>
    <t>.17  Stationierung (Kontr./Sit.-Aufnahme)</t>
  </si>
  <si>
    <t xml:space="preserve">.18  Höhenbestimmung nivellitisch                   </t>
  </si>
  <si>
    <t xml:space="preserve">.23  Kontrollierte Berechnung       </t>
  </si>
  <si>
    <t xml:space="preserve">.19  Höhenbestimmung tachymetrisch                  </t>
  </si>
  <si>
    <t xml:space="preserve">.24  Einrechnung                    </t>
  </si>
  <si>
    <t xml:space="preserve">.110  Rekog. und Messung  Neupunkt </t>
  </si>
  <si>
    <t xml:space="preserve">.25  Berechnung aufgrund Bedingung    </t>
  </si>
  <si>
    <t xml:space="preserve">.111  Messung auf Anschlusspunkt             </t>
  </si>
  <si>
    <t xml:space="preserve">.26  Berechnung nach Projekt         </t>
  </si>
  <si>
    <t xml:space="preserve">.112  Messung der Rückversicherung                       </t>
  </si>
  <si>
    <t>.27  Einpassung Digitalisierung</t>
  </si>
  <si>
    <t>PLAN</t>
  </si>
  <si>
    <t>2.2  Grenzpunkte</t>
  </si>
  <si>
    <t>.28  Koord.bestimmung durch Abgriff</t>
  </si>
  <si>
    <t xml:space="preserve">.21  Aufsuchen                        </t>
  </si>
  <si>
    <t xml:space="preserve">.29  Berechnung Absteckungselemente  </t>
  </si>
  <si>
    <t xml:space="preserve">.22  Aufsuchen mit Hilfsmitteln  </t>
  </si>
  <si>
    <t xml:space="preserve">.210  Kontrolle nach erfolgter Abst. </t>
  </si>
  <si>
    <t>.23  Rekonstruktion GP</t>
  </si>
  <si>
    <t>.211  Berechnung Kreisradien</t>
  </si>
  <si>
    <t>HGP</t>
  </si>
  <si>
    <t xml:space="preserve">.24  Kontrolle  GP                                 </t>
  </si>
  <si>
    <t>.212  Berechnung Hilfspunkte</t>
  </si>
  <si>
    <t xml:space="preserve">.25  Direktes Festlegen der GP     </t>
  </si>
  <si>
    <t>.213  Nachführung der Pläne: neue GP</t>
  </si>
  <si>
    <t xml:space="preserve">.26  Abstecken  mit Bedingungen    </t>
  </si>
  <si>
    <t xml:space="preserve">          - pro weiteren Plan</t>
  </si>
  <si>
    <t xml:space="preserve">.27  Abstecken nach Abst.elemente  </t>
  </si>
  <si>
    <t xml:space="preserve">.214  Löschen von GP- Koordinaten        </t>
  </si>
  <si>
    <t xml:space="preserve">.28  Festlegen innerhalb Gebäuden      </t>
  </si>
  <si>
    <t xml:space="preserve">.215  Nachf. der Pläne: gelöschte GP      </t>
  </si>
  <si>
    <t xml:space="preserve">.29  Aufnahme von GP oder HGP                </t>
  </si>
  <si>
    <t>G/HGP</t>
  </si>
  <si>
    <t xml:space="preserve">          -  pro weiteren Plan              </t>
  </si>
  <si>
    <t xml:space="preserve">2.3   Situation    </t>
  </si>
  <si>
    <t xml:space="preserve">4.3  Situation (inkl.Gebäude)       </t>
  </si>
  <si>
    <t>PT</t>
  </si>
  <si>
    <t xml:space="preserve">.32  Doppelaufnahme Sit.punkt        </t>
  </si>
  <si>
    <t>.32  Berechnung kontr. Sit.punkt</t>
  </si>
  <si>
    <t>3  VERSICHERUNGSARBEITEN</t>
  </si>
  <si>
    <t>.33  Berechnung aus geom. Bed.</t>
  </si>
  <si>
    <t>3.1  Grundtypen</t>
  </si>
  <si>
    <t>.34  Einpassung Digitalisierung</t>
  </si>
  <si>
    <t>ANZ</t>
  </si>
  <si>
    <t>.35  Koord.bestimmung durch Abgriff</t>
  </si>
  <si>
    <t xml:space="preserve">.36  Nachf. der Pläne: neue Situation  </t>
  </si>
  <si>
    <t xml:space="preserve">        - pro weiteren Plan</t>
  </si>
  <si>
    <t>.37  Löschen von Sit.punkt-Koordinaten</t>
  </si>
  <si>
    <t xml:space="preserve">.38  Nachf. der Pläne: gelöschte Situation </t>
  </si>
  <si>
    <t xml:space="preserve">        -  pro weiteren Plan</t>
  </si>
  <si>
    <t xml:space="preserve">4.4  Flächen                        </t>
  </si>
  <si>
    <t xml:space="preserve">.41  Flächenber. inkl. NF Dateien/Mut.tab.                     </t>
  </si>
  <si>
    <t>PARZ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</si>
  <si>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</si>
  <si>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</si>
  <si>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</si>
  <si>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</si>
  <si>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</si>
  <si>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.44  Handänderung</t>
  </si>
  <si>
    <t xml:space="preserve">        Dislokationsentschädigung</t>
  </si>
  <si>
    <t>KM</t>
  </si>
  <si>
    <t xml:space="preserve">       Total Büroarbeiten + Dislokationsentschädigung</t>
  </si>
  <si>
    <t xml:space="preserve">       Auftrag</t>
  </si>
  <si>
    <t xml:space="preserve">       Total Feld- und Versicherungsarbeiten</t>
  </si>
  <si>
    <t xml:space="preserve">       Total Material</t>
  </si>
  <si>
    <t xml:space="preserve">     Total Feld- und Versicherungsarbeiten </t>
  </si>
  <si>
    <t xml:space="preserve">       Total ARBEITEN nach KOSTENTARIF (Preisbasis 1992)</t>
  </si>
  <si>
    <t>3.3  Material</t>
  </si>
  <si>
    <t>5   ARBEITEN nach ZEITTARIF</t>
  </si>
  <si>
    <t xml:space="preserve">     GESAMTTOTAL  AUFTRAGGEBER</t>
  </si>
  <si>
    <t>........................................................................................................................................................</t>
  </si>
  <si>
    <t xml:space="preserve">  :    .....................................................................................................................................................</t>
  </si>
  <si>
    <t>GEB</t>
  </si>
  <si>
    <t>.39  Gebäudeadresse</t>
  </si>
  <si>
    <t xml:space="preserve">.31  Aufnahme/Einmessung Sit.-/Achspunkt                     </t>
  </si>
  <si>
    <t>.31  Berechnung Sit.-/Achspunkt</t>
  </si>
  <si>
    <t>.40  Projektierte Bauten</t>
  </si>
  <si>
    <t>AV93</t>
  </si>
  <si>
    <t xml:space="preserve">             Reduktion Anwendung Kanton Zürich</t>
  </si>
  <si>
    <t xml:space="preserve">Position                          </t>
  </si>
  <si>
    <t>- Geländeneigung:</t>
  </si>
  <si>
    <t>- Sichtbehinderung:</t>
  </si>
  <si>
    <t>- Verkehrsbehinderung:</t>
  </si>
  <si>
    <t>Zuschläge auf Feld- und Versicherungsarbeiten</t>
  </si>
  <si>
    <t xml:space="preserve">Zuschlagsfaktor Zi = </t>
  </si>
  <si>
    <t xml:space="preserve">  Art der Mutation: </t>
  </si>
  <si>
    <t>Musterdorf</t>
  </si>
  <si>
    <t>.101  Setzen eines neuen Steines</t>
  </si>
  <si>
    <t>.103  Höhersetzen eines Steines</t>
  </si>
  <si>
    <t>.104  Tiefersetzen eines Steines</t>
  </si>
  <si>
    <t>.105  Einmeisseln/Bohren eines Loches</t>
  </si>
  <si>
    <t>.106  Setzen eines Bo mit Dübel</t>
  </si>
  <si>
    <t>.107 Einlassen eines Messingbolzens</t>
  </si>
  <si>
    <t>.108 Einlassen eines grossen Messingplozens</t>
  </si>
  <si>
    <t>.109 Einbetonieren Bolzen/Eisen in Sockel (30/30/30)</t>
  </si>
  <si>
    <t>.110 Einrammen eines kleinen Eisenrohres</t>
  </si>
  <si>
    <t>.111 Einrammen eines grossen Eisenrohres</t>
  </si>
  <si>
    <t>.112 Einmeisseln eines kl. Kreuzes</t>
  </si>
  <si>
    <t>.113 Einmeisseln eines gr. Kreuzes</t>
  </si>
  <si>
    <t>.114 Nachmeisseln eines Kreuzes</t>
  </si>
  <si>
    <t>.115.1 Einschlagen Kunststoffmarke</t>
  </si>
  <si>
    <t>.115.2 Einrammen Kunststoffmarke</t>
  </si>
  <si>
    <t>.115.3 Einschrauben Kunststoffmarke</t>
  </si>
  <si>
    <t>.115.4 Lochen und Verkeilen Kunststoffmarke</t>
  </si>
  <si>
    <t>.116 Entfernen eines Steines, Kunststoffmarke</t>
  </si>
  <si>
    <t>.117 Entfernen eines Messingbolzens</t>
  </si>
  <si>
    <t>.118 Entfernen eines Kreuzes</t>
  </si>
  <si>
    <t>.201  Einbetonieren eines Steines</t>
  </si>
  <si>
    <t>.202  Abdecken Punkt mit Schacht</t>
  </si>
  <si>
    <t>.203  Aufbr. u. Wiederherstellen Belag</t>
  </si>
  <si>
    <t>.204  Abbauen Lagerstein od. Fels</t>
  </si>
  <si>
    <t>.205 Tiefersetzen für Sicherheitsüberdeckung</t>
  </si>
  <si>
    <t>.207 Rückversicherungsbolzen setzen</t>
  </si>
  <si>
    <t>.209 Entfernen eines Guss-, Zementschachtes</t>
  </si>
  <si>
    <t>.210 Bearb. Strassenpflästerung, Verbundsteine</t>
  </si>
  <si>
    <t>.211 Ausbesserung Mauer nach Entf. Stein</t>
  </si>
  <si>
    <t xml:space="preserve">     Total Arbeiten nach Zeittarif</t>
  </si>
  <si>
    <t xml:space="preserve">        -  Strenge Ausgleichung m. Netzplan      </t>
  </si>
  <si>
    <t>HO33</t>
  </si>
  <si>
    <t xml:space="preserve">        - in einer Lage </t>
  </si>
  <si>
    <t xml:space="preserve">        - in zwei Lagen </t>
  </si>
  <si>
    <r>
      <t>.25</t>
    </r>
    <r>
      <rPr>
        <sz val="12"/>
        <rFont val="Helv"/>
      </rPr>
      <t xml:space="preserve"> Missliche Verhältnisse</t>
    </r>
  </si>
  <si>
    <t>.302  Gussschacht</t>
  </si>
  <si>
    <t>.305  Bolzen  D=&lt;4 cm</t>
  </si>
  <si>
    <t>.309  Markstein  14/14 cm  *</t>
  </si>
  <si>
    <t xml:space="preserve">          x  Zuschlagsfaktor Zi =</t>
  </si>
  <si>
    <t xml:space="preserve">.3  Gebäudemutation         </t>
  </si>
  <si>
    <t>.4  Situationsmutation</t>
  </si>
  <si>
    <t>.5  Rekonstruktion</t>
  </si>
  <si>
    <t>.2  Büromutation (Projektmutation)</t>
  </si>
  <si>
    <t>.7  Büromutation Gebäude</t>
  </si>
  <si>
    <r>
      <t xml:space="preserve">             x  Anwendungsfaktor </t>
    </r>
    <r>
      <rPr>
        <sz val="12"/>
        <color indexed="10"/>
        <rFont val="Helv"/>
      </rPr>
      <t>2019</t>
    </r>
    <r>
      <rPr>
        <sz val="12"/>
        <rFont val="Helv"/>
      </rPr>
      <t xml:space="preserve">  =</t>
    </r>
  </si>
  <si>
    <t>Gelöschte Zeilen:</t>
  </si>
  <si>
    <r>
      <t xml:space="preserve">.14  Nachführung </t>
    </r>
    <r>
      <rPr>
        <sz val="12"/>
        <color indexed="10"/>
        <rFont val="Helv"/>
      </rPr>
      <t>Punktprotokoll</t>
    </r>
  </si>
  <si>
    <t>.303  Zementschacht</t>
  </si>
  <si>
    <t>.17.1  Berechnung Instrumentenorientierung</t>
  </si>
  <si>
    <t>.307  Häuser-/Mauerbolzen</t>
  </si>
  <si>
    <t>.311  Röhre bis 50 cm</t>
  </si>
  <si>
    <t>.314  Boden-/Zeigerpfahl</t>
  </si>
  <si>
    <t>.316  Bodennagel</t>
  </si>
  <si>
    <t>3.308  Markstein  12/12 cm *</t>
  </si>
  <si>
    <t>3.301  LFP3-Stein rund D=14 cm *</t>
  </si>
  <si>
    <t>3.206 Zentrisches Versetzen Bodenplatte</t>
  </si>
  <si>
    <t>3.208 freilegen Bodenplatte</t>
  </si>
  <si>
    <t>4.13    -  pro weiteren Plan : best. LFP</t>
  </si>
  <si>
    <t>4.17    -  pro weiteren Plan: neue LFP</t>
  </si>
  <si>
    <t>4.19    -  pro weiteren Plan</t>
  </si>
  <si>
    <t>4.22    -  pro weiteren Plan</t>
  </si>
  <si>
    <r>
      <t xml:space="preserve"> </t>
    </r>
    <r>
      <rPr>
        <sz val="12"/>
        <color indexed="10"/>
        <rFont val="Helv"/>
      </rPr>
      <t>*</t>
    </r>
    <r>
      <rPr>
        <sz val="12"/>
        <rFont val="Helv"/>
      </rPr>
      <t xml:space="preserve"> Transportanteil</t>
    </r>
    <r>
      <rPr>
        <sz val="12"/>
        <color indexed="10"/>
        <rFont val="Helv"/>
      </rPr>
      <t xml:space="preserve"> Markstein</t>
    </r>
  </si>
  <si>
    <r>
      <t xml:space="preserve">       Total Material  </t>
    </r>
    <r>
      <rPr>
        <b/>
        <strike/>
        <sz val="12"/>
        <color indexed="10"/>
        <rFont val="Helv"/>
      </rPr>
      <t>* exkl. Transportanteil</t>
    </r>
  </si>
  <si>
    <r>
      <t>.12  Aufsuchen mit Hilfsmittel/Signal</t>
    </r>
    <r>
      <rPr>
        <sz val="12"/>
        <color indexed="10"/>
        <rFont val="Helv"/>
      </rPr>
      <t>isation</t>
    </r>
  </si>
  <si>
    <r>
      <t>.102  Aufr</t>
    </r>
    <r>
      <rPr>
        <sz val="12"/>
        <color indexed="10"/>
        <rFont val="Helv"/>
      </rPr>
      <t>ichten</t>
    </r>
    <r>
      <rPr>
        <sz val="12"/>
        <rFont val="Helv"/>
      </rPr>
      <t xml:space="preserve"> und Verkeilen eines Steines</t>
    </r>
  </si>
  <si>
    <r>
      <t xml:space="preserve">.15  </t>
    </r>
    <r>
      <rPr>
        <sz val="12"/>
        <color indexed="10"/>
        <rFont val="Helv"/>
      </rPr>
      <t>Berechnen</t>
    </r>
    <r>
      <rPr>
        <sz val="12"/>
        <rFont val="Helv"/>
      </rPr>
      <t xml:space="preserve"> neuer LFP3 m. Höhen      </t>
    </r>
  </si>
  <si>
    <r>
      <t xml:space="preserve">.16  </t>
    </r>
    <r>
      <rPr>
        <sz val="12"/>
        <color indexed="10"/>
        <rFont val="Helv"/>
      </rPr>
      <t>Berechnen</t>
    </r>
    <r>
      <rPr>
        <sz val="12"/>
        <rFont val="Helv"/>
      </rPr>
      <t xml:space="preserve"> neuer LFP3 o. Höhen      </t>
    </r>
  </si>
  <si>
    <r>
      <t xml:space="preserve">.17  </t>
    </r>
    <r>
      <rPr>
        <sz val="12"/>
        <color indexed="10"/>
        <rFont val="Helv"/>
      </rPr>
      <t>Berechnen</t>
    </r>
    <r>
      <rPr>
        <sz val="12"/>
        <rFont val="Helv"/>
      </rPr>
      <t xml:space="preserve"> neuer Lagepkte. o. Vers.      </t>
    </r>
  </si>
  <si>
    <r>
      <t xml:space="preserve">.18  Erstellen </t>
    </r>
    <r>
      <rPr>
        <sz val="12"/>
        <color indexed="10"/>
        <rFont val="Helv"/>
      </rPr>
      <t>Punktprotokoll</t>
    </r>
    <r>
      <rPr>
        <sz val="12"/>
        <rFont val="Helv"/>
      </rPr>
      <t xml:space="preserve">   </t>
    </r>
  </si>
  <si>
    <r>
      <t xml:space="preserve">.45  </t>
    </r>
    <r>
      <rPr>
        <sz val="12"/>
        <color indexed="10"/>
        <rFont val="Helv"/>
      </rPr>
      <t>Textpositionen</t>
    </r>
  </si>
  <si>
    <r>
      <t xml:space="preserve">.11  Berechnung </t>
    </r>
    <r>
      <rPr>
        <sz val="12"/>
        <color indexed="10"/>
        <rFont val="Helv"/>
      </rPr>
      <t>Instrumentenorientierung</t>
    </r>
  </si>
  <si>
    <t>.17.2  Koordinatenberechnung Freie Station / Vektor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</si>
</sst>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"/>
    <numFmt numFmtId="166" formatCode="0.0%"/>
    <numFmt numFmtId="167" formatCode="0.000"/>
  </numFmts>
  <fonts count="6" x14ac:knownFonts="1">
    <font>
      <sz val="12"/>
      <name val="Helv"/>
    </font>
    <font>
      <b/>
      <sz val="12"/>
      <name val="Helv"/>
    </font>
    <font>
      <sz val="12"/>
      <color indexed="10"/>
      <name val="Helv"/>
    </font>
    <font>
      <b/>
      <strike/>
      <sz val="12"/>
      <color indexed="10"/>
      <name val="Helv"/>
    </font>
    <font>
      <sz val="12"/>
      <color rgb="FFFF0000"/>
      <name val="Helv"/>
    </font>
    <font>
      <b/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164" fontId="0" fillId="0" borderId="0"/>
  </cellStyleXfs>
  <cellXfs count="116">
    <xf numFmtId="164" fontId="0" fillId="0" borderId="0" xfId="0"/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164" fontId="0" fillId="0" borderId="1" xfId="0" applyNumberFormat="1" applyBorder="1" applyProtection="1"/>
    <xf numFmtId="164" fontId="1" fillId="0" borderId="2" xfId="0" applyNumberFormat="1" applyFont="1" applyBorder="1" applyProtection="1"/>
    <xf numFmtId="164" fontId="1" fillId="0" borderId="3" xfId="0" applyNumberFormat="1" applyFont="1" applyBorder="1" applyProtection="1"/>
    <xf numFmtId="164" fontId="1" fillId="0" borderId="4" xfId="0" applyNumberFormat="1" applyFont="1" applyBorder="1" applyProtection="1"/>
    <xf numFmtId="164" fontId="1" fillId="0" borderId="5" xfId="0" applyNumberFormat="1" applyFont="1" applyBorder="1" applyProtection="1"/>
    <xf numFmtId="164" fontId="1" fillId="0" borderId="6" xfId="0" applyNumberFormat="1" applyFont="1" applyBorder="1" applyProtection="1"/>
    <xf numFmtId="164" fontId="1" fillId="0" borderId="0" xfId="0" applyNumberFormat="1" applyFont="1" applyFill="1" applyProtection="1"/>
    <xf numFmtId="164" fontId="1" fillId="2" borderId="3" xfId="0" applyNumberFormat="1" applyFont="1" applyFill="1" applyBorder="1" applyProtection="1"/>
    <xf numFmtId="164" fontId="1" fillId="3" borderId="2" xfId="0" applyNumberFormat="1" applyFont="1" applyFill="1" applyBorder="1" applyProtection="1"/>
    <xf numFmtId="164" fontId="1" fillId="3" borderId="7" xfId="0" applyNumberFormat="1" applyFont="1" applyFill="1" applyBorder="1" applyProtection="1"/>
    <xf numFmtId="164" fontId="1" fillId="3" borderId="8" xfId="0" applyNumberFormat="1" applyFont="1" applyFill="1" applyBorder="1" applyProtection="1"/>
    <xf numFmtId="164" fontId="1" fillId="3" borderId="5" xfId="0" applyNumberFormat="1" applyFont="1" applyFill="1" applyBorder="1" applyProtection="1"/>
    <xf numFmtId="164" fontId="1" fillId="3" borderId="0" xfId="0" applyNumberFormat="1" applyFont="1" applyFill="1" applyProtection="1"/>
    <xf numFmtId="164" fontId="1" fillId="0" borderId="1" xfId="0" applyNumberFormat="1" applyFont="1" applyBorder="1" applyProtection="1"/>
    <xf numFmtId="164" fontId="1" fillId="0" borderId="0" xfId="0" applyFont="1"/>
    <xf numFmtId="164" fontId="0" fillId="0" borderId="0" xfId="0" applyFont="1"/>
    <xf numFmtId="164" fontId="0" fillId="0" borderId="0" xfId="0" applyNumberFormat="1" applyFont="1" applyProtection="1"/>
    <xf numFmtId="164" fontId="0" fillId="0" borderId="0" xfId="0" applyNumberFormat="1" applyFont="1" applyFill="1" applyProtection="1"/>
    <xf numFmtId="49" fontId="0" fillId="0" borderId="0" xfId="0" applyNumberFormat="1" applyFont="1" applyFill="1" applyAlignment="1" applyProtection="1">
      <alignment horizontal="right"/>
    </xf>
    <xf numFmtId="164" fontId="0" fillId="0" borderId="0" xfId="0" applyFont="1" applyFill="1"/>
    <xf numFmtId="167" fontId="0" fillId="0" borderId="0" xfId="0" applyNumberFormat="1" applyFont="1" applyAlignment="1" applyProtection="1">
      <alignment horizontal="left"/>
    </xf>
    <xf numFmtId="164" fontId="0" fillId="0" borderId="7" xfId="0" applyNumberFormat="1" applyFont="1" applyBorder="1" applyAlignment="1" applyProtection="1">
      <alignment horizontal="center"/>
    </xf>
    <xf numFmtId="164" fontId="0" fillId="0" borderId="9" xfId="0" applyNumberFormat="1" applyFont="1" applyBorder="1" applyAlignment="1" applyProtection="1">
      <alignment horizontal="center"/>
    </xf>
    <xf numFmtId="164" fontId="0" fillId="0" borderId="2" xfId="0" applyNumberFormat="1" applyFont="1" applyBorder="1" applyProtection="1"/>
    <xf numFmtId="164" fontId="0" fillId="0" borderId="2" xfId="0" applyNumberFormat="1" applyFont="1" applyBorder="1" applyAlignment="1" applyProtection="1">
      <alignment horizontal="center"/>
    </xf>
    <xf numFmtId="164" fontId="0" fillId="0" borderId="10" xfId="0" applyNumberFormat="1" applyFont="1" applyBorder="1" applyProtection="1"/>
    <xf numFmtId="164" fontId="0" fillId="3" borderId="8" xfId="0" applyNumberFormat="1" applyFont="1" applyFill="1" applyBorder="1" applyProtection="1"/>
    <xf numFmtId="165" fontId="0" fillId="3" borderId="8" xfId="0" applyNumberFormat="1" applyFont="1" applyFill="1" applyBorder="1" applyAlignment="1" applyProtection="1">
      <alignment horizontal="center"/>
    </xf>
    <xf numFmtId="164" fontId="0" fillId="3" borderId="11" xfId="0" applyNumberFormat="1" applyFont="1" applyFill="1" applyBorder="1" applyProtection="1"/>
    <xf numFmtId="164" fontId="0" fillId="0" borderId="1" xfId="0" applyNumberFormat="1" applyFont="1" applyBorder="1" applyProtection="1"/>
    <xf numFmtId="164" fontId="0" fillId="0" borderId="7" xfId="0" applyNumberFormat="1" applyFont="1" applyFill="1" applyBorder="1" applyProtection="1"/>
    <xf numFmtId="165" fontId="0" fillId="0" borderId="7" xfId="0" applyNumberFormat="1" applyFont="1" applyBorder="1" applyAlignment="1" applyProtection="1">
      <alignment horizontal="center"/>
    </xf>
    <xf numFmtId="164" fontId="0" fillId="0" borderId="6" xfId="0" applyNumberFormat="1" applyFont="1" applyBorder="1" applyProtection="1"/>
    <xf numFmtId="164" fontId="0" fillId="0" borderId="7" xfId="0" applyNumberFormat="1" applyFont="1" applyBorder="1" applyProtection="1"/>
    <xf numFmtId="164" fontId="0" fillId="0" borderId="1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4" fontId="0" fillId="0" borderId="9" xfId="0" applyNumberFormat="1" applyFont="1" applyBorder="1" applyProtection="1"/>
    <xf numFmtId="164" fontId="0" fillId="0" borderId="5" xfId="0" applyNumberFormat="1" applyFont="1" applyBorder="1" applyProtection="1"/>
    <xf numFmtId="164" fontId="0" fillId="3" borderId="5" xfId="0" applyNumberFormat="1" applyFont="1" applyFill="1" applyBorder="1" applyProtection="1"/>
    <xf numFmtId="164" fontId="0" fillId="3" borderId="12" xfId="0" applyNumberFormat="1" applyFont="1" applyFill="1" applyBorder="1" applyProtection="1"/>
    <xf numFmtId="164" fontId="0" fillId="0" borderId="3" xfId="0" applyNumberFormat="1" applyFont="1" applyBorder="1" applyProtection="1"/>
    <xf numFmtId="164" fontId="0" fillId="3" borderId="0" xfId="0" applyNumberFormat="1" applyFont="1" applyFill="1" applyProtection="1"/>
    <xf numFmtId="165" fontId="0" fillId="3" borderId="0" xfId="0" applyNumberFormat="1" applyFont="1" applyFill="1" applyAlignment="1" applyProtection="1">
      <alignment horizontal="center"/>
    </xf>
    <xf numFmtId="164" fontId="0" fillId="3" borderId="13" xfId="0" applyNumberFormat="1" applyFont="1" applyFill="1" applyBorder="1" applyProtection="1"/>
    <xf numFmtId="164" fontId="0" fillId="0" borderId="1" xfId="0" applyNumberFormat="1" applyFont="1" applyFill="1" applyBorder="1" applyProtection="1"/>
    <xf numFmtId="164" fontId="0" fillId="0" borderId="1" xfId="0" applyNumberFormat="1" applyFont="1" applyFill="1" applyBorder="1" applyAlignment="1" applyProtection="1">
      <alignment horizontal="center"/>
    </xf>
    <xf numFmtId="164" fontId="0" fillId="0" borderId="4" xfId="0" applyNumberFormat="1" applyFont="1" applyFill="1" applyBorder="1" applyProtection="1"/>
    <xf numFmtId="164" fontId="0" fillId="0" borderId="14" xfId="0" applyNumberFormat="1" applyFont="1" applyFill="1" applyBorder="1" applyProtection="1"/>
    <xf numFmtId="164" fontId="0" fillId="0" borderId="14" xfId="0" applyNumberFormat="1" applyFont="1" applyFill="1" applyBorder="1" applyAlignment="1" applyProtection="1">
      <alignment horizontal="center"/>
    </xf>
    <xf numFmtId="165" fontId="0" fillId="0" borderId="14" xfId="0" applyNumberFormat="1" applyFont="1" applyBorder="1" applyAlignment="1" applyProtection="1">
      <alignment horizontal="center"/>
    </xf>
    <xf numFmtId="164" fontId="0" fillId="0" borderId="14" xfId="0" applyNumberFormat="1" applyFont="1" applyBorder="1" applyProtection="1"/>
    <xf numFmtId="165" fontId="0" fillId="0" borderId="3" xfId="0" applyNumberFormat="1" applyFont="1" applyBorder="1" applyAlignment="1" applyProtection="1">
      <alignment horizontal="center"/>
    </xf>
    <xf numFmtId="164" fontId="0" fillId="0" borderId="4" xfId="0" applyNumberFormat="1" applyFont="1" applyBorder="1" applyProtection="1"/>
    <xf numFmtId="164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2" borderId="15" xfId="0" applyNumberFormat="1" applyFont="1" applyFill="1" applyBorder="1" applyProtection="1"/>
    <xf numFmtId="164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center"/>
    </xf>
    <xf numFmtId="164" fontId="0" fillId="2" borderId="13" xfId="0" applyNumberFormat="1" applyFont="1" applyFill="1" applyBorder="1" applyProtection="1"/>
    <xf numFmtId="164" fontId="0" fillId="2" borderId="3" xfId="0" applyNumberFormat="1" applyFont="1" applyFill="1" applyBorder="1" applyProtection="1"/>
    <xf numFmtId="164" fontId="0" fillId="2" borderId="16" xfId="0" applyNumberFormat="1" applyFont="1" applyFill="1" applyBorder="1" applyProtection="1"/>
    <xf numFmtId="164" fontId="0" fillId="0" borderId="16" xfId="0" applyNumberFormat="1" applyFont="1" applyBorder="1" applyProtection="1"/>
    <xf numFmtId="164" fontId="0" fillId="0" borderId="0" xfId="0" quotePrefix="1" applyNumberFormat="1" applyFont="1" applyProtection="1"/>
    <xf numFmtId="166" fontId="0" fillId="0" borderId="0" xfId="0" applyNumberFormat="1" applyFont="1" applyProtection="1"/>
    <xf numFmtId="164" fontId="0" fillId="0" borderId="0" xfId="0" applyNumberFormat="1" applyFont="1" applyAlignment="1" applyProtection="1">
      <alignment horizontal="right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Protection="1"/>
    <xf numFmtId="164" fontId="0" fillId="3" borderId="0" xfId="0" applyNumberFormat="1" applyFont="1" applyFill="1" applyBorder="1" applyProtection="1"/>
    <xf numFmtId="165" fontId="0" fillId="3" borderId="0" xfId="0" applyNumberFormat="1" applyFont="1" applyFill="1" applyBorder="1" applyAlignment="1" applyProtection="1">
      <alignment horizontal="center"/>
    </xf>
    <xf numFmtId="164" fontId="0" fillId="2" borderId="2" xfId="0" applyNumberFormat="1" applyFont="1" applyFill="1" applyBorder="1" applyProtection="1"/>
    <xf numFmtId="164" fontId="0" fillId="0" borderId="3" xfId="0" applyNumberFormat="1" applyFont="1" applyFill="1" applyBorder="1" applyProtection="1"/>
    <xf numFmtId="164" fontId="0" fillId="0" borderId="17" xfId="0" applyNumberFormat="1" applyFont="1" applyBorder="1" applyProtection="1"/>
    <xf numFmtId="164" fontId="0" fillId="0" borderId="18" xfId="0" applyNumberFormat="1" applyFont="1" applyBorder="1" applyProtection="1"/>
    <xf numFmtId="164" fontId="0" fillId="0" borderId="19" xfId="0" applyNumberFormat="1" applyFont="1" applyBorder="1" applyProtection="1"/>
    <xf numFmtId="165" fontId="0" fillId="0" borderId="0" xfId="0" applyNumberFormat="1" applyFont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0" fillId="0" borderId="4" xfId="0" applyNumberFormat="1" applyBorder="1" applyProtection="1"/>
    <xf numFmtId="164" fontId="0" fillId="0" borderId="5" xfId="0" applyNumberFormat="1" applyFont="1" applyBorder="1" applyAlignment="1" applyProtection="1">
      <alignment horizontal="left"/>
    </xf>
    <xf numFmtId="164" fontId="0" fillId="0" borderId="0" xfId="0" applyNumberFormat="1" applyProtection="1"/>
    <xf numFmtId="164" fontId="4" fillId="0" borderId="1" xfId="0" applyNumberFormat="1" applyFont="1" applyBorder="1" applyAlignment="1" applyProtection="1"/>
    <xf numFmtId="164" fontId="4" fillId="0" borderId="16" xfId="0" applyFont="1" applyBorder="1" applyAlignment="1"/>
    <xf numFmtId="164" fontId="4" fillId="0" borderId="1" xfId="0" applyNumberFormat="1" applyFont="1" applyFill="1" applyBorder="1" applyProtection="1"/>
    <xf numFmtId="164" fontId="4" fillId="0" borderId="7" xfId="0" applyNumberFormat="1" applyFont="1" applyFill="1" applyBorder="1" applyProtection="1"/>
    <xf numFmtId="164" fontId="4" fillId="0" borderId="0" xfId="0" applyNumberFormat="1" applyFont="1" applyProtection="1"/>
    <xf numFmtId="164" fontId="4" fillId="0" borderId="1" xfId="0" applyNumberFormat="1" applyFont="1" applyBorder="1" applyProtection="1"/>
    <xf numFmtId="164" fontId="4" fillId="0" borderId="3" xfId="0" applyNumberFormat="1" applyFont="1" applyBorder="1" applyProtection="1"/>
    <xf numFmtId="164" fontId="4" fillId="0" borderId="1" xfId="0" applyNumberFormat="1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center"/>
    </xf>
    <xf numFmtId="164" fontId="4" fillId="0" borderId="6" xfId="0" applyNumberFormat="1" applyFont="1" applyBorder="1" applyProtection="1"/>
    <xf numFmtId="164" fontId="4" fillId="0" borderId="7" xfId="0" applyNumberFormat="1" applyFont="1" applyBorder="1" applyAlignment="1" applyProtection="1">
      <alignment horizontal="center"/>
    </xf>
    <xf numFmtId="165" fontId="4" fillId="0" borderId="7" xfId="0" applyNumberFormat="1" applyFont="1" applyBorder="1" applyAlignment="1" applyProtection="1">
      <alignment horizontal="center"/>
    </xf>
    <xf numFmtId="164" fontId="4" fillId="0" borderId="7" xfId="0" applyNumberFormat="1" applyFont="1" applyBorder="1" applyProtection="1"/>
    <xf numFmtId="164" fontId="1" fillId="0" borderId="7" xfId="0" applyNumberFormat="1" applyFont="1" applyBorder="1" applyProtection="1"/>
    <xf numFmtId="164" fontId="4" fillId="0" borderId="9" xfId="0" applyNumberFormat="1" applyFont="1" applyBorder="1" applyProtection="1"/>
    <xf numFmtId="164" fontId="5" fillId="0" borderId="0" xfId="0" applyFont="1"/>
    <xf numFmtId="164" fontId="4" fillId="0" borderId="7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4" fontId="4" fillId="0" borderId="21" xfId="0" applyNumberFormat="1" applyFont="1" applyBorder="1" applyAlignment="1" applyProtection="1"/>
    <xf numFmtId="164" fontId="4" fillId="0" borderId="22" xfId="0" applyFont="1" applyBorder="1" applyAlignment="1"/>
    <xf numFmtId="164" fontId="0" fillId="0" borderId="21" xfId="0" applyNumberFormat="1" applyFont="1" applyBorder="1" applyAlignment="1" applyProtection="1">
      <alignment horizontal="center"/>
    </xf>
    <xf numFmtId="164" fontId="4" fillId="0" borderId="21" xfId="0" applyNumberFormat="1" applyFont="1" applyFill="1" applyBorder="1" applyProtection="1"/>
    <xf numFmtId="165" fontId="0" fillId="0" borderId="21" xfId="0" applyNumberFormat="1" applyFont="1" applyBorder="1" applyAlignment="1" applyProtection="1">
      <alignment horizontal="center"/>
    </xf>
    <xf numFmtId="164" fontId="0" fillId="0" borderId="20" xfId="0" applyNumberFormat="1" applyFont="1" applyBorder="1" applyProtection="1"/>
    <xf numFmtId="164" fontId="1" fillId="0" borderId="0" xfId="0" applyNumberFormat="1" applyFont="1" applyAlignment="1" applyProtection="1">
      <alignment horizontal="center"/>
    </xf>
    <xf numFmtId="164" fontId="0" fillId="0" borderId="1" xfId="0" applyNumberFormat="1" applyFont="1" applyBorder="1" applyAlignment="1" applyProtection="1"/>
    <xf numFmtId="164" fontId="0" fillId="0" borderId="16" xfId="0" applyFont="1" applyBorder="1" applyAlignment="1"/>
    <xf numFmtId="164" fontId="4" fillId="0" borderId="1" xfId="0" applyNumberFormat="1" applyFont="1" applyBorder="1" applyAlignment="1" applyProtection="1"/>
    <xf numFmtId="164" fontId="4" fillId="0" borderId="16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0.14999847407452621"/>
    <pageSetUpPr fitToPage="1"/>
  </sheetPr>
  <dimension ref="A1:K131"/>
  <sheetViews>
    <sheetView tabSelected="1" zoomScale="90" zoomScaleNormal="90" workbookViewId="0"/>
  </sheetViews>
  <sheetFormatPr baseColWidth="10" defaultColWidth="9.77734375" defaultRowHeight="15.75" x14ac:dyDescent="0.25"/>
  <cols>
    <col min="1" max="1" width="20.77734375" style="18" customWidth="1"/>
    <col min="2" max="2" width="20.109375" style="18" customWidth="1"/>
    <col min="3" max="3" width="6.77734375" style="18" customWidth="1"/>
    <col min="4" max="4" width="7.77734375" style="18" customWidth="1"/>
    <col min="5" max="5" width="6.77734375" style="18" customWidth="1"/>
    <col min="6" max="6" width="12.77734375" style="18" customWidth="1"/>
    <col min="7" max="7" width="34.109375" style="18" customWidth="1"/>
    <col min="8" max="8" width="6.77734375" style="18" customWidth="1"/>
    <col min="9" max="9" width="7.77734375" style="18" customWidth="1"/>
    <col min="10" max="10" width="6.77734375" style="18" customWidth="1"/>
    <col min="11" max="11" width="13.6640625" style="18" customWidth="1"/>
    <col min="12" max="16384" width="9.77734375" style="18"/>
  </cols>
  <sheetData>
    <row r="1" spans="1:11" ht="20.100000000000001" customHeight="1" x14ac:dyDescent="0.25">
      <c r="A1" s="17" t="s">
        <v>156</v>
      </c>
      <c r="B1" s="1"/>
      <c r="C1" s="19"/>
      <c r="D1" s="19"/>
      <c r="E1" s="19"/>
      <c r="F1" s="19"/>
      <c r="G1" s="111"/>
      <c r="H1" s="111"/>
      <c r="I1" s="111"/>
      <c r="J1" s="111"/>
      <c r="K1" s="111"/>
    </row>
    <row r="2" spans="1:11" ht="20.100000000000001" customHeight="1" x14ac:dyDescent="0.25">
      <c r="A2" s="1" t="s">
        <v>115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 x14ac:dyDescent="0.25">
      <c r="A3" s="1"/>
      <c r="B3" s="1" t="s">
        <v>0</v>
      </c>
      <c r="C3" s="9" t="s">
        <v>124</v>
      </c>
      <c r="D3" s="9"/>
      <c r="E3" s="9"/>
      <c r="F3" s="1"/>
      <c r="G3" s="2" t="s">
        <v>1</v>
      </c>
      <c r="H3" s="9"/>
      <c r="I3" s="20"/>
      <c r="J3" s="19"/>
      <c r="K3" s="21"/>
    </row>
    <row r="4" spans="1:11" ht="15.75" customHeight="1" x14ac:dyDescent="0.25">
      <c r="A4" s="19" t="s">
        <v>2</v>
      </c>
      <c r="B4" s="19"/>
      <c r="C4" s="1"/>
      <c r="D4" s="19"/>
      <c r="E4" s="19"/>
      <c r="F4" s="19"/>
      <c r="G4" s="19"/>
      <c r="H4" s="19"/>
      <c r="I4" s="19"/>
      <c r="J4" s="19"/>
      <c r="K4" s="20"/>
    </row>
    <row r="5" spans="1:11" ht="15.75" customHeight="1" x14ac:dyDescent="0.25">
      <c r="A5" s="19" t="s">
        <v>3</v>
      </c>
      <c r="B5" s="1" t="s">
        <v>4</v>
      </c>
      <c r="C5" s="1" t="s">
        <v>108</v>
      </c>
      <c r="D5" s="1"/>
      <c r="E5" s="1"/>
      <c r="F5" s="1"/>
      <c r="G5" s="19"/>
      <c r="H5" s="19"/>
      <c r="I5" s="19"/>
      <c r="J5" s="19"/>
      <c r="K5" s="19"/>
    </row>
    <row r="6" spans="1:11" ht="15.75" customHeight="1" x14ac:dyDescent="0.2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customHeight="1" x14ac:dyDescent="0.25">
      <c r="A7" s="19"/>
      <c r="B7" s="1" t="s">
        <v>123</v>
      </c>
      <c r="C7" s="1"/>
      <c r="D7" s="1"/>
      <c r="E7" s="1"/>
      <c r="F7" s="1"/>
      <c r="G7" s="19"/>
      <c r="H7" s="20"/>
      <c r="I7" s="19"/>
      <c r="J7" s="19"/>
      <c r="K7" s="19"/>
    </row>
    <row r="8" spans="1:11" ht="15.75" customHeight="1" x14ac:dyDescent="0.25">
      <c r="A8" s="19" t="s">
        <v>121</v>
      </c>
      <c r="B8" s="19"/>
      <c r="C8" s="19"/>
      <c r="D8" s="19"/>
      <c r="E8" s="19"/>
      <c r="F8" s="19"/>
      <c r="G8" s="19"/>
      <c r="H8" s="20"/>
      <c r="I8" s="19"/>
      <c r="J8" s="19"/>
      <c r="K8" s="19"/>
    </row>
    <row r="9" spans="1:11" x14ac:dyDescent="0.25">
      <c r="A9" s="66" t="s">
        <v>118</v>
      </c>
      <c r="B9" s="67">
        <v>0</v>
      </c>
      <c r="C9" s="19"/>
      <c r="D9" s="19"/>
      <c r="E9" s="19"/>
      <c r="F9" s="19"/>
      <c r="G9" s="19"/>
      <c r="H9" s="20"/>
      <c r="I9" s="19"/>
      <c r="J9" s="19"/>
      <c r="K9" s="19"/>
    </row>
    <row r="10" spans="1:11" x14ac:dyDescent="0.25">
      <c r="A10" s="66" t="s">
        <v>119</v>
      </c>
      <c r="B10" s="67">
        <v>0</v>
      </c>
      <c r="C10" s="19"/>
      <c r="D10" s="19"/>
      <c r="E10" s="19"/>
      <c r="F10" s="19"/>
      <c r="G10" s="19"/>
      <c r="H10" s="22"/>
    </row>
    <row r="11" spans="1:11" x14ac:dyDescent="0.25">
      <c r="A11" s="66" t="s">
        <v>120</v>
      </c>
      <c r="B11" s="67">
        <v>0</v>
      </c>
      <c r="C11" s="19"/>
      <c r="D11" s="19"/>
      <c r="E11" s="19"/>
      <c r="F11" s="68" t="s">
        <v>122</v>
      </c>
      <c r="G11" s="23">
        <f>1+SUM(B9:B11)</f>
        <v>1</v>
      </c>
      <c r="H11" s="22"/>
    </row>
    <row r="12" spans="1:11" x14ac:dyDescent="0.25">
      <c r="A12" s="66"/>
      <c r="B12" s="67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0.100000000000001" customHeight="1" x14ac:dyDescent="0.25">
      <c r="A13" s="1" t="s">
        <v>6</v>
      </c>
      <c r="B13" s="1" t="s">
        <v>109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" customHeight="1" x14ac:dyDescent="0.25">
      <c r="A15" s="69" t="s">
        <v>117</v>
      </c>
      <c r="B15" s="70"/>
      <c r="C15" s="24" t="s">
        <v>7</v>
      </c>
      <c r="D15" s="24" t="s">
        <v>8</v>
      </c>
      <c r="E15" s="24" t="s">
        <v>9</v>
      </c>
      <c r="F15" s="25" t="s">
        <v>10</v>
      </c>
      <c r="G15" s="24" t="s">
        <v>11</v>
      </c>
      <c r="H15" s="24" t="s">
        <v>7</v>
      </c>
      <c r="I15" s="24" t="s">
        <v>8</v>
      </c>
      <c r="J15" s="24" t="s">
        <v>9</v>
      </c>
      <c r="K15" s="25" t="s">
        <v>10</v>
      </c>
    </row>
    <row r="16" spans="1:11" ht="18" customHeight="1" x14ac:dyDescent="0.25">
      <c r="A16" s="26" t="s">
        <v>12</v>
      </c>
      <c r="B16" s="19"/>
      <c r="C16" s="27" t="s">
        <v>13</v>
      </c>
      <c r="D16" s="27" t="s">
        <v>14</v>
      </c>
      <c r="E16" s="26"/>
      <c r="F16" s="28"/>
      <c r="G16" s="26" t="s">
        <v>12</v>
      </c>
      <c r="H16" s="27" t="s">
        <v>13</v>
      </c>
      <c r="I16" s="27" t="s">
        <v>14</v>
      </c>
      <c r="J16" s="26"/>
      <c r="K16" s="28"/>
    </row>
    <row r="17" spans="1:11" ht="18" customHeight="1" x14ac:dyDescent="0.25">
      <c r="A17" s="12" t="s">
        <v>15</v>
      </c>
      <c r="B17" s="29"/>
      <c r="C17" s="29"/>
      <c r="D17" s="29"/>
      <c r="E17" s="29"/>
      <c r="F17" s="31"/>
      <c r="G17" s="12" t="s">
        <v>105</v>
      </c>
      <c r="H17" s="29"/>
      <c r="I17" s="29"/>
      <c r="J17" s="30"/>
      <c r="K17" s="31"/>
    </row>
    <row r="18" spans="1:11" ht="18" customHeight="1" x14ac:dyDescent="0.25">
      <c r="A18" s="114" t="s">
        <v>17</v>
      </c>
      <c r="B18" s="115"/>
      <c r="C18" s="37" t="s">
        <v>18</v>
      </c>
      <c r="D18" s="86">
        <v>464.35</v>
      </c>
      <c r="E18" s="38"/>
      <c r="F18" s="35">
        <f t="shared" ref="F18:F23" si="0">ROUND(+D18*E18,1)</f>
        <v>0</v>
      </c>
      <c r="G18" s="3" t="s">
        <v>160</v>
      </c>
      <c r="H18" s="24" t="s">
        <v>81</v>
      </c>
      <c r="I18" s="33">
        <v>120</v>
      </c>
      <c r="J18" s="34"/>
      <c r="K18" s="35">
        <f t="shared" ref="K18:K27" si="1">ROUND(+I18*J18,1)</f>
        <v>0</v>
      </c>
    </row>
    <row r="19" spans="1:11" ht="18" customHeight="1" x14ac:dyDescent="0.25">
      <c r="A19" s="114" t="s">
        <v>167</v>
      </c>
      <c r="B19" s="115"/>
      <c r="C19" s="37" t="s">
        <v>18</v>
      </c>
      <c r="D19" s="86">
        <v>401.05</v>
      </c>
      <c r="E19" s="38"/>
      <c r="F19" s="35">
        <f t="shared" si="0"/>
        <v>0</v>
      </c>
      <c r="G19" s="89" t="s">
        <v>172</v>
      </c>
      <c r="H19" s="94" t="s">
        <v>81</v>
      </c>
      <c r="I19" s="87">
        <v>74</v>
      </c>
      <c r="J19" s="95"/>
      <c r="K19" s="93">
        <f t="shared" si="1"/>
        <v>0</v>
      </c>
    </row>
    <row r="20" spans="1:11" ht="18" customHeight="1" x14ac:dyDescent="0.25">
      <c r="A20" s="114" t="s">
        <v>164</v>
      </c>
      <c r="B20" s="115"/>
      <c r="C20" s="37" t="s">
        <v>18</v>
      </c>
      <c r="D20" s="86">
        <v>218.55</v>
      </c>
      <c r="E20" s="38"/>
      <c r="F20" s="35">
        <f t="shared" si="0"/>
        <v>0</v>
      </c>
      <c r="G20" s="3" t="s">
        <v>161</v>
      </c>
      <c r="H20" s="24" t="s">
        <v>81</v>
      </c>
      <c r="I20" s="36">
        <v>5</v>
      </c>
      <c r="J20" s="34"/>
      <c r="K20" s="35">
        <f t="shared" si="1"/>
        <v>0</v>
      </c>
    </row>
    <row r="21" spans="1:11" ht="18" customHeight="1" x14ac:dyDescent="0.25">
      <c r="A21" s="84" t="s">
        <v>165</v>
      </c>
      <c r="B21" s="85"/>
      <c r="C21" s="37" t="s">
        <v>18</v>
      </c>
      <c r="D21" s="86">
        <v>245.55</v>
      </c>
      <c r="E21" s="38"/>
      <c r="F21" s="35">
        <f t="shared" si="0"/>
        <v>0</v>
      </c>
      <c r="G21" s="89" t="s">
        <v>174</v>
      </c>
      <c r="H21" s="94" t="s">
        <v>81</v>
      </c>
      <c r="I21" s="96">
        <v>3</v>
      </c>
      <c r="J21" s="95"/>
      <c r="K21" s="93">
        <f t="shared" si="1"/>
        <v>0</v>
      </c>
    </row>
    <row r="22" spans="1:11" ht="18" customHeight="1" x14ac:dyDescent="0.25">
      <c r="A22" s="84" t="s">
        <v>166</v>
      </c>
      <c r="B22" s="85"/>
      <c r="C22" s="24" t="s">
        <v>18</v>
      </c>
      <c r="D22" s="87">
        <v>207</v>
      </c>
      <c r="E22" s="34"/>
      <c r="F22" s="39">
        <f t="shared" si="0"/>
        <v>0</v>
      </c>
      <c r="G22" s="3" t="s">
        <v>162</v>
      </c>
      <c r="H22" s="24" t="s">
        <v>81</v>
      </c>
      <c r="I22" s="36">
        <v>17</v>
      </c>
      <c r="J22" s="34"/>
      <c r="K22" s="35">
        <f t="shared" si="1"/>
        <v>0</v>
      </c>
    </row>
    <row r="23" spans="1:11" ht="18" customHeight="1" x14ac:dyDescent="0.25">
      <c r="A23" s="105" t="s">
        <v>168</v>
      </c>
      <c r="B23" s="106"/>
      <c r="C23" s="107" t="s">
        <v>18</v>
      </c>
      <c r="D23" s="108">
        <v>180.35</v>
      </c>
      <c r="E23" s="109"/>
      <c r="F23" s="110">
        <f t="shared" si="0"/>
        <v>0</v>
      </c>
      <c r="G23" s="86" t="s">
        <v>175</v>
      </c>
      <c r="H23" s="94" t="s">
        <v>81</v>
      </c>
      <c r="I23" s="96">
        <v>7.5</v>
      </c>
      <c r="J23" s="95"/>
      <c r="K23" s="93">
        <f t="shared" si="1"/>
        <v>0</v>
      </c>
    </row>
    <row r="24" spans="1:11" ht="18" customHeight="1" x14ac:dyDescent="0.25">
      <c r="A24" s="11" t="s">
        <v>23</v>
      </c>
      <c r="B24" s="71"/>
      <c r="C24" s="71"/>
      <c r="D24" s="71"/>
      <c r="E24" s="72"/>
      <c r="F24" s="46"/>
      <c r="G24" s="89" t="s">
        <v>176</v>
      </c>
      <c r="H24" s="94" t="s">
        <v>81</v>
      </c>
      <c r="I24" s="96">
        <v>2</v>
      </c>
      <c r="J24" s="95"/>
      <c r="K24" s="93">
        <f t="shared" si="1"/>
        <v>0</v>
      </c>
    </row>
    <row r="25" spans="1:11" ht="18" customHeight="1" x14ac:dyDescent="0.25">
      <c r="A25" s="11" t="s">
        <v>24</v>
      </c>
      <c r="B25" s="44"/>
      <c r="C25" s="44"/>
      <c r="D25" s="44"/>
      <c r="E25" s="45"/>
      <c r="F25" s="46"/>
      <c r="G25" s="89" t="s">
        <v>177</v>
      </c>
      <c r="H25" s="94" t="s">
        <v>81</v>
      </c>
      <c r="I25" s="96">
        <v>1</v>
      </c>
      <c r="J25" s="95"/>
      <c r="K25" s="93">
        <f t="shared" si="1"/>
        <v>0</v>
      </c>
    </row>
    <row r="26" spans="1:11" ht="18" customHeight="1" x14ac:dyDescent="0.25">
      <c r="A26" s="32" t="s">
        <v>25</v>
      </c>
      <c r="B26" s="43"/>
      <c r="C26" s="37" t="s">
        <v>20</v>
      </c>
      <c r="D26" s="32">
        <v>19.899999999999999</v>
      </c>
      <c r="E26" s="38"/>
      <c r="F26" s="35">
        <f>ROUND(+D26*E26,1)</f>
        <v>0</v>
      </c>
      <c r="G26" s="3" t="s">
        <v>186</v>
      </c>
      <c r="H26" s="80" t="s">
        <v>81</v>
      </c>
      <c r="I26" s="36">
        <v>3</v>
      </c>
      <c r="J26" s="34"/>
      <c r="K26" s="39">
        <f t="shared" si="1"/>
        <v>0</v>
      </c>
    </row>
    <row r="27" spans="1:11" ht="18" customHeight="1" x14ac:dyDescent="0.25">
      <c r="A27" s="32" t="s">
        <v>188</v>
      </c>
      <c r="B27" s="43"/>
      <c r="C27" s="37" t="s">
        <v>20</v>
      </c>
      <c r="D27" s="32">
        <v>39.9</v>
      </c>
      <c r="E27" s="38"/>
      <c r="F27" s="35">
        <f>ROUND(+D27*E27,1)</f>
        <v>0</v>
      </c>
      <c r="G27" s="32"/>
      <c r="H27" s="37" t="s">
        <v>81</v>
      </c>
      <c r="I27" s="32"/>
      <c r="J27" s="38"/>
      <c r="K27" s="39">
        <f t="shared" si="1"/>
        <v>0</v>
      </c>
    </row>
    <row r="28" spans="1:11" ht="18" customHeight="1" x14ac:dyDescent="0.25">
      <c r="A28" s="32" t="s">
        <v>26</v>
      </c>
      <c r="B28" s="43"/>
      <c r="C28" s="37" t="s">
        <v>20</v>
      </c>
      <c r="D28" s="32">
        <v>78.7</v>
      </c>
      <c r="E28" s="38"/>
      <c r="F28" s="35">
        <f>ROUND(+D28*E28,1)</f>
        <v>0</v>
      </c>
      <c r="G28" s="6" t="s">
        <v>187</v>
      </c>
      <c r="H28" s="40"/>
      <c r="I28" s="40"/>
      <c r="J28" s="40"/>
      <c r="K28" s="35">
        <f>SUM(K18:K27)</f>
        <v>0</v>
      </c>
    </row>
    <row r="29" spans="1:11" ht="18" customHeight="1" x14ac:dyDescent="0.25">
      <c r="A29" s="32" t="s">
        <v>27</v>
      </c>
      <c r="B29" s="43"/>
      <c r="C29" s="37" t="s">
        <v>20</v>
      </c>
      <c r="D29" s="32">
        <v>63</v>
      </c>
      <c r="E29" s="38"/>
      <c r="F29" s="35">
        <f>ROUND(+D29*E29,1)</f>
        <v>0</v>
      </c>
      <c r="G29" s="13" t="s">
        <v>16</v>
      </c>
      <c r="H29" s="29"/>
      <c r="I29" s="29"/>
      <c r="J29" s="29"/>
      <c r="K29" s="31"/>
    </row>
    <row r="30" spans="1:11" ht="18" customHeight="1" x14ac:dyDescent="0.25">
      <c r="A30" s="32" t="s">
        <v>28</v>
      </c>
      <c r="B30" s="43"/>
      <c r="C30" s="37" t="s">
        <v>20</v>
      </c>
      <c r="D30" s="32">
        <v>31.5</v>
      </c>
      <c r="E30" s="38"/>
      <c r="F30" s="35">
        <f>ROUND(+D30*E30,1)</f>
        <v>0</v>
      </c>
      <c r="G30" s="14" t="s">
        <v>19</v>
      </c>
      <c r="H30" s="41"/>
      <c r="I30" s="41"/>
      <c r="J30" s="41"/>
      <c r="K30" s="42"/>
    </row>
    <row r="31" spans="1:11" ht="18" customHeight="1" x14ac:dyDescent="0.25">
      <c r="A31" s="73" t="s">
        <v>30</v>
      </c>
      <c r="B31" s="60"/>
      <c r="C31" s="60"/>
      <c r="D31" s="60"/>
      <c r="E31" s="61"/>
      <c r="F31" s="62"/>
      <c r="G31" s="32" t="s">
        <v>195</v>
      </c>
      <c r="H31" s="37" t="s">
        <v>20</v>
      </c>
      <c r="I31" s="32">
        <v>18</v>
      </c>
      <c r="J31" s="38"/>
      <c r="K31" s="35">
        <f t="shared" ref="K31:K36" si="2">ROUND(+I31*J31,1)</f>
        <v>0</v>
      </c>
    </row>
    <row r="32" spans="1:11" ht="18" customHeight="1" x14ac:dyDescent="0.25">
      <c r="A32" s="32" t="s">
        <v>31</v>
      </c>
      <c r="B32" s="43"/>
      <c r="C32" s="37" t="s">
        <v>20</v>
      </c>
      <c r="D32" s="47">
        <v>37.700000000000003</v>
      </c>
      <c r="E32" s="38"/>
      <c r="F32" s="35">
        <f t="shared" ref="F32:F44" si="3">ROUND(+D32*E32,1)</f>
        <v>0</v>
      </c>
      <c r="G32" s="32" t="s">
        <v>21</v>
      </c>
      <c r="H32" s="37" t="s">
        <v>20</v>
      </c>
      <c r="I32" s="32">
        <v>18</v>
      </c>
      <c r="J32" s="38"/>
      <c r="K32" s="35">
        <f t="shared" si="2"/>
        <v>0</v>
      </c>
    </row>
    <row r="33" spans="1:11" ht="18" customHeight="1" x14ac:dyDescent="0.25">
      <c r="A33" s="32" t="s">
        <v>33</v>
      </c>
      <c r="B33" s="43"/>
      <c r="C33" s="37" t="s">
        <v>20</v>
      </c>
      <c r="D33" s="47">
        <v>63</v>
      </c>
      <c r="E33" s="38"/>
      <c r="F33" s="35">
        <f t="shared" si="3"/>
        <v>0</v>
      </c>
      <c r="G33" s="32" t="s">
        <v>22</v>
      </c>
      <c r="H33" s="37" t="s">
        <v>20</v>
      </c>
      <c r="I33" s="32">
        <v>5.4</v>
      </c>
      <c r="J33" s="38"/>
      <c r="K33" s="35">
        <f t="shared" si="2"/>
        <v>0</v>
      </c>
    </row>
    <row r="34" spans="1:11" ht="18" customHeight="1" x14ac:dyDescent="0.25">
      <c r="A34" s="32" t="s">
        <v>36</v>
      </c>
      <c r="B34" s="43"/>
      <c r="C34" s="37" t="s">
        <v>20</v>
      </c>
      <c r="D34" s="47">
        <v>63</v>
      </c>
      <c r="E34" s="38"/>
      <c r="F34" s="35">
        <f t="shared" si="3"/>
        <v>0</v>
      </c>
      <c r="G34" s="43" t="s">
        <v>171</v>
      </c>
      <c r="H34" s="37" t="s">
        <v>20</v>
      </c>
      <c r="I34" s="32">
        <v>8.5</v>
      </c>
      <c r="J34" s="38"/>
      <c r="K34" s="35">
        <f t="shared" si="2"/>
        <v>0</v>
      </c>
    </row>
    <row r="35" spans="1:11" ht="18" customHeight="1" x14ac:dyDescent="0.25">
      <c r="A35" s="32" t="s">
        <v>38</v>
      </c>
      <c r="B35" s="43"/>
      <c r="C35" s="37" t="s">
        <v>20</v>
      </c>
      <c r="D35" s="32">
        <v>59.8</v>
      </c>
      <c r="E35" s="38"/>
      <c r="F35" s="35">
        <f t="shared" si="3"/>
        <v>0</v>
      </c>
      <c r="G35" s="32" t="s">
        <v>190</v>
      </c>
      <c r="H35" s="37" t="s">
        <v>20</v>
      </c>
      <c r="I35" s="89">
        <v>68</v>
      </c>
      <c r="J35" s="38"/>
      <c r="K35" s="35">
        <f t="shared" si="2"/>
        <v>0</v>
      </c>
    </row>
    <row r="36" spans="1:11" ht="18" customHeight="1" x14ac:dyDescent="0.25">
      <c r="A36" s="89" t="s">
        <v>173</v>
      </c>
      <c r="B36" s="90"/>
      <c r="C36" s="91" t="s">
        <v>20</v>
      </c>
      <c r="D36" s="89">
        <v>18</v>
      </c>
      <c r="E36" s="92"/>
      <c r="F36" s="93">
        <f t="shared" si="3"/>
        <v>0</v>
      </c>
      <c r="G36" s="32" t="s">
        <v>191</v>
      </c>
      <c r="H36" s="37" t="s">
        <v>20</v>
      </c>
      <c r="I36" s="89">
        <v>68</v>
      </c>
      <c r="J36" s="38"/>
      <c r="K36" s="35">
        <f t="shared" si="2"/>
        <v>0</v>
      </c>
    </row>
    <row r="37" spans="1:11" ht="18" customHeight="1" x14ac:dyDescent="0.25">
      <c r="A37" s="89" t="s">
        <v>196</v>
      </c>
      <c r="B37" s="90"/>
      <c r="C37" s="91" t="s">
        <v>20</v>
      </c>
      <c r="D37" s="89">
        <v>18</v>
      </c>
      <c r="E37" s="92"/>
      <c r="F37" s="93">
        <f t="shared" si="3"/>
        <v>0</v>
      </c>
      <c r="G37" s="32" t="s">
        <v>155</v>
      </c>
      <c r="H37" s="37" t="s">
        <v>20</v>
      </c>
      <c r="I37" s="32">
        <v>21.8</v>
      </c>
      <c r="J37" s="38"/>
      <c r="K37" s="35">
        <f>ROUND(+I37*J37,1)</f>
        <v>0</v>
      </c>
    </row>
    <row r="38" spans="1:11" ht="18" customHeight="1" x14ac:dyDescent="0.25">
      <c r="A38" s="32" t="s">
        <v>39</v>
      </c>
      <c r="B38" s="43"/>
      <c r="C38" s="37" t="s">
        <v>20</v>
      </c>
      <c r="D38" s="32">
        <v>94.3</v>
      </c>
      <c r="E38" s="38"/>
      <c r="F38" s="35">
        <f t="shared" si="3"/>
        <v>0</v>
      </c>
      <c r="G38" s="32" t="s">
        <v>192</v>
      </c>
      <c r="H38" s="37" t="s">
        <v>20</v>
      </c>
      <c r="I38" s="32">
        <v>50.5</v>
      </c>
      <c r="J38" s="38"/>
      <c r="K38" s="35">
        <f>ROUND(+I38*J38,1)</f>
        <v>0</v>
      </c>
    </row>
    <row r="39" spans="1:11" ht="18" customHeight="1" x14ac:dyDescent="0.25">
      <c r="A39" s="32" t="s">
        <v>41</v>
      </c>
      <c r="B39" s="43"/>
      <c r="C39" s="37" t="s">
        <v>20</v>
      </c>
      <c r="D39" s="32">
        <v>19.899999999999999</v>
      </c>
      <c r="E39" s="38"/>
      <c r="F39" s="35">
        <f t="shared" si="3"/>
        <v>0</v>
      </c>
      <c r="G39" s="32" t="s">
        <v>193</v>
      </c>
      <c r="H39" s="37" t="s">
        <v>20</v>
      </c>
      <c r="I39" s="32">
        <v>72.5</v>
      </c>
      <c r="J39" s="38"/>
      <c r="K39" s="35">
        <f>ROUND(+I39*J39,1)</f>
        <v>0</v>
      </c>
    </row>
    <row r="40" spans="1:11" ht="18" customHeight="1" x14ac:dyDescent="0.25">
      <c r="A40" s="32" t="s">
        <v>43</v>
      </c>
      <c r="B40" s="43"/>
      <c r="C40" s="37"/>
      <c r="D40" s="32"/>
      <c r="E40" s="38"/>
      <c r="F40" s="35"/>
      <c r="G40" s="32" t="s">
        <v>29</v>
      </c>
      <c r="H40" s="37" t="s">
        <v>20</v>
      </c>
      <c r="I40" s="89">
        <v>15.2</v>
      </c>
      <c r="J40" s="38"/>
      <c r="K40" s="35">
        <f>ROUND(+I40*J40,1)</f>
        <v>0</v>
      </c>
    </row>
    <row r="41" spans="1:11" ht="18" customHeight="1" x14ac:dyDescent="0.25">
      <c r="A41" s="112" t="s">
        <v>157</v>
      </c>
      <c r="B41" s="113"/>
      <c r="C41" s="37" t="s">
        <v>20</v>
      </c>
      <c r="D41" s="32">
        <v>121.3</v>
      </c>
      <c r="E41" s="38"/>
      <c r="F41" s="35">
        <f>ROUND(+D41*E41,1)</f>
        <v>0</v>
      </c>
      <c r="G41" s="15" t="s">
        <v>32</v>
      </c>
      <c r="H41" s="44"/>
      <c r="I41" s="44"/>
      <c r="J41" s="45"/>
      <c r="K41" s="46"/>
    </row>
    <row r="42" spans="1:11" ht="18" customHeight="1" x14ac:dyDescent="0.25">
      <c r="A42" s="112" t="s">
        <v>158</v>
      </c>
      <c r="B42" s="113"/>
      <c r="C42" s="37" t="s">
        <v>20</v>
      </c>
      <c r="D42" s="32">
        <v>142.69999999999999</v>
      </c>
      <c r="E42" s="38"/>
      <c r="F42" s="35">
        <f>ROUND(+D42*E42,1)</f>
        <v>0</v>
      </c>
      <c r="G42" s="32" t="s">
        <v>34</v>
      </c>
      <c r="H42" s="37" t="s">
        <v>35</v>
      </c>
      <c r="I42" s="32">
        <v>5.4</v>
      </c>
      <c r="J42" s="38"/>
      <c r="K42" s="35">
        <f t="shared" ref="K42:K58" si="4">ROUND(+I42*J42,1)</f>
        <v>0</v>
      </c>
    </row>
    <row r="43" spans="1:11" ht="18" customHeight="1" x14ac:dyDescent="0.25">
      <c r="A43" s="32" t="s">
        <v>45</v>
      </c>
      <c r="B43" s="43"/>
      <c r="C43" s="37" t="s">
        <v>20</v>
      </c>
      <c r="D43" s="32">
        <v>79.7</v>
      </c>
      <c r="E43" s="38"/>
      <c r="F43" s="35">
        <f>ROUND(+D43*E43,1)</f>
        <v>0</v>
      </c>
      <c r="G43" s="32" t="s">
        <v>37</v>
      </c>
      <c r="H43" s="37" t="s">
        <v>35</v>
      </c>
      <c r="I43" s="32">
        <v>5.4</v>
      </c>
      <c r="J43" s="38"/>
      <c r="K43" s="35">
        <f t="shared" si="4"/>
        <v>0</v>
      </c>
    </row>
    <row r="44" spans="1:11" ht="18" customHeight="1" x14ac:dyDescent="0.25">
      <c r="A44" s="32" t="s">
        <v>47</v>
      </c>
      <c r="B44" s="43"/>
      <c r="C44" s="37" t="s">
        <v>20</v>
      </c>
      <c r="D44" s="32">
        <v>59.8</v>
      </c>
      <c r="E44" s="38"/>
      <c r="F44" s="35">
        <f t="shared" si="3"/>
        <v>0</v>
      </c>
      <c r="G44" s="32" t="s">
        <v>40</v>
      </c>
      <c r="H44" s="37" t="s">
        <v>35</v>
      </c>
      <c r="I44" s="32">
        <v>12.7</v>
      </c>
      <c r="J44" s="38"/>
      <c r="K44" s="35">
        <f t="shared" si="4"/>
        <v>0</v>
      </c>
    </row>
    <row r="45" spans="1:11" ht="18" customHeight="1" x14ac:dyDescent="0.25">
      <c r="A45" s="11" t="s">
        <v>50</v>
      </c>
      <c r="B45" s="44"/>
      <c r="C45" s="44"/>
      <c r="D45" s="44"/>
      <c r="E45" s="45"/>
      <c r="F45" s="46"/>
      <c r="G45" s="32" t="s">
        <v>42</v>
      </c>
      <c r="H45" s="37" t="s">
        <v>35</v>
      </c>
      <c r="I45" s="32">
        <v>16.3</v>
      </c>
      <c r="J45" s="38"/>
      <c r="K45" s="35">
        <f t="shared" si="4"/>
        <v>0</v>
      </c>
    </row>
    <row r="46" spans="1:11" ht="18" customHeight="1" x14ac:dyDescent="0.25">
      <c r="A46" s="32" t="s">
        <v>52</v>
      </c>
      <c r="B46" s="43"/>
      <c r="C46" s="37" t="s">
        <v>35</v>
      </c>
      <c r="D46" s="32">
        <v>12</v>
      </c>
      <c r="E46" s="38"/>
      <c r="F46" s="35">
        <f t="shared" ref="F46:F54" si="5">ROUND(+D46*E46,1)</f>
        <v>0</v>
      </c>
      <c r="G46" s="32" t="s">
        <v>44</v>
      </c>
      <c r="H46" s="37" t="s">
        <v>35</v>
      </c>
      <c r="I46" s="32">
        <v>5.8</v>
      </c>
      <c r="J46" s="38"/>
      <c r="K46" s="35">
        <f t="shared" si="4"/>
        <v>0</v>
      </c>
    </row>
    <row r="47" spans="1:11" ht="18" customHeight="1" x14ac:dyDescent="0.25">
      <c r="A47" s="32" t="s">
        <v>54</v>
      </c>
      <c r="B47" s="43"/>
      <c r="C47" s="37" t="s">
        <v>35</v>
      </c>
      <c r="D47" s="32">
        <v>24</v>
      </c>
      <c r="E47" s="38"/>
      <c r="F47" s="35">
        <f t="shared" si="5"/>
        <v>0</v>
      </c>
      <c r="G47" s="32" t="s">
        <v>46</v>
      </c>
      <c r="H47" s="37" t="s">
        <v>35</v>
      </c>
      <c r="I47" s="32">
        <v>10.9</v>
      </c>
      <c r="J47" s="38"/>
      <c r="K47" s="35">
        <f t="shared" si="4"/>
        <v>0</v>
      </c>
    </row>
    <row r="48" spans="1:11" ht="18" customHeight="1" x14ac:dyDescent="0.25">
      <c r="A48" s="112" t="s">
        <v>56</v>
      </c>
      <c r="B48" s="113"/>
      <c r="C48" s="37" t="s">
        <v>35</v>
      </c>
      <c r="D48" s="32">
        <v>37.700000000000003</v>
      </c>
      <c r="E48" s="38"/>
      <c r="F48" s="35">
        <f t="shared" si="5"/>
        <v>0</v>
      </c>
      <c r="G48" s="32" t="s">
        <v>48</v>
      </c>
      <c r="H48" s="37" t="s">
        <v>49</v>
      </c>
      <c r="I48" s="32">
        <v>24.6</v>
      </c>
      <c r="J48" s="38"/>
      <c r="K48" s="35">
        <f t="shared" si="4"/>
        <v>0</v>
      </c>
    </row>
    <row r="49" spans="1:11" ht="18" customHeight="1" x14ac:dyDescent="0.25">
      <c r="A49" s="32" t="s">
        <v>59</v>
      </c>
      <c r="B49" s="43"/>
      <c r="C49" s="37" t="s">
        <v>35</v>
      </c>
      <c r="D49" s="32">
        <v>15.7</v>
      </c>
      <c r="E49" s="38"/>
      <c r="F49" s="35">
        <f t="shared" si="5"/>
        <v>0</v>
      </c>
      <c r="G49" s="32" t="s">
        <v>51</v>
      </c>
      <c r="H49" s="37" t="s">
        <v>35</v>
      </c>
      <c r="I49" s="32">
        <v>1.6</v>
      </c>
      <c r="J49" s="38"/>
      <c r="K49" s="35">
        <f t="shared" si="4"/>
        <v>0</v>
      </c>
    </row>
    <row r="50" spans="1:11" ht="18" customHeight="1" x14ac:dyDescent="0.25">
      <c r="A50" s="32" t="s">
        <v>61</v>
      </c>
      <c r="B50" s="43"/>
      <c r="C50" s="37" t="s">
        <v>35</v>
      </c>
      <c r="D50" s="32">
        <v>19.899999999999999</v>
      </c>
      <c r="E50" s="38"/>
      <c r="F50" s="35">
        <f t="shared" si="5"/>
        <v>0</v>
      </c>
      <c r="G50" s="32" t="s">
        <v>53</v>
      </c>
      <c r="H50" s="37" t="s">
        <v>35</v>
      </c>
      <c r="I50" s="32">
        <v>5.4</v>
      </c>
      <c r="J50" s="38"/>
      <c r="K50" s="35">
        <f t="shared" si="4"/>
        <v>0</v>
      </c>
    </row>
    <row r="51" spans="1:11" ht="18" customHeight="1" x14ac:dyDescent="0.25">
      <c r="A51" s="32" t="s">
        <v>63</v>
      </c>
      <c r="B51" s="43"/>
      <c r="C51" s="37" t="s">
        <v>35</v>
      </c>
      <c r="D51" s="32">
        <v>47.8</v>
      </c>
      <c r="E51" s="38"/>
      <c r="F51" s="35">
        <f t="shared" si="5"/>
        <v>0</v>
      </c>
      <c r="G51" s="32" t="s">
        <v>55</v>
      </c>
      <c r="H51" s="37" t="s">
        <v>35</v>
      </c>
      <c r="I51" s="32">
        <v>7.3</v>
      </c>
      <c r="J51" s="38"/>
      <c r="K51" s="35">
        <f t="shared" si="4"/>
        <v>0</v>
      </c>
    </row>
    <row r="52" spans="1:11" ht="18" customHeight="1" x14ac:dyDescent="0.25">
      <c r="A52" s="32" t="s">
        <v>65</v>
      </c>
      <c r="B52" s="43"/>
      <c r="C52" s="37" t="s">
        <v>35</v>
      </c>
      <c r="D52" s="32">
        <v>37.700000000000003</v>
      </c>
      <c r="E52" s="38"/>
      <c r="F52" s="35">
        <f t="shared" si="5"/>
        <v>0</v>
      </c>
      <c r="G52" s="32" t="s">
        <v>57</v>
      </c>
      <c r="H52" s="37" t="s">
        <v>58</v>
      </c>
      <c r="I52" s="32">
        <v>5.8</v>
      </c>
      <c r="J52" s="38"/>
      <c r="K52" s="35">
        <f t="shared" si="4"/>
        <v>0</v>
      </c>
    </row>
    <row r="53" spans="1:11" ht="18" customHeight="1" x14ac:dyDescent="0.25">
      <c r="A53" s="32" t="s">
        <v>67</v>
      </c>
      <c r="B53" s="43"/>
      <c r="C53" s="37" t="s">
        <v>58</v>
      </c>
      <c r="D53" s="32">
        <v>79.7</v>
      </c>
      <c r="E53" s="38"/>
      <c r="F53" s="35">
        <f t="shared" si="5"/>
        <v>0</v>
      </c>
      <c r="G53" s="32" t="s">
        <v>60</v>
      </c>
      <c r="H53" s="37" t="s">
        <v>58</v>
      </c>
      <c r="I53" s="32">
        <v>5.8</v>
      </c>
      <c r="J53" s="38"/>
      <c r="K53" s="35">
        <f t="shared" si="4"/>
        <v>0</v>
      </c>
    </row>
    <row r="54" spans="1:11" ht="18" customHeight="1" x14ac:dyDescent="0.25">
      <c r="A54" s="32" t="s">
        <v>69</v>
      </c>
      <c r="B54" s="43"/>
      <c r="C54" s="37" t="s">
        <v>70</v>
      </c>
      <c r="D54" s="32">
        <v>19.899999999999999</v>
      </c>
      <c r="E54" s="38"/>
      <c r="F54" s="35">
        <f t="shared" si="5"/>
        <v>0</v>
      </c>
      <c r="G54" s="32" t="s">
        <v>62</v>
      </c>
      <c r="H54" s="37" t="s">
        <v>35</v>
      </c>
      <c r="I54" s="32">
        <v>25.3</v>
      </c>
      <c r="J54" s="38"/>
      <c r="K54" s="35">
        <f t="shared" si="4"/>
        <v>0</v>
      </c>
    </row>
    <row r="55" spans="1:11" ht="18" customHeight="1" x14ac:dyDescent="0.25">
      <c r="A55" s="11" t="s">
        <v>72</v>
      </c>
      <c r="B55" s="44"/>
      <c r="C55" s="44"/>
      <c r="D55" s="44"/>
      <c r="E55" s="45"/>
      <c r="F55" s="46"/>
      <c r="G55" s="32" t="s">
        <v>64</v>
      </c>
      <c r="H55" s="37" t="s">
        <v>35</v>
      </c>
      <c r="I55" s="32">
        <v>10.7</v>
      </c>
      <c r="J55" s="38"/>
      <c r="K55" s="35">
        <f t="shared" si="4"/>
        <v>0</v>
      </c>
    </row>
    <row r="56" spans="1:11" ht="18" customHeight="1" x14ac:dyDescent="0.25">
      <c r="A56" s="47" t="s">
        <v>112</v>
      </c>
      <c r="B56" s="74"/>
      <c r="C56" s="48" t="s">
        <v>74</v>
      </c>
      <c r="D56" s="47">
        <v>8</v>
      </c>
      <c r="E56" s="38"/>
      <c r="F56" s="35">
        <f>ROUND(+D56*E56,1)</f>
        <v>0</v>
      </c>
      <c r="G56" s="32" t="s">
        <v>66</v>
      </c>
      <c r="H56" s="37" t="s">
        <v>35</v>
      </c>
      <c r="I56" s="32">
        <v>3</v>
      </c>
      <c r="J56" s="38"/>
      <c r="K56" s="35">
        <f t="shared" si="4"/>
        <v>0</v>
      </c>
    </row>
    <row r="57" spans="1:11" ht="18" customHeight="1" x14ac:dyDescent="0.25">
      <c r="A57" s="32" t="s">
        <v>75</v>
      </c>
      <c r="B57" s="43"/>
      <c r="C57" s="37" t="s">
        <v>74</v>
      </c>
      <c r="D57" s="47">
        <v>12</v>
      </c>
      <c r="E57" s="38"/>
      <c r="F57" s="35">
        <f>ROUND(+D57*E57,1)</f>
        <v>0</v>
      </c>
      <c r="G57" s="32" t="s">
        <v>68</v>
      </c>
      <c r="H57" s="37" t="s">
        <v>35</v>
      </c>
      <c r="I57" s="32">
        <v>14.3</v>
      </c>
      <c r="J57" s="38"/>
      <c r="K57" s="35">
        <f t="shared" si="4"/>
        <v>0</v>
      </c>
    </row>
    <row r="58" spans="1:11" ht="18" customHeight="1" x14ac:dyDescent="0.25">
      <c r="A58" s="11" t="s">
        <v>77</v>
      </c>
      <c r="B58" s="15"/>
      <c r="C58" s="44"/>
      <c r="D58" s="44"/>
      <c r="E58" s="45"/>
      <c r="F58" s="46"/>
      <c r="G58" s="32" t="s">
        <v>71</v>
      </c>
      <c r="H58" s="37" t="s">
        <v>35</v>
      </c>
      <c r="I58" s="32">
        <v>8.5</v>
      </c>
      <c r="J58" s="38"/>
      <c r="K58" s="35">
        <f t="shared" si="4"/>
        <v>0</v>
      </c>
    </row>
    <row r="59" spans="1:11" ht="18" customHeight="1" x14ac:dyDescent="0.25">
      <c r="A59" s="11" t="s">
        <v>79</v>
      </c>
      <c r="B59" s="44"/>
      <c r="C59" s="44"/>
      <c r="D59" s="44"/>
      <c r="E59" s="45"/>
      <c r="F59" s="46"/>
      <c r="G59" s="15" t="s">
        <v>73</v>
      </c>
      <c r="H59" s="44"/>
      <c r="I59" s="44"/>
      <c r="J59" s="45"/>
      <c r="K59" s="46"/>
    </row>
    <row r="60" spans="1:11" ht="18" customHeight="1" x14ac:dyDescent="0.25">
      <c r="A60" s="32" t="s">
        <v>125</v>
      </c>
      <c r="B60" s="43"/>
      <c r="C60" s="37" t="s">
        <v>81</v>
      </c>
      <c r="D60" s="32">
        <v>84</v>
      </c>
      <c r="E60" s="38"/>
      <c r="F60" s="35">
        <f t="shared" ref="F60:F80" si="6">ROUND(+D60*E60,1)</f>
        <v>0</v>
      </c>
      <c r="G60" s="47" t="s">
        <v>113</v>
      </c>
      <c r="H60" s="48" t="s">
        <v>74</v>
      </c>
      <c r="I60" s="47">
        <v>5.8</v>
      </c>
      <c r="J60" s="38"/>
      <c r="K60" s="35">
        <f t="shared" ref="K60:K71" si="7">ROUND(+I60*J60,1)</f>
        <v>0</v>
      </c>
    </row>
    <row r="61" spans="1:11" ht="18" customHeight="1" x14ac:dyDescent="0.25">
      <c r="A61" s="32" t="s">
        <v>189</v>
      </c>
      <c r="B61" s="43"/>
      <c r="C61" s="37" t="s">
        <v>81</v>
      </c>
      <c r="D61" s="32">
        <v>40</v>
      </c>
      <c r="E61" s="38"/>
      <c r="F61" s="35">
        <f t="shared" si="6"/>
        <v>0</v>
      </c>
      <c r="G61" s="32" t="s">
        <v>76</v>
      </c>
      <c r="H61" s="37" t="s">
        <v>74</v>
      </c>
      <c r="I61" s="32">
        <v>10.1</v>
      </c>
      <c r="J61" s="38"/>
      <c r="K61" s="35">
        <f t="shared" si="7"/>
        <v>0</v>
      </c>
    </row>
    <row r="62" spans="1:11" ht="18" customHeight="1" x14ac:dyDescent="0.25">
      <c r="A62" s="32" t="s">
        <v>126</v>
      </c>
      <c r="B62" s="43"/>
      <c r="C62" s="37" t="s">
        <v>81</v>
      </c>
      <c r="D62" s="32">
        <v>105</v>
      </c>
      <c r="E62" s="38"/>
      <c r="F62" s="35">
        <f t="shared" si="6"/>
        <v>0</v>
      </c>
      <c r="G62" s="32" t="s">
        <v>78</v>
      </c>
      <c r="H62" s="37" t="s">
        <v>74</v>
      </c>
      <c r="I62" s="32">
        <v>5.8</v>
      </c>
      <c r="J62" s="38"/>
      <c r="K62" s="35">
        <f t="shared" si="7"/>
        <v>0</v>
      </c>
    </row>
    <row r="63" spans="1:11" ht="18" customHeight="1" x14ac:dyDescent="0.25">
      <c r="A63" s="32" t="s">
        <v>127</v>
      </c>
      <c r="B63" s="43"/>
      <c r="C63" s="37" t="s">
        <v>81</v>
      </c>
      <c r="D63" s="32">
        <v>105</v>
      </c>
      <c r="E63" s="38"/>
      <c r="F63" s="35">
        <f t="shared" si="6"/>
        <v>0</v>
      </c>
      <c r="G63" s="32" t="s">
        <v>80</v>
      </c>
      <c r="H63" s="37" t="s">
        <v>49</v>
      </c>
      <c r="I63" s="32">
        <v>19.8</v>
      </c>
      <c r="J63" s="38"/>
      <c r="K63" s="35">
        <f t="shared" si="7"/>
        <v>0</v>
      </c>
    </row>
    <row r="64" spans="1:11" ht="18" customHeight="1" x14ac:dyDescent="0.25">
      <c r="A64" s="32" t="s">
        <v>128</v>
      </c>
      <c r="B64" s="43"/>
      <c r="C64" s="37" t="s">
        <v>81</v>
      </c>
      <c r="D64" s="32">
        <v>12</v>
      </c>
      <c r="E64" s="38"/>
      <c r="F64" s="35">
        <f t="shared" si="6"/>
        <v>0</v>
      </c>
      <c r="G64" s="32" t="s">
        <v>82</v>
      </c>
      <c r="H64" s="37" t="s">
        <v>74</v>
      </c>
      <c r="I64" s="32">
        <v>0.8</v>
      </c>
      <c r="J64" s="38"/>
      <c r="K64" s="35">
        <f t="shared" si="7"/>
        <v>0</v>
      </c>
    </row>
    <row r="65" spans="1:11" ht="18" customHeight="1" x14ac:dyDescent="0.25">
      <c r="A65" s="32" t="s">
        <v>129</v>
      </c>
      <c r="B65" s="43"/>
      <c r="C65" s="37" t="s">
        <v>81</v>
      </c>
      <c r="D65" s="32">
        <v>19</v>
      </c>
      <c r="E65" s="38"/>
      <c r="F65" s="35">
        <f t="shared" si="6"/>
        <v>0</v>
      </c>
      <c r="G65" s="32" t="s">
        <v>83</v>
      </c>
      <c r="H65" s="37" t="s">
        <v>74</v>
      </c>
      <c r="I65" s="49">
        <v>3.2</v>
      </c>
      <c r="J65" s="38"/>
      <c r="K65" s="35">
        <f t="shared" si="7"/>
        <v>0</v>
      </c>
    </row>
    <row r="66" spans="1:11" ht="18" customHeight="1" x14ac:dyDescent="0.25">
      <c r="A66" s="32" t="s">
        <v>130</v>
      </c>
      <c r="B66" s="43"/>
      <c r="C66" s="37" t="s">
        <v>81</v>
      </c>
      <c r="D66" s="32">
        <v>32</v>
      </c>
      <c r="E66" s="38"/>
      <c r="F66" s="35">
        <f t="shared" si="6"/>
        <v>0</v>
      </c>
      <c r="G66" s="32" t="s">
        <v>84</v>
      </c>
      <c r="H66" s="37" t="s">
        <v>74</v>
      </c>
      <c r="I66" s="32">
        <v>1.6</v>
      </c>
      <c r="J66" s="38"/>
      <c r="K66" s="35">
        <f t="shared" si="7"/>
        <v>0</v>
      </c>
    </row>
    <row r="67" spans="1:11" ht="18" customHeight="1" x14ac:dyDescent="0.25">
      <c r="A67" s="32" t="s">
        <v>131</v>
      </c>
      <c r="B67" s="43"/>
      <c r="C67" s="37" t="s">
        <v>81</v>
      </c>
      <c r="D67" s="32">
        <v>60</v>
      </c>
      <c r="E67" s="38"/>
      <c r="F67" s="32">
        <f t="shared" si="6"/>
        <v>0</v>
      </c>
      <c r="G67" s="47" t="s">
        <v>85</v>
      </c>
      <c r="H67" s="48" t="s">
        <v>74</v>
      </c>
      <c r="I67" s="47">
        <v>3</v>
      </c>
      <c r="J67" s="38"/>
      <c r="K67" s="35">
        <f t="shared" si="7"/>
        <v>0</v>
      </c>
    </row>
    <row r="68" spans="1:11" ht="18" customHeight="1" x14ac:dyDescent="0.25">
      <c r="A68" s="32" t="s">
        <v>132</v>
      </c>
      <c r="B68" s="43"/>
      <c r="C68" s="37" t="s">
        <v>81</v>
      </c>
      <c r="D68" s="32">
        <v>60</v>
      </c>
      <c r="E68" s="38"/>
      <c r="F68" s="32">
        <f t="shared" si="6"/>
        <v>0</v>
      </c>
      <c r="G68" s="32" t="s">
        <v>86</v>
      </c>
      <c r="H68" s="37" t="s">
        <v>74</v>
      </c>
      <c r="I68" s="49">
        <v>4.3</v>
      </c>
      <c r="J68" s="38"/>
      <c r="K68" s="35">
        <f t="shared" si="7"/>
        <v>0</v>
      </c>
    </row>
    <row r="69" spans="1:11" ht="18" customHeight="1" x14ac:dyDescent="0.25">
      <c r="A69" s="32" t="s">
        <v>133</v>
      </c>
      <c r="B69" s="43"/>
      <c r="C69" s="37" t="s">
        <v>81</v>
      </c>
      <c r="D69" s="32">
        <v>24</v>
      </c>
      <c r="E69" s="38"/>
      <c r="F69" s="32">
        <f t="shared" si="6"/>
        <v>0</v>
      </c>
      <c r="G69" s="36" t="s">
        <v>87</v>
      </c>
      <c r="H69" s="24" t="s">
        <v>74</v>
      </c>
      <c r="I69" s="36">
        <v>2</v>
      </c>
      <c r="J69" s="34"/>
      <c r="K69" s="39">
        <f t="shared" si="7"/>
        <v>0</v>
      </c>
    </row>
    <row r="70" spans="1:11" ht="18" customHeight="1" x14ac:dyDescent="0.25">
      <c r="A70" s="32" t="s">
        <v>134</v>
      </c>
      <c r="B70" s="43"/>
      <c r="C70" s="37" t="s">
        <v>81</v>
      </c>
      <c r="D70" s="32">
        <v>32</v>
      </c>
      <c r="E70" s="38"/>
      <c r="F70" s="32">
        <f t="shared" si="6"/>
        <v>0</v>
      </c>
      <c r="G70" s="50" t="s">
        <v>111</v>
      </c>
      <c r="H70" s="51" t="s">
        <v>110</v>
      </c>
      <c r="I70" s="50">
        <v>16</v>
      </c>
      <c r="J70" s="52"/>
      <c r="K70" s="53">
        <f t="shared" si="7"/>
        <v>0</v>
      </c>
    </row>
    <row r="71" spans="1:11" ht="18" customHeight="1" x14ac:dyDescent="0.25">
      <c r="A71" s="32" t="s">
        <v>135</v>
      </c>
      <c r="B71" s="43"/>
      <c r="C71" s="37" t="s">
        <v>81</v>
      </c>
      <c r="D71" s="32">
        <v>32</v>
      </c>
      <c r="E71" s="38"/>
      <c r="F71" s="32">
        <f t="shared" si="6"/>
        <v>0</v>
      </c>
      <c r="G71" s="50" t="s">
        <v>114</v>
      </c>
      <c r="H71" s="51" t="s">
        <v>110</v>
      </c>
      <c r="I71" s="50">
        <v>22</v>
      </c>
      <c r="J71" s="52"/>
      <c r="K71" s="53">
        <f t="shared" si="7"/>
        <v>0</v>
      </c>
    </row>
    <row r="72" spans="1:11" ht="18" customHeight="1" x14ac:dyDescent="0.25">
      <c r="A72" s="32" t="s">
        <v>136</v>
      </c>
      <c r="B72" s="43"/>
      <c r="C72" s="37" t="s">
        <v>81</v>
      </c>
      <c r="D72" s="32">
        <v>46</v>
      </c>
      <c r="E72" s="38"/>
      <c r="F72" s="75">
        <f t="shared" si="6"/>
        <v>0</v>
      </c>
      <c r="G72" s="15" t="s">
        <v>88</v>
      </c>
      <c r="H72" s="44"/>
      <c r="I72" s="44"/>
      <c r="J72" s="45"/>
      <c r="K72" s="46"/>
    </row>
    <row r="73" spans="1:11" ht="18" customHeight="1" x14ac:dyDescent="0.25">
      <c r="A73" s="32" t="s">
        <v>137</v>
      </c>
      <c r="B73" s="43"/>
      <c r="C73" s="37" t="s">
        <v>81</v>
      </c>
      <c r="D73" s="32">
        <v>19</v>
      </c>
      <c r="E73" s="38"/>
      <c r="F73" s="76">
        <f t="shared" si="6"/>
        <v>0</v>
      </c>
      <c r="G73" s="32" t="s">
        <v>89</v>
      </c>
      <c r="H73" s="37" t="s">
        <v>90</v>
      </c>
      <c r="I73" s="32">
        <v>70.8</v>
      </c>
      <c r="J73" s="38"/>
      <c r="K73" s="35">
        <f>ROUND(+I73*J73,1)</f>
        <v>0</v>
      </c>
    </row>
    <row r="74" spans="1:11" ht="18" customHeight="1" x14ac:dyDescent="0.25">
      <c r="A74" s="32" t="s">
        <v>138</v>
      </c>
      <c r="B74" s="43"/>
      <c r="C74" s="37" t="s">
        <v>81</v>
      </c>
      <c r="D74" s="32">
        <v>19</v>
      </c>
      <c r="E74" s="38"/>
      <c r="F74" s="75">
        <f t="shared" si="6"/>
        <v>0</v>
      </c>
      <c r="G74" s="32" t="s">
        <v>91</v>
      </c>
      <c r="H74" s="37" t="s">
        <v>92</v>
      </c>
      <c r="I74" s="36">
        <v>14.6</v>
      </c>
      <c r="J74" s="38"/>
      <c r="K74" s="35">
        <f>ROUND(+I74*J74,1)</f>
        <v>0</v>
      </c>
    </row>
    <row r="75" spans="1:11" ht="18" customHeight="1" x14ac:dyDescent="0.25">
      <c r="A75" s="32" t="s">
        <v>139</v>
      </c>
      <c r="B75" s="43"/>
      <c r="C75" s="37" t="s">
        <v>81</v>
      </c>
      <c r="D75" s="32">
        <v>30</v>
      </c>
      <c r="E75" s="38"/>
      <c r="F75" s="77">
        <f t="shared" si="6"/>
        <v>0</v>
      </c>
      <c r="G75" s="32" t="s">
        <v>93</v>
      </c>
      <c r="H75" s="37" t="s">
        <v>94</v>
      </c>
      <c r="I75" s="50">
        <v>14.6</v>
      </c>
      <c r="J75" s="54"/>
      <c r="K75" s="35">
        <f>ROUND(+I75*J75,1)</f>
        <v>0</v>
      </c>
    </row>
    <row r="76" spans="1:11" ht="18" customHeight="1" x14ac:dyDescent="0.25">
      <c r="A76" s="32" t="s">
        <v>140</v>
      </c>
      <c r="B76" s="43"/>
      <c r="C76" s="37" t="s">
        <v>81</v>
      </c>
      <c r="D76" s="32">
        <v>37</v>
      </c>
      <c r="E76" s="38"/>
      <c r="F76" s="76">
        <f t="shared" si="6"/>
        <v>0</v>
      </c>
      <c r="G76" s="55" t="s">
        <v>96</v>
      </c>
      <c r="H76" s="56" t="s">
        <v>90</v>
      </c>
      <c r="I76" s="55">
        <v>15</v>
      </c>
      <c r="J76" s="57"/>
      <c r="K76" s="35">
        <f>ROUND(+I76*J76,1)</f>
        <v>0</v>
      </c>
    </row>
    <row r="77" spans="1:11" ht="18" customHeight="1" x14ac:dyDescent="0.25">
      <c r="A77" s="32" t="s">
        <v>141</v>
      </c>
      <c r="B77" s="43"/>
      <c r="C77" s="37" t="s">
        <v>81</v>
      </c>
      <c r="D77" s="32">
        <v>56</v>
      </c>
      <c r="E77" s="38"/>
      <c r="F77" s="76">
        <f t="shared" si="6"/>
        <v>0</v>
      </c>
      <c r="G77" s="49" t="s">
        <v>194</v>
      </c>
      <c r="H77" s="58" t="s">
        <v>81</v>
      </c>
      <c r="I77" s="49">
        <v>4</v>
      </c>
      <c r="J77" s="57"/>
      <c r="K77" s="35">
        <f>ROUND(+I77*J77,1)</f>
        <v>0</v>
      </c>
    </row>
    <row r="78" spans="1:11" ht="18" customHeight="1" x14ac:dyDescent="0.25">
      <c r="A78" s="32" t="s">
        <v>142</v>
      </c>
      <c r="B78" s="43"/>
      <c r="C78" s="37" t="s">
        <v>81</v>
      </c>
      <c r="D78" s="32">
        <v>25</v>
      </c>
      <c r="E78" s="38"/>
      <c r="F78" s="76">
        <f t="shared" si="6"/>
        <v>0</v>
      </c>
      <c r="G78" s="59"/>
      <c r="H78" s="60"/>
      <c r="I78" s="60"/>
      <c r="J78" s="61"/>
      <c r="K78" s="62"/>
    </row>
    <row r="79" spans="1:11" ht="18" customHeight="1" x14ac:dyDescent="0.25">
      <c r="A79" s="32" t="s">
        <v>143</v>
      </c>
      <c r="B79" s="43"/>
      <c r="C79" s="37" t="s">
        <v>81</v>
      </c>
      <c r="D79" s="32">
        <v>19</v>
      </c>
      <c r="E79" s="38"/>
      <c r="F79" s="35">
        <f t="shared" si="6"/>
        <v>0</v>
      </c>
      <c r="G79" s="32" t="s">
        <v>97</v>
      </c>
      <c r="H79" s="37" t="s">
        <v>98</v>
      </c>
      <c r="I79" s="32">
        <v>4.3</v>
      </c>
      <c r="J79" s="38"/>
      <c r="K79" s="39">
        <f>ROUND(+I79*J79,1)</f>
        <v>0</v>
      </c>
    </row>
    <row r="80" spans="1:11" ht="18" customHeight="1" x14ac:dyDescent="0.25">
      <c r="A80" s="32" t="s">
        <v>144</v>
      </c>
      <c r="B80" s="43"/>
      <c r="C80" s="37" t="s">
        <v>81</v>
      </c>
      <c r="D80" s="32">
        <v>19</v>
      </c>
      <c r="E80" s="38"/>
      <c r="F80" s="35">
        <f t="shared" si="6"/>
        <v>0</v>
      </c>
      <c r="G80" s="97" t="s">
        <v>99</v>
      </c>
      <c r="H80" s="19"/>
      <c r="I80" s="19"/>
      <c r="J80" s="19"/>
      <c r="K80" s="39">
        <f>SUM(K31:K40,K42:K58,K60:K71,K73:K77,K79)</f>
        <v>0</v>
      </c>
    </row>
    <row r="81" spans="1:11" ht="18" customHeight="1" x14ac:dyDescent="0.25">
      <c r="A81" s="11" t="s">
        <v>95</v>
      </c>
      <c r="B81" s="44"/>
      <c r="C81" s="44"/>
      <c r="D81" s="44"/>
      <c r="E81" s="45"/>
      <c r="F81" s="46"/>
      <c r="G81" s="1" t="s">
        <v>100</v>
      </c>
      <c r="H81" s="19"/>
      <c r="I81" s="19"/>
      <c r="J81" s="19"/>
      <c r="K81" s="39">
        <f>SUM(F18:F23)</f>
        <v>0</v>
      </c>
    </row>
    <row r="82" spans="1:11" ht="18" customHeight="1" x14ac:dyDescent="0.25">
      <c r="A82" s="32" t="s">
        <v>145</v>
      </c>
      <c r="B82" s="43"/>
      <c r="C82" s="24" t="s">
        <v>81</v>
      </c>
      <c r="D82" s="36">
        <v>62</v>
      </c>
      <c r="E82" s="34"/>
      <c r="F82" s="35">
        <f t="shared" ref="F82:F91" si="8">ROUND(+D82*E82,1)</f>
        <v>0</v>
      </c>
      <c r="G82" s="1" t="s">
        <v>101</v>
      </c>
      <c r="H82" s="19"/>
      <c r="I82" s="19"/>
      <c r="J82" s="19"/>
      <c r="K82" s="39">
        <f>SUM(F93)</f>
        <v>0</v>
      </c>
    </row>
    <row r="83" spans="1:11" ht="15.75" customHeight="1" x14ac:dyDescent="0.25">
      <c r="A83" s="32" t="s">
        <v>146</v>
      </c>
      <c r="B83" s="43"/>
      <c r="C83" s="24" t="s">
        <v>81</v>
      </c>
      <c r="D83" s="36">
        <v>52</v>
      </c>
      <c r="E83" s="34"/>
      <c r="F83" s="35">
        <f t="shared" si="8"/>
        <v>0</v>
      </c>
      <c r="G83" s="1" t="s">
        <v>102</v>
      </c>
      <c r="H83" s="19"/>
      <c r="I83" s="1"/>
      <c r="J83" s="19"/>
      <c r="K83" s="39">
        <f>K28</f>
        <v>0</v>
      </c>
    </row>
    <row r="84" spans="1:11" x14ac:dyDescent="0.25">
      <c r="A84" s="32" t="s">
        <v>147</v>
      </c>
      <c r="B84" s="43"/>
      <c r="C84" s="24" t="s">
        <v>81</v>
      </c>
      <c r="D84" s="33">
        <v>109</v>
      </c>
      <c r="E84" s="34"/>
      <c r="F84" s="35">
        <f t="shared" si="8"/>
        <v>0</v>
      </c>
      <c r="G84" s="63"/>
      <c r="H84" s="63"/>
      <c r="I84" s="10"/>
      <c r="J84" s="63"/>
      <c r="K84" s="64"/>
    </row>
    <row r="85" spans="1:11" x14ac:dyDescent="0.25">
      <c r="A85" s="32" t="s">
        <v>148</v>
      </c>
      <c r="B85" s="43"/>
      <c r="C85" s="24" t="s">
        <v>81</v>
      </c>
      <c r="D85" s="36">
        <v>62</v>
      </c>
      <c r="E85" s="34"/>
      <c r="F85" s="35">
        <f t="shared" si="8"/>
        <v>0</v>
      </c>
      <c r="G85" s="1" t="s">
        <v>104</v>
      </c>
      <c r="H85" s="19"/>
      <c r="I85" s="19"/>
      <c r="J85" s="19"/>
      <c r="K85" s="39">
        <f>SUM(K80:K83)</f>
        <v>0</v>
      </c>
    </row>
    <row r="86" spans="1:11" x14ac:dyDescent="0.25">
      <c r="A86" s="32" t="s">
        <v>149</v>
      </c>
      <c r="B86" s="43"/>
      <c r="C86" s="24" t="s">
        <v>81</v>
      </c>
      <c r="D86" s="36">
        <v>42</v>
      </c>
      <c r="E86" s="34"/>
      <c r="F86" s="39">
        <f t="shared" si="8"/>
        <v>0</v>
      </c>
      <c r="G86" s="83" t="s">
        <v>169</v>
      </c>
      <c r="H86" s="88">
        <v>1.2</v>
      </c>
      <c r="I86" s="1"/>
      <c r="J86" s="19"/>
      <c r="K86" s="39">
        <f>ROUND(K85*H86,1)</f>
        <v>0</v>
      </c>
    </row>
    <row r="87" spans="1:11" x14ac:dyDescent="0.25">
      <c r="A87" s="32" t="s">
        <v>150</v>
      </c>
      <c r="B87" s="43"/>
      <c r="C87" s="24" t="s">
        <v>81</v>
      </c>
      <c r="D87" s="36">
        <v>52</v>
      </c>
      <c r="E87" s="34"/>
      <c r="F87" s="39">
        <f t="shared" si="8"/>
        <v>0</v>
      </c>
      <c r="G87" s="19" t="s">
        <v>116</v>
      </c>
      <c r="K87" s="39">
        <f>ROUND(IF(K86&lt;1500,0, -(K86-1500)*0.1),1)</f>
        <v>0</v>
      </c>
    </row>
    <row r="88" spans="1:11" x14ac:dyDescent="0.25">
      <c r="A88" s="32" t="s">
        <v>151</v>
      </c>
      <c r="B88" s="43"/>
      <c r="C88" s="24" t="s">
        <v>81</v>
      </c>
      <c r="D88" s="36">
        <v>42</v>
      </c>
      <c r="E88" s="34"/>
      <c r="F88" s="39">
        <f t="shared" si="8"/>
        <v>0</v>
      </c>
      <c r="G88" s="13" t="s">
        <v>106</v>
      </c>
      <c r="H88" s="29"/>
      <c r="I88" s="29"/>
      <c r="J88" s="29"/>
      <c r="K88" s="31"/>
    </row>
    <row r="89" spans="1:11" x14ac:dyDescent="0.25">
      <c r="A89" s="32" t="s">
        <v>152</v>
      </c>
      <c r="B89" s="43"/>
      <c r="C89" s="24" t="s">
        <v>81</v>
      </c>
      <c r="D89" s="36">
        <v>109</v>
      </c>
      <c r="E89" s="34"/>
      <c r="F89" s="39">
        <f t="shared" si="8"/>
        <v>0</v>
      </c>
      <c r="G89" s="16"/>
      <c r="H89" s="43"/>
      <c r="I89" s="43"/>
      <c r="J89" s="65"/>
      <c r="K89" s="39"/>
    </row>
    <row r="90" spans="1:11" x14ac:dyDescent="0.25">
      <c r="A90" s="32" t="s">
        <v>153</v>
      </c>
      <c r="B90" s="43"/>
      <c r="C90" s="24" t="s">
        <v>81</v>
      </c>
      <c r="D90" s="36">
        <v>19</v>
      </c>
      <c r="E90" s="34"/>
      <c r="F90" s="39">
        <f t="shared" si="8"/>
        <v>0</v>
      </c>
      <c r="G90" s="16"/>
      <c r="H90" s="43"/>
      <c r="I90" s="43"/>
      <c r="J90" s="65"/>
      <c r="K90" s="39"/>
    </row>
    <row r="91" spans="1:11" x14ac:dyDescent="0.25">
      <c r="A91" s="32" t="s">
        <v>159</v>
      </c>
      <c r="B91" s="43"/>
      <c r="C91" s="37" t="s">
        <v>81</v>
      </c>
      <c r="D91" s="32">
        <v>16</v>
      </c>
      <c r="E91" s="38"/>
      <c r="F91" s="39">
        <f t="shared" si="8"/>
        <v>0</v>
      </c>
      <c r="G91" s="16"/>
      <c r="H91" s="43"/>
      <c r="I91" s="43"/>
      <c r="J91" s="65"/>
      <c r="K91" s="39"/>
    </row>
    <row r="92" spans="1:11" x14ac:dyDescent="0.25">
      <c r="A92" s="4" t="s">
        <v>103</v>
      </c>
      <c r="B92" s="19"/>
      <c r="C92" s="19"/>
      <c r="D92" s="19"/>
      <c r="E92" s="78"/>
      <c r="F92" s="39">
        <f>SUM(F26:F91)</f>
        <v>0</v>
      </c>
      <c r="G92" s="5" t="s">
        <v>154</v>
      </c>
      <c r="H92" s="43"/>
      <c r="I92" s="43"/>
      <c r="J92" s="43"/>
      <c r="K92" s="98">
        <f>SUM(K89:K91)</f>
        <v>0</v>
      </c>
    </row>
    <row r="93" spans="1:11" x14ac:dyDescent="0.25">
      <c r="A93" s="81" t="s">
        <v>163</v>
      </c>
      <c r="B93" s="82">
        <f>G11</f>
        <v>1</v>
      </c>
      <c r="C93" s="40"/>
      <c r="D93" s="40"/>
      <c r="E93" s="79"/>
      <c r="F93" s="35">
        <f>F92*G11</f>
        <v>0</v>
      </c>
      <c r="G93" s="7" t="s">
        <v>107</v>
      </c>
      <c r="H93" s="40"/>
      <c r="I93" s="40"/>
      <c r="J93" s="40"/>
      <c r="K93" s="8">
        <f>K86+K87+K92</f>
        <v>0</v>
      </c>
    </row>
    <row r="94" spans="1:11" x14ac:dyDescent="0.25">
      <c r="G94" s="19"/>
      <c r="H94" s="19"/>
      <c r="I94" s="19"/>
      <c r="J94" s="19"/>
      <c r="K94" s="19"/>
    </row>
    <row r="95" spans="1:11" x14ac:dyDescent="0.25">
      <c r="G95" s="19"/>
      <c r="H95" s="19"/>
      <c r="I95" s="19"/>
      <c r="J95" s="19"/>
      <c r="K95" s="19"/>
    </row>
    <row r="96" spans="1:11" x14ac:dyDescent="0.25">
      <c r="G96" s="19"/>
      <c r="H96" s="19"/>
      <c r="I96" s="19"/>
      <c r="J96" s="19"/>
      <c r="K96" s="19"/>
    </row>
    <row r="97" spans="1:11" x14ac:dyDescent="0.25">
      <c r="G97" s="19"/>
      <c r="H97" s="19"/>
      <c r="I97" s="19"/>
      <c r="J97" s="19"/>
      <c r="K97" s="19"/>
    </row>
    <row r="98" spans="1:11" x14ac:dyDescent="0.25">
      <c r="G98" s="19"/>
      <c r="H98" s="19"/>
      <c r="I98" s="19"/>
      <c r="J98" s="19"/>
      <c r="K98" s="19"/>
    </row>
    <row r="99" spans="1:11" x14ac:dyDescent="0.25">
      <c r="A99" s="99" t="s">
        <v>170</v>
      </c>
      <c r="G99" s="19"/>
      <c r="H99" s="19"/>
      <c r="I99" s="19"/>
      <c r="J99" s="19"/>
      <c r="K99" s="19"/>
    </row>
    <row r="100" spans="1:11" x14ac:dyDescent="0.25">
      <c r="G100" s="19"/>
      <c r="H100" s="19"/>
      <c r="I100" s="19"/>
      <c r="J100" s="19"/>
      <c r="K100" s="19"/>
    </row>
    <row r="101" spans="1:11" x14ac:dyDescent="0.25">
      <c r="A101" s="89" t="s">
        <v>180</v>
      </c>
      <c r="B101" s="90"/>
      <c r="C101" s="94" t="s">
        <v>81</v>
      </c>
      <c r="D101" s="96">
        <v>69</v>
      </c>
      <c r="E101" s="95"/>
      <c r="F101" s="98">
        <f>ROUND(+D101*E101,1)</f>
        <v>0</v>
      </c>
      <c r="G101" s="86" t="s">
        <v>179</v>
      </c>
      <c r="H101" s="100" t="s">
        <v>81</v>
      </c>
      <c r="I101" s="87">
        <v>24</v>
      </c>
      <c r="J101" s="101"/>
      <c r="K101" s="102">
        <f t="shared" ref="K101:K106" si="9">ROUND(+I101*J101,1)</f>
        <v>0</v>
      </c>
    </row>
    <row r="102" spans="1:11" x14ac:dyDescent="0.25">
      <c r="A102" s="89" t="s">
        <v>181</v>
      </c>
      <c r="B102" s="90"/>
      <c r="C102" s="91" t="s">
        <v>81</v>
      </c>
      <c r="D102" s="89">
        <v>55</v>
      </c>
      <c r="E102" s="92"/>
      <c r="F102" s="93">
        <f>ROUND(+D102*E102,1)</f>
        <v>0</v>
      </c>
      <c r="G102" s="86" t="s">
        <v>178</v>
      </c>
      <c r="H102" s="100" t="s">
        <v>81</v>
      </c>
      <c r="I102" s="87">
        <v>15</v>
      </c>
      <c r="J102" s="101"/>
      <c r="K102" s="102">
        <f t="shared" si="9"/>
        <v>0</v>
      </c>
    </row>
    <row r="103" spans="1:11" x14ac:dyDescent="0.25">
      <c r="A103" s="19"/>
      <c r="B103" s="19"/>
      <c r="C103" s="19"/>
      <c r="D103" s="19"/>
      <c r="E103" s="19"/>
      <c r="F103" s="19"/>
      <c r="G103" s="86" t="s">
        <v>182</v>
      </c>
      <c r="H103" s="103" t="s">
        <v>20</v>
      </c>
      <c r="I103" s="86">
        <v>0</v>
      </c>
      <c r="J103" s="104"/>
      <c r="K103" s="102">
        <f t="shared" si="9"/>
        <v>0</v>
      </c>
    </row>
    <row r="104" spans="1:11" x14ac:dyDescent="0.25">
      <c r="A104" s="19"/>
      <c r="B104" s="19"/>
      <c r="C104" s="19"/>
      <c r="D104" s="19"/>
      <c r="E104" s="19"/>
      <c r="F104" s="19"/>
      <c r="G104" s="86" t="s">
        <v>183</v>
      </c>
      <c r="H104" s="103" t="s">
        <v>20</v>
      </c>
      <c r="I104" s="86">
        <v>0</v>
      </c>
      <c r="J104" s="104"/>
      <c r="K104" s="102">
        <f t="shared" si="9"/>
        <v>0</v>
      </c>
    </row>
    <row r="105" spans="1:11" x14ac:dyDescent="0.25">
      <c r="A105" s="19"/>
      <c r="B105" s="19"/>
      <c r="C105" s="19"/>
      <c r="D105" s="19"/>
      <c r="E105" s="19"/>
      <c r="F105" s="19"/>
      <c r="G105" s="86" t="s">
        <v>184</v>
      </c>
      <c r="H105" s="103" t="s">
        <v>20</v>
      </c>
      <c r="I105" s="86">
        <v>0</v>
      </c>
      <c r="J105" s="104"/>
      <c r="K105" s="102">
        <f t="shared" si="9"/>
        <v>0</v>
      </c>
    </row>
    <row r="106" spans="1:11" x14ac:dyDescent="0.25">
      <c r="A106" s="19"/>
      <c r="B106" s="19"/>
      <c r="C106" s="19"/>
      <c r="D106" s="19"/>
      <c r="E106" s="19"/>
      <c r="F106" s="19"/>
      <c r="G106" s="86" t="s">
        <v>185</v>
      </c>
      <c r="H106" s="103" t="s">
        <v>35</v>
      </c>
      <c r="I106" s="86">
        <v>0</v>
      </c>
      <c r="J106" s="104"/>
      <c r="K106" s="102">
        <f t="shared" si="9"/>
        <v>0</v>
      </c>
    </row>
    <row r="107" spans="1:1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x14ac:dyDescent="0.25">
      <c r="A123" s="19"/>
      <c r="B123" s="19"/>
      <c r="C123" s="19"/>
      <c r="D123" s="19"/>
      <c r="E123" s="19"/>
      <c r="F123" s="19"/>
    </row>
    <row r="124" spans="1:11" x14ac:dyDescent="0.25">
      <c r="A124" s="19"/>
      <c r="B124" s="19"/>
      <c r="C124" s="19"/>
      <c r="D124" s="19"/>
      <c r="E124" s="19"/>
      <c r="F124" s="19"/>
    </row>
    <row r="125" spans="1:11" x14ac:dyDescent="0.25">
      <c r="A125" s="19"/>
      <c r="B125" s="19"/>
      <c r="C125" s="19"/>
      <c r="D125" s="19"/>
      <c r="E125" s="19"/>
      <c r="F125" s="19"/>
    </row>
    <row r="126" spans="1:11" x14ac:dyDescent="0.25">
      <c r="A126" s="19"/>
      <c r="B126" s="19"/>
      <c r="C126" s="19"/>
      <c r="D126" s="19"/>
      <c r="E126" s="19"/>
      <c r="F126" s="19"/>
    </row>
    <row r="127" spans="1:11" x14ac:dyDescent="0.25">
      <c r="A127" s="19"/>
      <c r="B127" s="19"/>
      <c r="C127" s="19"/>
      <c r="D127" s="19"/>
      <c r="E127" s="19"/>
      <c r="F127" s="19"/>
    </row>
    <row r="128" spans="1:11" x14ac:dyDescent="0.25">
      <c r="A128" s="19"/>
      <c r="B128" s="19"/>
      <c r="C128" s="19"/>
      <c r="D128" s="19"/>
      <c r="E128" s="19"/>
      <c r="F128" s="19"/>
    </row>
    <row r="129" spans="1:6" x14ac:dyDescent="0.25">
      <c r="A129" s="19"/>
      <c r="B129" s="19"/>
      <c r="C129" s="19"/>
      <c r="D129" s="19"/>
      <c r="E129" s="19"/>
      <c r="F129" s="19"/>
    </row>
    <row r="130" spans="1:6" x14ac:dyDescent="0.25">
      <c r="A130" s="19"/>
      <c r="B130" s="19"/>
      <c r="C130" s="19"/>
      <c r="D130" s="19"/>
      <c r="E130" s="19"/>
      <c r="F130" s="19"/>
    </row>
    <row r="131" spans="1:6" x14ac:dyDescent="0.25">
      <c r="A131" s="19"/>
      <c r="B131" s="19"/>
      <c r="C131" s="19"/>
      <c r="D131" s="19"/>
      <c r="E131" s="19"/>
      <c r="F131" s="19"/>
    </row>
  </sheetData>
  <mergeCells count="7">
    <mergeCell ref="G1:K1"/>
    <mergeCell ref="A41:B41"/>
    <mergeCell ref="A42:B42"/>
    <mergeCell ref="A48:B48"/>
    <mergeCell ref="A18:B18"/>
    <mergeCell ref="A19:B19"/>
    <mergeCell ref="A20:B20"/>
  </mergeCells>
  <phoneticPr fontId="0" type="noConversion"/>
  <printOptions horizontalCentered="1"/>
  <pageMargins left="0.59055118110236227" right="0.11811023622047245" top="0.31496062992125984" bottom="0.51181102362204722" header="0.51181102362204722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Grundformular</vt:lpstr>
      <vt:lpstr>Grundformular!Druckbereich</vt:lpstr>
    </vt:vector>
  </TitlesOfParts>
  <Company>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Trüb</dc:creator>
  <cp:lastModifiedBy>Fierz Bernard</cp:lastModifiedBy>
  <cp:lastPrinted>2019-09-18T12:39:24Z</cp:lastPrinted>
  <dcterms:created xsi:type="dcterms:W3CDTF">2006-07-26T08:10:15Z</dcterms:created>
  <dcterms:modified xsi:type="dcterms:W3CDTF">2019-09-24T14:08:25Z</dcterms:modified>
</cp:coreProperties>
</file>