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gdzv00126\gv$\2_DA\02_Datenerhebung\01_Datenerhebung generell\Erhebungsjahr2020\SDEP-Hilfemenü\"/>
    </mc:Choice>
  </mc:AlternateContent>
  <bookViews>
    <workbookView xWindow="0" yWindow="0" windowWidth="23040" windowHeight="8448" activeTab="2"/>
  </bookViews>
  <sheets>
    <sheet name="Übersicht" sheetId="1" r:id="rId1"/>
    <sheet name="(A) MS" sheetId="2" r:id="rId2"/>
    <sheet name="(B) SDEP-KTR" sheetId="9" r:id="rId3"/>
    <sheet name="(C) SDEP-ZH" sheetId="4" r:id="rId4"/>
    <sheet name="(D) Anlagebuchhaltung" sheetId="10" r:id="rId5"/>
    <sheet name="(E) Abstimmbrücke" sheetId="13" r:id="rId6"/>
    <sheet name="KTR-Typen" sheetId="7" r:id="rId7"/>
    <sheet name="Hauptkostenstellen" sheetId="8" r:id="rId8"/>
  </sheets>
  <definedNames>
    <definedName name="_xlnm._FilterDatabase" localSheetId="2" hidden="1">'(B) SDEP-KTR'!$A$2:$U$121</definedName>
    <definedName name="_xlnm._FilterDatabase" localSheetId="3" hidden="1">'(C) SDEP-ZH'!$A$2:$U$84</definedName>
    <definedName name="_xlnm._FilterDatabase" localSheetId="7" hidden="1">Hauptkostenstellen!$A$2:$H$161</definedName>
    <definedName name="_xlnm.Print_Area" localSheetId="5">'(E) Abstimmbrücke'!$A$1:$U$98</definedName>
    <definedName name="Z_3E032787_507F_410C_89D2_13163FA1A821_.wvu.Cols" localSheetId="5" hidden="1">'(E) Abstimmbrücke'!$J:$J,'(E) Abstimmbrücke'!$O:$O</definedName>
    <definedName name="Z_3E032787_507F_410C_89D2_13163FA1A821_.wvu.FilterData" localSheetId="2" hidden="1">'(B) SDEP-KTR'!$A$2:$U$81</definedName>
    <definedName name="Z_3E032787_507F_410C_89D2_13163FA1A821_.wvu.FilterData" localSheetId="3" hidden="1">'(C) SDEP-ZH'!$A$2:$U$84</definedName>
    <definedName name="Z_3E032787_507F_410C_89D2_13163FA1A821_.wvu.PrintArea" localSheetId="2" hidden="1">'(B) SDEP-KTR'!$A$1:$U$81</definedName>
    <definedName name="Z_3E032787_507F_410C_89D2_13163FA1A821_.wvu.PrintArea" localSheetId="3" hidden="1">'(C) SDEP-ZH'!$A$1:$U$84</definedName>
    <definedName name="Z_3E032787_507F_410C_89D2_13163FA1A821_.wvu.PrintArea" localSheetId="5" hidden="1">'(E) Abstimmbrücke'!$A$1:$G$74</definedName>
    <definedName name="Z_578F384A_E30F_4AB0_9BE2_60241A58AF18_.wvu.FilterData" localSheetId="2" hidden="1">'(B) SDEP-KTR'!$A$2:$U$81</definedName>
    <definedName name="Z_578F384A_E30F_4AB0_9BE2_60241A58AF18_.wvu.FilterData" localSheetId="3" hidden="1">'(C) SDEP-ZH'!$A$2:$U$84</definedName>
    <definedName name="Z_578F384A_E30F_4AB0_9BE2_60241A58AF18_.wvu.PrintArea" localSheetId="2" hidden="1">'(B) SDEP-KTR'!$A$1:$U$81</definedName>
    <definedName name="Z_578F384A_E30F_4AB0_9BE2_60241A58AF18_.wvu.PrintArea" localSheetId="3" hidden="1">'(C) SDEP-ZH'!$A$1:$U$84</definedName>
    <definedName name="Z_5A2CE18A_5277_4EF7_BE10_87706C2DEC9E_.wvu.FilterData" localSheetId="2" hidden="1">'(B) SDEP-KTR'!$A$2:$U$81</definedName>
    <definedName name="Z_5A2CE18A_5277_4EF7_BE10_87706C2DEC9E_.wvu.FilterData" localSheetId="3" hidden="1">'(C) SDEP-ZH'!$A$2:$U$84</definedName>
    <definedName name="Z_5A2CE18A_5277_4EF7_BE10_87706C2DEC9E_.wvu.PrintArea" localSheetId="2" hidden="1">'(B) SDEP-KTR'!$A$1:$U$81</definedName>
    <definedName name="Z_5A2CE18A_5277_4EF7_BE10_87706C2DEC9E_.wvu.PrintArea" localSheetId="3" hidden="1">'(C) SDEP-ZH'!$A$1:$U$84</definedName>
  </definedNames>
  <calcPr calcId="162913"/>
  <customWorkbookViews>
    <customWorkbookView name="b188nes - Persönliche Ansicht" guid="{5A2CE18A-5277-4EF7-BE10-87706C2DEC9E}" mergeInterval="0" personalView="1" maximized="1" xWindow="-8" yWindow="-8" windowWidth="1936" windowHeight="1176" activeSheetId="2"/>
    <customWorkbookView name="b188pfa - Persönliche Ansicht" guid="{3E032787-507F-410C-89D2-13163FA1A821}" mergeInterval="0" personalView="1" maximized="1" xWindow="1912" yWindow="-8" windowWidth="1936" windowHeight="1176" activeSheetId="2"/>
    <customWorkbookView name="b188cha - Persönliche Ansicht" guid="{578F384A-E30F-4AB0-9BE2-60241A58AF18}" mergeInterval="0" personalView="1" maximized="1" xWindow="-8" yWindow="-8" windowWidth="1936" windowHeight="117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7" l="1"/>
  <c r="C42" i="7"/>
  <c r="C44" i="7"/>
  <c r="C43" i="7"/>
  <c r="C40" i="7"/>
  <c r="B147" i="13" l="1"/>
  <c r="R50" i="13" s="1"/>
  <c r="C118" i="13"/>
  <c r="D97" i="13"/>
  <c r="G81" i="13"/>
  <c r="E81" i="13"/>
  <c r="D81" i="13"/>
  <c r="E79" i="13"/>
  <c r="E78" i="13"/>
  <c r="E77" i="13"/>
  <c r="G69" i="13"/>
  <c r="D69" i="13"/>
  <c r="D70" i="13" s="1"/>
  <c r="E67" i="13"/>
  <c r="E66" i="13"/>
  <c r="E65" i="13"/>
  <c r="E64" i="13"/>
  <c r="E63" i="13"/>
  <c r="E62" i="13"/>
  <c r="E61" i="13"/>
  <c r="E60" i="13"/>
  <c r="E59" i="13"/>
  <c r="E58" i="13"/>
  <c r="R57" i="13"/>
  <c r="E57" i="13"/>
  <c r="R56" i="13"/>
  <c r="E56" i="13"/>
  <c r="E55" i="13"/>
  <c r="E54" i="13"/>
  <c r="R53" i="13"/>
  <c r="E53" i="13"/>
  <c r="R52" i="13"/>
  <c r="E52" i="13"/>
  <c r="R51" i="13"/>
  <c r="E51" i="13"/>
  <c r="E50" i="13"/>
  <c r="R49" i="13"/>
  <c r="E49" i="13"/>
  <c r="R48" i="13"/>
  <c r="E48" i="13"/>
  <c r="E47" i="13"/>
  <c r="E46" i="13"/>
  <c r="R45" i="13"/>
  <c r="R42" i="13"/>
  <c r="E42" i="13"/>
  <c r="R41" i="13"/>
  <c r="E41" i="13"/>
  <c r="E40" i="13"/>
  <c r="R39" i="13"/>
  <c r="E39" i="13"/>
  <c r="R38" i="13"/>
  <c r="E38" i="13"/>
  <c r="E37" i="13"/>
  <c r="E36" i="13"/>
  <c r="R35" i="13"/>
  <c r="E35" i="13"/>
  <c r="R34" i="13"/>
  <c r="E34" i="13"/>
  <c r="R33" i="13"/>
  <c r="E33" i="13"/>
  <c r="R32" i="13"/>
  <c r="E32" i="13"/>
  <c r="E31" i="13"/>
  <c r="R30" i="13"/>
  <c r="E30" i="13"/>
  <c r="R29" i="13"/>
  <c r="E29" i="13"/>
  <c r="R28" i="13"/>
  <c r="E28" i="13"/>
  <c r="E27" i="13"/>
  <c r="R26" i="13"/>
  <c r="E26" i="13"/>
  <c r="R25" i="13"/>
  <c r="G25" i="13"/>
  <c r="G72" i="13" s="1"/>
  <c r="D25" i="13"/>
  <c r="D72" i="13" s="1"/>
  <c r="D87" i="13" s="1"/>
  <c r="R24" i="13"/>
  <c r="R23" i="13"/>
  <c r="G23" i="13"/>
  <c r="D23" i="13"/>
  <c r="E22" i="13"/>
  <c r="R21" i="13"/>
  <c r="E21" i="13"/>
  <c r="R20" i="13"/>
  <c r="E20" i="13"/>
  <c r="E19" i="13"/>
  <c r="R18" i="13"/>
  <c r="E18" i="13"/>
  <c r="R17" i="13"/>
  <c r="E17" i="13"/>
  <c r="R16" i="13"/>
  <c r="E16" i="13"/>
  <c r="E15" i="13"/>
  <c r="E14" i="13"/>
  <c r="R13" i="13"/>
  <c r="E13" i="13"/>
  <c r="R12" i="13"/>
  <c r="E12" i="13"/>
  <c r="R11" i="13"/>
  <c r="E11" i="13"/>
  <c r="E23" i="13" s="1"/>
  <c r="E10" i="13"/>
  <c r="R9" i="13"/>
  <c r="E9" i="13"/>
  <c r="R8" i="13"/>
  <c r="R7" i="13"/>
  <c r="E7" i="13"/>
  <c r="G74" i="13" l="1"/>
  <c r="G87" i="13"/>
  <c r="D89" i="13"/>
  <c r="G89" i="13"/>
  <c r="E69" i="13"/>
  <c r="R14" i="13"/>
  <c r="F14" i="13" s="1"/>
  <c r="R36" i="13"/>
  <c r="R46" i="13"/>
  <c r="R54" i="13"/>
  <c r="D74" i="13"/>
  <c r="D98" i="13" s="1"/>
  <c r="R15" i="13"/>
  <c r="F51" i="13" s="1"/>
  <c r="R27" i="13"/>
  <c r="R31" i="13"/>
  <c r="R37" i="13"/>
  <c r="R43" i="13"/>
  <c r="R47" i="13"/>
  <c r="R55" i="13"/>
  <c r="G70" i="13"/>
  <c r="E70" i="13" s="1"/>
  <c r="R19" i="13"/>
  <c r="F56" i="13" s="1"/>
  <c r="R10" i="13"/>
  <c r="F35" i="13" s="1"/>
  <c r="R22" i="13"/>
  <c r="E25" i="13"/>
  <c r="R40" i="13"/>
  <c r="R44" i="13"/>
  <c r="F52" i="13" l="1"/>
  <c r="F10" i="13"/>
  <c r="F20" i="13"/>
  <c r="F58" i="13"/>
  <c r="F39" i="13"/>
  <c r="F65" i="13"/>
  <c r="F50" i="13"/>
  <c r="F41" i="13"/>
  <c r="F57" i="13"/>
  <c r="F67" i="13"/>
  <c r="F55" i="13"/>
  <c r="F9" i="13"/>
  <c r="F12" i="13"/>
  <c r="F15" i="13"/>
  <c r="F21" i="13"/>
  <c r="F47" i="13"/>
  <c r="F42" i="13"/>
  <c r="F61" i="13"/>
  <c r="F11" i="13"/>
  <c r="F60" i="13"/>
  <c r="F49" i="13"/>
  <c r="F13" i="13"/>
  <c r="F7" i="13"/>
  <c r="F23" i="13" s="1"/>
  <c r="F64" i="13"/>
  <c r="F34" i="13"/>
  <c r="F63" i="13"/>
  <c r="F54" i="13"/>
  <c r="F36" i="13"/>
  <c r="F22" i="13"/>
  <c r="F46" i="13"/>
  <c r="F48" i="13"/>
  <c r="F53" i="13"/>
  <c r="E72" i="13"/>
  <c r="F25" i="13"/>
  <c r="F38" i="13"/>
  <c r="F62" i="13"/>
  <c r="F37" i="13"/>
  <c r="F59" i="13"/>
  <c r="F40" i="13"/>
  <c r="F66" i="13"/>
  <c r="F72" i="13" l="1"/>
  <c r="H117" i="9" l="1"/>
  <c r="I110" i="9" l="1"/>
  <c r="N4" i="4" l="1"/>
  <c r="N5" i="4" s="1"/>
  <c r="N6" i="4" s="1"/>
  <c r="N8" i="4" s="1"/>
  <c r="N9" i="4" s="1"/>
  <c r="N10" i="4" s="1"/>
  <c r="N11" i="4" s="1"/>
  <c r="N12" i="4" s="1"/>
  <c r="N13" i="4" s="1"/>
  <c r="N14" i="4" s="1"/>
  <c r="N15" i="4" s="1"/>
  <c r="N16" i="4" s="1"/>
  <c r="N17" i="4" s="1"/>
  <c r="N18" i="4" s="1"/>
  <c r="N20" i="4" s="1"/>
  <c r="N21" i="4" s="1"/>
  <c r="N22" i="4" s="1"/>
  <c r="N23" i="4" s="1"/>
  <c r="N24" i="4" s="1"/>
  <c r="N25" i="4" s="1"/>
  <c r="N27" i="4" s="1"/>
  <c r="N28" i="4" s="1"/>
  <c r="N29" i="4" s="1"/>
  <c r="N30" i="4" s="1"/>
  <c r="N31" i="4" s="1"/>
  <c r="N32" i="4" s="1"/>
  <c r="N34" i="4" s="1"/>
  <c r="N35" i="4" s="1"/>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3" i="4" s="1"/>
  <c r="N74" i="4" s="1"/>
  <c r="N75" i="4" l="1"/>
  <c r="N76" i="4" s="1"/>
  <c r="N77" i="4" s="1"/>
  <c r="N78" i="4" s="1"/>
  <c r="N79" i="4" s="1"/>
  <c r="N80" i="4" s="1"/>
  <c r="N81" i="4" s="1"/>
  <c r="N82" i="4" s="1"/>
  <c r="N83" i="4" s="1"/>
  <c r="N84" i="4" s="1"/>
  <c r="N85" i="4" s="1"/>
  <c r="N86" i="4" s="1"/>
  <c r="I112" i="9" l="1"/>
  <c r="I111" i="9"/>
  <c r="C12" i="7" l="1"/>
  <c r="C3" i="7" l="1"/>
  <c r="C8" i="7" l="1"/>
  <c r="C7" i="7"/>
  <c r="C39" i="7" l="1"/>
  <c r="C38" i="7"/>
  <c r="C37" i="7"/>
  <c r="C11" i="7"/>
  <c r="C10" i="7"/>
  <c r="C9" i="7"/>
  <c r="C6" i="7"/>
  <c r="C5" i="7"/>
  <c r="C4" i="7"/>
</calcChain>
</file>

<file path=xl/comments1.xml><?xml version="1.0" encoding="utf-8"?>
<comments xmlns="http://schemas.openxmlformats.org/spreadsheetml/2006/main">
  <authors>
    <author>b188nes</author>
    <author>b188pfa</author>
  </authors>
  <commentList>
    <comment ref="B7" authorId="0" shapeId="0">
      <text>
        <r>
          <rPr>
            <sz val="9"/>
            <color indexed="81"/>
            <rFont val="Tahoma"/>
            <family val="2"/>
          </rPr>
          <t xml:space="preserve">Die Erlösminderungen aus Konto 609 werden im Konto 60 in Abzug gebracht und ausgewiesen. 
</t>
        </r>
      </text>
    </comment>
    <comment ref="G83" authorId="1" shapeId="0">
      <text>
        <r>
          <rPr>
            <b/>
            <sz val="9"/>
            <color indexed="81"/>
            <rFont val="Arial"/>
            <family val="2"/>
          </rPr>
          <t>Wert bitte mit positivem Vorzeichen erfassen</t>
        </r>
      </text>
    </comment>
    <comment ref="G84" authorId="1" shapeId="0">
      <text>
        <r>
          <rPr>
            <b/>
            <sz val="9"/>
            <color indexed="81"/>
            <rFont val="Arial"/>
            <family val="2"/>
          </rPr>
          <t>Wert bitte mit positivem Vorzeichen erfassen</t>
        </r>
      </text>
    </comment>
    <comment ref="G85" authorId="1" shapeId="0">
      <text>
        <r>
          <rPr>
            <b/>
            <sz val="9"/>
            <color indexed="81"/>
            <rFont val="Arial"/>
            <family val="2"/>
          </rPr>
          <t>Wert bitte mit negativem Vorzeichen erfassen</t>
        </r>
      </text>
    </comment>
  </commentList>
</comments>
</file>

<file path=xl/sharedStrings.xml><?xml version="1.0" encoding="utf-8"?>
<sst xmlns="http://schemas.openxmlformats.org/spreadsheetml/2006/main" count="4026" uniqueCount="1430">
  <si>
    <t>Erhebung</t>
  </si>
  <si>
    <t>KTR der Fälle</t>
  </si>
  <si>
    <t>SwissDRG Kostendaten</t>
  </si>
  <si>
    <t>KOREK</t>
  </si>
  <si>
    <t>KTR ohne Fallbezug</t>
  </si>
  <si>
    <t>Variablen nummer PRISMA</t>
  </si>
  <si>
    <t>Variablen nummer PSYREC</t>
  </si>
  <si>
    <t>Name PRISMA</t>
  </si>
  <si>
    <t>Name PSYREC</t>
  </si>
  <si>
    <t>Format</t>
  </si>
  <si>
    <t>Ausprägungen</t>
  </si>
  <si>
    <t>Spezifikation</t>
  </si>
  <si>
    <t>Anmerkungen</t>
  </si>
  <si>
    <t>60 Erlöse aus medizinischen, pflegerischen und therapeutischen Leistungen für Patienten</t>
  </si>
  <si>
    <t>N10</t>
  </si>
  <si>
    <t>Kostenträgerrechnung ZH</t>
  </si>
  <si>
    <t>611 Ärztliche Einzelleistungen (GV-Anteil)</t>
  </si>
  <si>
    <t>Grundversicherungsanteile der Erträge aus ärztlichen Einzelleistungen</t>
  </si>
  <si>
    <t>612 Ärztliche Einzelleistungen (ZV-Anteil)</t>
  </si>
  <si>
    <t>Zusatzversicherungsanteile der Erträge aus ärztlichen Einzelleistungen</t>
  </si>
  <si>
    <t>62 übrige Spitaleinzelleistungen</t>
  </si>
  <si>
    <t>Technische Leistungen gemäss TARMED, alle anderen Tarife (paramedizinische Tarife für Logopädie, Ergotherapie, Physiotherapie) und Laborerträge</t>
  </si>
  <si>
    <t>65 Übrige Erlöse aus Leistungen an Patienten</t>
  </si>
  <si>
    <t>Diese Variable enthält alle Erlöse für Leistungen an Patienten, die nicht in den Erlösartenhauptgruppen 60 – 62 verbucht werden können.</t>
  </si>
  <si>
    <t>66 Finanzerlös</t>
  </si>
  <si>
    <t>Nur Finanzerlöse, die direkt mit dem Krankenhausbetrieb verbunden sind.</t>
  </si>
  <si>
    <t>68 Erlöse aus Leistungen an Personal und Dritte</t>
  </si>
  <si>
    <t>Alle fallbezogenen Erlöse aus Leistungen an Personal und Dritte, z.B. Erlöse aus den Nebenbetrieben</t>
  </si>
  <si>
    <t>69 Beiträge und Subventionen</t>
  </si>
  <si>
    <t>Alle fallbezogenen Subventionen für OKP-Aktivität-bezogene GWL und GWL „nicht kostendeckende Tarife». Nicht fallbezogene Subventionen für GWL sind auf einem eigenen separaten Kosten-/Erlösträger auszuweisen und in der KTR nicht abzubilden.</t>
  </si>
  <si>
    <t xml:space="preserve">4001 Arzneimittel (exkl. Blut und Blutprodukte) </t>
  </si>
  <si>
    <t>Kostenträgerrechnung SwissDRG</t>
  </si>
  <si>
    <t>Alle direkt zurechenbaren Kosten für Arzneimittel gemäss Heilmittelgesetz (HMG), exklusive Kosten für Blut und Blutprodukte</t>
  </si>
  <si>
    <t>4002 Blut und Blutprodukte</t>
  </si>
  <si>
    <t xml:space="preserve">4012 Material, Instrumente, usw. </t>
  </si>
  <si>
    <t>4011 Implantate</t>
  </si>
  <si>
    <t>Alle Kosten für Implantate und Osteosynthesematerial</t>
  </si>
  <si>
    <t xml:space="preserve">Übriger Medizinischer Bedarf exkl. Arzthonorare </t>
  </si>
  <si>
    <t>Alle übrigen Einzelkosten der Konten 403, 404 und 405 exklusive Konten 4051/4052 (Arzthonorare)</t>
  </si>
  <si>
    <t>4051 Arzthonorare Belegärzte, nicht sozialversicherungspflichtig (GV-Anteil)</t>
  </si>
  <si>
    <t>Grundversicherungsanteil der Kosten für Fremdleistungen aus selbständiger ärztlicher Tätigkeit, die für das Spital/die Klinik nicht sozialversicherungspflichtig sind</t>
  </si>
  <si>
    <t>4052 Arzthonorare Belegärzte, nicht sozialversicherungspflichtig (ZV-Anteil)</t>
  </si>
  <si>
    <t>Zusatzversicherungsanteil der Kosten für Fremdleistungen aus selbständiger ärztlicher Tätigkeit, die für das Spital/die Klinik nicht sozialversicherungspflichtig sind</t>
  </si>
  <si>
    <t>3801 Arzthonorar, Spitalärzte (sozialversicherungspflichtig, GV-Anteil)</t>
  </si>
  <si>
    <t>3802 Arzthonorar, Spitalärzte (sozialversicherungspflichtig, ZV-Anteil)</t>
  </si>
  <si>
    <t>3811 Arzthonorar, Belegärzte (sozialversicherungspflichtig, GV-Anteil)</t>
  </si>
  <si>
    <t>3812 Arzthonorar, Belegärzte (sozialversicherungspflichtig, ZV-Anteil)</t>
  </si>
  <si>
    <t>480 Patiententransport durch Dritte</t>
  </si>
  <si>
    <t>Rechnungen externer Ambulanzdienste</t>
  </si>
  <si>
    <t>485 Übrige patientenbezogene Fremdleistungen</t>
  </si>
  <si>
    <t>Patientenbezogene Materialtransporte (z.B. Transport von Röntgenbildern)</t>
  </si>
  <si>
    <t>486 Übrige Auslagen für Patienten</t>
  </si>
  <si>
    <t>Unterrichtskosten, Bestattungskosten, Patientenbetreuung sowie Handelswaren, die von Patienten bezogen werden (z. B. Ergotherapiematerial).</t>
  </si>
  <si>
    <t>10 Patientenadministration, Gemeinkosten exkl. ANK</t>
  </si>
  <si>
    <t>Alle Personal- und Sachkosten der Kostenstelle 10 gemäss REKOLE®, exkl. ANK</t>
  </si>
  <si>
    <t>10 Patientenadministration, ANK</t>
  </si>
  <si>
    <t>ANK der Kostenstelle 10 gemäss REKOLE®, Angabe freiwillig, wird für die Erstellung der SwissDRG-Fallkostendatei benötigt.</t>
  </si>
  <si>
    <t>20 OP-Saal, Gemeinkosten exkl. ANK</t>
  </si>
  <si>
    <t>20 OP-Saal, ANK</t>
  </si>
  <si>
    <t>ANK der Kostenstelle 20 gemäss REKOLE®, Angabe freiwillig, wird für die Erstellung der SwissDRG-Fallkostendatei benötigt.</t>
  </si>
  <si>
    <t>31 Ärzteschaften des OP-Saals - Aktivitäten 6a, Gemeinkosten exkl. ANK</t>
  </si>
  <si>
    <t>31 Ärzteschaften des OP-Saals - Aktivitäten 6a, ANK</t>
  </si>
  <si>
    <t xml:space="preserve">23 Anästhesie, Gemeinkosten exkl. ANK </t>
  </si>
  <si>
    <t>Alle Personal- und Sachkosten der Kostenstelle 23 gemäss REKOLE®, exkl. ANK</t>
  </si>
  <si>
    <t>23 Anästhesie, ANK</t>
  </si>
  <si>
    <t>ANK der Kostenstelle 23 gemäss REKOLE®, Angabe freiwillig, wird für die Erstellung der SwissDRG-Fallkostendatei benötigt.</t>
  </si>
  <si>
    <t>24 Intensivpflege (IPS), Gemeinkosten exkl. ANK</t>
  </si>
  <si>
    <t>Alle Personal- und Sachkosten der Kostenstelle 24 gemäss REKOLE®, exkl. ANK</t>
  </si>
  <si>
    <t>24  Intensivpflege (IPS), ANK</t>
  </si>
  <si>
    <t>ANK der Kostenstelle 24 gemäss REKOLE®, Angabe freiwillig, wird für die Erstellung der SwissDRG-Fallkostendatei benötigt.</t>
  </si>
  <si>
    <t>31 Ärzteschaften der IPS - Aktivitäten 6b, Gemeinkosten exkl. ANK</t>
  </si>
  <si>
    <t>31 Ärzteschaften der IPS - Aktivitäten 6b, ANK</t>
  </si>
  <si>
    <t>38 Anerkannte Intermediate Care Stellen (IMCU), Gemeinkosten exkl. ANK</t>
  </si>
  <si>
    <t>Alle Personal- und Sachkosten der Kostenstelle 38 gemäss REKOLE®, exkl. ANK</t>
  </si>
  <si>
    <t>38 Anerkannte Intermediate Care Stellen (IMCU), ANK</t>
  </si>
  <si>
    <t>ANK der Kostenstelle 38 gemäss REKOLE®, Angabe freiwillig, wird für die Erstellung der SwissDRG-Fallkostendatei benötigt.</t>
  </si>
  <si>
    <t>31 Ärzteschaften der IMCU - Aktivitäten 6b, Gemeinkosten exkl. ANK</t>
  </si>
  <si>
    <t>31 Ärzteschaften der IMCU - Aktivitäten 6b, ANK</t>
  </si>
  <si>
    <t>25 Notfall, Gemeinkosten exkl. ANK</t>
  </si>
  <si>
    <t>Alle Personal- und Sachkosten der Kostenstelle 25 gemäss REKOLE®, exkl. ANK</t>
  </si>
  <si>
    <t>25 Notfall, ANK</t>
  </si>
  <si>
    <t>ANK der Kostenstelle 25 gemäss REKOLE®, Angabe freiwillig, wird für die Erstellung der SwissDRG-Fallkostendatei benötigt.</t>
  </si>
  <si>
    <t>31 Ärzteschaften des Notfalls - Aktivitäten 6b, Gemeinkosten exkl. ANK</t>
  </si>
  <si>
    <t>31 Ärzteschaften des Notfalls - Aktivitäten 6b, ANK</t>
  </si>
  <si>
    <t>26 Bildgebende Verfahren, Gemeinkosten exkl. ANK</t>
  </si>
  <si>
    <t>Alle Personal- und Sachkosten der Kostenstellen 26 gemäss REKOLE®, exkl. ANK</t>
  </si>
  <si>
    <t>26 Bildgebende Verfahren, ANK</t>
  </si>
  <si>
    <t>ANK der Kostenstellen 26 gemäss REKOLE®, Angabe freiwillig, wird für die Erstellung der SwissDRG-Fallkostendatei benötigt.</t>
  </si>
  <si>
    <t>27 Gebärsaal, Gemeinkosten exkl. ANK</t>
  </si>
  <si>
    <t>Alle Personal- und Sachkosten der Kostenstelle 27 gemäss REKOLE®, exkl. ANK</t>
  </si>
  <si>
    <t>27 Gebärsaal, ANK</t>
  </si>
  <si>
    <t>ANK der Kostenstelle 27 gemäss REKOLE®, Angabe freiwillig, wird für die Erstellung der SwissDRG-Fallkostendatei benötigt.</t>
  </si>
  <si>
    <t>31 Ärzteschaften des Gebärsaals - Aktivitäten 6b, Gemeinkosten exkl. ANK</t>
  </si>
  <si>
    <t>31 Ärzteschaften des Gebärsaals - Aktivitäten 6b, ANK</t>
  </si>
  <si>
    <t>28 Nuklearmedizin und Radioonkologie, Gemeinkosten exkl. ANK</t>
  </si>
  <si>
    <t>Alle Personal- und Sachkosten der Kostenstellen 28 gemäss REKOLE®, exkl. ANK</t>
  </si>
  <si>
    <t>28 Nuklearmedizin und Radioonkologie, ANK</t>
  </si>
  <si>
    <t>ANK der Kostenstellen 28 gemäss REKOLE®, Angabe freiwillig, wird für die Erstellung der SwissDRG-Fallkostendatei benötigt.</t>
  </si>
  <si>
    <t>29 Labor, Gemeinkosten exkl. ANK</t>
  </si>
  <si>
    <t>Alle Personal- und Sachkosten der Kostenstelle 29 gemäss REKOLE®, exkl. ANK</t>
  </si>
  <si>
    <t>29 Labor, ANK</t>
  </si>
  <si>
    <t>ANK der Kostenstelle 29 gemäss REKOLE®, Angabe freiwillig, wird für die Erstellung der SwissDRG-Fallkostendatei benötigt.</t>
  </si>
  <si>
    <t>30 Dialysen, Gemeinkosten exkl. ANK</t>
  </si>
  <si>
    <t>Alle Personal- und Sachkosten der Kostenstelle 30 gemäss REKOLE®, exkl. ANK</t>
  </si>
  <si>
    <t>30 Dialysen, ANK</t>
  </si>
  <si>
    <t>ANK der Kostenstelle 30 gemäss REKOLE®, Angabe freiwillig, wird für die Erstellung der SwissDRG-Fallkostendatei benötigt.</t>
  </si>
  <si>
    <t>31 Ärzteschaften Aktivitäten 1-5, Gemeinkosten exkl. ANK</t>
  </si>
  <si>
    <t>Personal- und Sachkosten der Kostenstelle 31 gemäss REKOLE® (exkl. ANK), die unter die Aktivitäten 1-5 fallen. Dies sind Aktivitäten, die direkt über die Kostenstelle 31 verrechnet werden.</t>
  </si>
  <si>
    <t>31 Ärzteschaften Aktivitäten 1-5, ANK</t>
  </si>
  <si>
    <t>ANK der Kostenstelle 31 gemäss REKOLE®, die unter die Aktivitäten 1-5 fallen. Dies sind Aktivitäten, die direkt über die Kostenstelle 31 verrechnet werden. Angabe freiwillig, wird für die Erstellung der SwissDRG-Fallkostendatei benötigt.</t>
  </si>
  <si>
    <t>32 Physiotherapie, Gemeinkosten exkl. ANK</t>
  </si>
  <si>
    <t>Alle Personal- und Sachkosten der Kostenstelle 32 gemäss REKOLE®, exkl. ANK</t>
  </si>
  <si>
    <t>32 Physiotherapie, ANK</t>
  </si>
  <si>
    <t>ANK der Kostenstelle 32 gemäss REKOLE®, Angabe freiwillig, wird für die Erstellung der SwissDRG-Fallkostendatei benötigt.</t>
  </si>
  <si>
    <t>33 Ergotherapie, Gemeinkosten exkl. ANK</t>
  </si>
  <si>
    <t>Alle Personal- und Sachkosten der Kostenstelle 33 gemäss REKOLE®, exkl. ANK</t>
  </si>
  <si>
    <t>33 Ergotherapie, ANK</t>
  </si>
  <si>
    <t>ANK der Kostenstelle 33 gemäss REKOLE®, Angabe freiwillig, wird für die Erstellung der SwissDRG-Fallkostendatei benötigt.</t>
  </si>
  <si>
    <t>34 Logopädie, Gemeinkosten exkl. ANK</t>
  </si>
  <si>
    <t>Alle Personal- und Sachkosten der Kostenstelle 34 gemäss REKOLE®, exkl. ANK</t>
  </si>
  <si>
    <t>34 Logopädie, ANK</t>
  </si>
  <si>
    <t>ANK der Kostenstelle 34 gemäss REKOLE®, Angabe freiwillig, wird für die Erstellung der SwissDRG-Fallkostendatei benötigt.</t>
  </si>
  <si>
    <t>350 Nichtärztliche Therapien und Beratungen (exkl. Psychologen), Gemeinkosten exkl. ANK</t>
  </si>
  <si>
    <t>350 Nichtärztliche Therapien und Beratungen (exkl. Psychologen), ANK</t>
  </si>
  <si>
    <t>351 Psychologen, Gemeinkosten exkl. ANK</t>
  </si>
  <si>
    <t>351 Psychologen, ANK</t>
  </si>
  <si>
    <t>36 Medizinische und therapeutische Diagnostik, Gemeinkosten exkl. ANK</t>
  </si>
  <si>
    <t>36 Medizinische und therapeutische Diagnostik, ANK</t>
  </si>
  <si>
    <t>ANK der Kostenstelle 36 gemäss REKOLE®, Angabe freiwillig, wird für die Erstellung der SwissDRG-Fallkostendatei benötigt.</t>
  </si>
  <si>
    <t>31 Ärzteschaften der medizinischen und therapeutischen Diagnostik - Aktivitäten 6b, Gemeinkosten exkl. ANK</t>
  </si>
  <si>
    <t>31 Ärzteschaften der medizinischen und therapeutischen Diagnostik - Aktivitäten 6b, ANK</t>
  </si>
  <si>
    <t xml:space="preserve">39 Pflege, Gemeinkosten exkl. ANK </t>
  </si>
  <si>
    <t>39 Pflege, ANK</t>
  </si>
  <si>
    <t>ANK der Kostenstelle 39 gemäss REKOLE®, Angabe freiwillig, wird für die Erstellung der SwissDRG-Fallkostendatei benötigt.</t>
  </si>
  <si>
    <t>41 Hotellerie-Zimmer, Gemeinkosten exkl. ANK</t>
  </si>
  <si>
    <t>41 Hotellerie-Zimmer, ANK</t>
  </si>
  <si>
    <t>ANK der Kostenstelle 41 gemäss REKOLE®, Angabe freiwillig, wird für die Erstellung der SwissDRG-Fallkostendatei benötigt.</t>
  </si>
  <si>
    <t>42 Hotellerie-Küche, Gemeinkosten exkl. ANK</t>
  </si>
  <si>
    <t>42 Hotellerie-Küche, ANK</t>
  </si>
  <si>
    <t>ANK der Kostenstelle 42 gemäss REKOLE®, Angabe freiwillig, wird für die Erstellung der SwissDRG-Fallkostendatei benötigt.</t>
  </si>
  <si>
    <t>43 Hotellerie-Service, Gemeinkosten exkl. ANK</t>
  </si>
  <si>
    <t>43 Hotellerie-Service, ANK</t>
  </si>
  <si>
    <t>ANK der Kostenstelle 43 gemäss REKOLE®, Angabe freiwillig, wird für die Erstellung der SwissDRG-Fallkostendatei benötigt.</t>
  </si>
  <si>
    <t>44 Übrige Leistungserbringer, Gemeinkosten exkl. ANK</t>
  </si>
  <si>
    <t>44 Übrige Leistungserbringer, ANK</t>
  </si>
  <si>
    <t>ANK der Kostenstelle 44 gemäss REKOLE®, Angabe freiwillig, wird für die Erstellung der SwissDRG-Fallkostendatei benötigt.</t>
  </si>
  <si>
    <t>45 Pathologie, Gemeinkosten exkl. ANK</t>
  </si>
  <si>
    <t>45 Pathologie, ANK</t>
  </si>
  <si>
    <t>ANK der Kostenstelle 45 gemäss REKOLE®, Angabe freiwillig, wird für die Erstellung der SwissDRG-Fallkostendatei benötigt.</t>
  </si>
  <si>
    <t>77 Rettungs-/Ambulanzdienst (nur Sekundärtransporte), Gemeinkosten exkl. ANK</t>
  </si>
  <si>
    <t>77 Rettungs-/Ambulanzdienst (nur Sekundärtransporte), ANK</t>
  </si>
  <si>
    <t>ANK der Kostenstelle 77 gemäss REKOLE®, Angabe freiwillig, wird für die Erstellung der SwissDRG-Fallkostendatei benötigt.</t>
  </si>
  <si>
    <t>Engere Betriebskosten (EBK)</t>
  </si>
  <si>
    <t>442 Abschreibungen</t>
  </si>
  <si>
    <t xml:space="preserve">Kosten für Abschreibungen gemäss VKL (Anlagen mit einem Anschaffungswert über dem VKL-Grenzwert von 10‘000 Fr.) </t>
  </si>
  <si>
    <t>444 Übrige Mietzinse (inkl. operatives Leasing)</t>
  </si>
  <si>
    <t>Kosten für an Dritte bezahlte Mietzinsen von Anlagen mit einem Anschaffungswert über dem VKL-Grenzwert von 10‘000 Fr.</t>
  </si>
  <si>
    <t>448 Kalkulatorische Verzinsung des Anlagevermögens</t>
  </si>
  <si>
    <t>In Ermangelung einer VKL-Definition der Berechnung der kalkulatorischen Zinsen des Anlagevermögens werden diese nach der REKOLE-Methodik ausgewiesen. Das gebundene Kapital wird mit dem VKL-Zinssatz verzinst. Das gebundene Kapital wird mit der Durchschnittswertmethode berechnet (Anschaffungswert/2). Einzig Land wird zum vollen Wert verzinst.</t>
  </si>
  <si>
    <t>44 Anlagenutzungskosten (VKL)</t>
  </si>
  <si>
    <t>44 Anlagenutzungskosten nach REKOLE/SwissDRG</t>
  </si>
  <si>
    <t>Gesamtkosten</t>
  </si>
  <si>
    <t>KTR-Typ</t>
  </si>
  <si>
    <t>N2</t>
  </si>
  <si>
    <t>KTR-Bezeichnung</t>
  </si>
  <si>
    <t>Patientenidentifikationsnummer (ID-Patient)</t>
  </si>
  <si>
    <t>Patientenidentifikationsnummer (PID-Nummer)</t>
  </si>
  <si>
    <t>Patient</t>
  </si>
  <si>
    <t>Eindeutige, jahresübergreifende Nummer pro Klinik und Person</t>
  </si>
  <si>
    <t>Personenidentifikator - Neue AHV Nummer</t>
  </si>
  <si>
    <t>Personenidentifikator (Neue AHV-Nummer)</t>
  </si>
  <si>
    <t>AN16</t>
  </si>
  <si>
    <t>Identifikationsnummer des administrativen Falls der Mutter (Id Admfall - Mutter)</t>
  </si>
  <si>
    <t>Neugeborene</t>
  </si>
  <si>
    <t>N4</t>
  </si>
  <si>
    <t>Zivilrechtlicher Wohnkanton</t>
  </si>
  <si>
    <t>AN2</t>
  </si>
  <si>
    <t>N1</t>
  </si>
  <si>
    <t>Fall</t>
  </si>
  <si>
    <t>Hauptkostenstelle</t>
  </si>
  <si>
    <t>AN3</t>
  </si>
  <si>
    <t>3-stelliger Zahlencode mit Werten zwischen 010 und 975</t>
  </si>
  <si>
    <t>Versicherungsklasse</t>
  </si>
  <si>
    <t>1 'allgemein'
2 'halbprivat'
3 'privat'</t>
  </si>
  <si>
    <t>Angabe der Versicherungsklasse des Patienten. Es ist die Versicherungsklasse gemäss dem vom Patienten gewählten Versicherungsmodell zu erfassen. 
Bei Selbstzahlern mit nicht versicherungspflichtigen Eingriffen muss keine Versicherungsklasse erfasst werden.</t>
  </si>
  <si>
    <t>Anzahl Tage</t>
  </si>
  <si>
    <t>A: MS</t>
  </si>
  <si>
    <t>B: SDEP-KTR</t>
  </si>
  <si>
    <t>Aufenthaltsstatus</t>
  </si>
  <si>
    <t>Sprachkenntnisse des Patienten</t>
  </si>
  <si>
    <t>1 'Verständigung gut möglich' 
2 'Verständigung erschwert'
3 'Dolmetscher erforderlich'</t>
  </si>
  <si>
    <t>Hauptfinanzierung Lebensunterhalt</t>
  </si>
  <si>
    <t>1 'eigener Verdienst'
2 'Verdienst Partner/in, Eltern, Verwandte'
3 'AHV'
4 'Krankengeld, IV- oder andere Rente'
5 'Sozial, Fürsorgegelder'
6 'Arbeitslosengelder'
8 'anderes (z.B. Vermögen)
9 'unbekannt'</t>
  </si>
  <si>
    <t>Falls zwei Verdienstanteile je 50% betragen, ist derjenige anzugeben,der seit längerer Zeit besteht. IV-Leistungen, die nicht eine Rente sind (nämlich Eingliederungsmassnahmen, Taggelder, Hilflosenentschädigung) sind unter „anderes“ zu kodieren. Bei Kindern und Jugendlichen bezieht sich die Angabe auf die Finanzierung des Familiensystems, in dem die Kinder / Jugendlichen die meiste Zeit wohnen.</t>
  </si>
  <si>
    <t>Berufliche Stellung vor Eintritt</t>
  </si>
  <si>
    <t>1 'Selbständig'
2 'angestellt als Lehrling/Lehrtochter (Lehre, Anlehre, Praktikum)'
3 'Hilfsangestellte/r, Hilfsarbeiter/in, Gelegenheitsarbeiter/in'
4 'angestellt in anderer Funktion, z.B. Angestellte/r, Arbeiter/in'
5 'angestellt in Kaderfunktion'
8 'andere Stellung'
9 'unbekannt/unzutreffend'</t>
  </si>
  <si>
    <t>Für Personen ausserhalb des Erwerbsfähigkeitsalters ist 9 „unzutreffend“ zu kodieren. Die hier erfasste berufliche Stellung bezieht sich auf die letzte Erwerbstätigkeit (= Geld verdienen durch Arbeitsleistung). Bei Arbeitslosen und nicht mehr Erwerbstätigen (z.B. Hausfrauen, Rentnern) wird die Stellung während der letzten Erwerbstätigkeit angegeben. Falls nie eine Erwerbstätigkeit bestand ist 9 zu kodieren.</t>
  </si>
  <si>
    <t>Erwerbstätigkeit nach Austritt</t>
  </si>
  <si>
    <t>1 'voll erwerbstätig (100%)'
2 'teilzeiterwerbstätig (&lt;100%)'
3 'arbeitslos (vermittelbar)'
4 'aus anderen Gründen nicht erwerbstätig'</t>
  </si>
  <si>
    <t>Diese Variable kann bei nicht regulär abschliessbaren Fällen leer gelassen werden.</t>
  </si>
  <si>
    <t>Weitere Beschäftigung nach Austritt: Hausarbeit im eigenen Haushalt</t>
  </si>
  <si>
    <t>0 'nein'
1 'ja'</t>
  </si>
  <si>
    <t>Weitere Beschäftigung nach Austritt: in Ausbildung (Schule, Lehre, Studium)</t>
  </si>
  <si>
    <t>Weitere Beschäftigung nach Austritt: Rehabilitationsprogramm</t>
  </si>
  <si>
    <t>Weitere Beschäftigung nach Austritt: IV, AHV oder andere Rente</t>
  </si>
  <si>
    <t>Weitere Beschäftigung nach Austritt: Arbeit in geschütztem oder beschützendem Rahmen</t>
  </si>
  <si>
    <t>Weitere Beschäftigung nach Austritt: unbekannt</t>
  </si>
  <si>
    <t>Vormundschaftlicher Status bei Austritt</t>
  </si>
  <si>
    <t>1 'mündig'
2 'bevormundet (nicht minderjährig)'
3 'in Beiratschaft/in Beistandschaft'
4 'minderjährig, kein Beistand/kein Vormund'
9 'unbekannt'</t>
  </si>
  <si>
    <t>N3</t>
  </si>
  <si>
    <t>Anzahl Konsultationstage (ambulant)</t>
  </si>
  <si>
    <t>Anzahl Tage, an denen mindestens eine Konsultation stattfand.</t>
  </si>
  <si>
    <t>Krisenintervention</t>
  </si>
  <si>
    <t>Beratung (nur, ohne Psychotherapie)</t>
  </si>
  <si>
    <t>Psychotherapie (einzel)</t>
  </si>
  <si>
    <t>Psychotherapie (Paar oder Familie)</t>
  </si>
  <si>
    <t>Psychotherapie (Gruppe)</t>
  </si>
  <si>
    <t>Integrierte psychiatrische Behandlung</t>
  </si>
  <si>
    <t>Unter integrierter psychiatrischer Behandlung wird eine Vielzahl von therapeutischen Massnahmen zusammengefasst. Sie grenzen sich einerseits von psychotherapeutischem Vorgehen im engeren Sinne (also Psychotherapie nach spezifisch erlernten Programmen bestimmter Schulen) ab, andererseits  von Therapien, für die eine bestimmte Berufsausbildung erforderlich ist (wie z.B. Ergo- oder Physiotherapie). Die Erfahrung zeigt, dass im Vorfeld psycho- sowie pharmakotherapeutischer Massnahmen (und auch begleitend dazu) häufig ein sogenanntes Clinical Management sinnvoll ist (Motivationssteigerung, Gewinnung von Vertrauen und Compliance usw.). Auch tagesstrukturierende- und sozialpsychiatrische Massnahmen sollen hier abgebildet werden, wie z.B. Schuldensanierung, Umgang mit Ämtern, Begleitung bei diagnostischen Abklärungen, Reintegration im Beziehungs-, Wohn-, Arbeits- und Freizeitbereich. Die integrierte psychiatrische Behandlung soll nur markiert werden, wenn die Kombination von Behandlungen im Vordergrund der durchgeführten Therapien steht. Falls einzelne Therapien die vorliegende Behandlung besser beschreiben sind nur diese zu markieren.</t>
  </si>
  <si>
    <t>Konsilium/Liaisondienst</t>
  </si>
  <si>
    <t>Sachhilfe</t>
  </si>
  <si>
    <t>Abklärung (auch testpsychologische)</t>
  </si>
  <si>
    <t>Begutachtung</t>
  </si>
  <si>
    <t>Psychopharmakotherapie</t>
  </si>
  <si>
    <t>Arbeitstherapie</t>
  </si>
  <si>
    <t>Logopädie</t>
  </si>
  <si>
    <t>Ergotherapie, Musiktherapie</t>
  </si>
  <si>
    <t>Physiotherapie, Bewegungstherapie</t>
  </si>
  <si>
    <t>Besuch (zu Hause, Arbeitsplatz etc.)</t>
  </si>
  <si>
    <t>Andere</t>
  </si>
  <si>
    <t>Zwangsmedikation</t>
  </si>
  <si>
    <t>Diese Variable muss nur für stationäre Behandlungen angegeben werden. Bei ambulant übrige und ambulant T/N Behandlungen können diese Felder leer gelassen werden.</t>
  </si>
  <si>
    <t>Zwangsisolation/-fixation</t>
  </si>
  <si>
    <t xml:space="preserve">Diese Variable muss nur für stationäre Behandlungen angegeben werden. Bei ambulant übrige und ambulant T/N Behandlungen können diese Felder leer gelassen werden.
</t>
  </si>
  <si>
    <t>Rückbehalt</t>
  </si>
  <si>
    <t>Psychopharmakotherapie: Stimulanzien</t>
  </si>
  <si>
    <t>D8</t>
  </si>
  <si>
    <t>JJJJMMTT</t>
  </si>
  <si>
    <t>Angabe des Datums (Jahr, Monat, Tag) im Format D8 
(JJJJMMTT)</t>
  </si>
  <si>
    <t>Gründe für FU Anordnung: Psychische Störung</t>
  </si>
  <si>
    <t>Gründe für FU Anordnung: Geistige Behinderung</t>
  </si>
  <si>
    <t>Gründe für FU Anordnung: Schwere Verwahrlosung</t>
  </si>
  <si>
    <t>Fürsorgebedürftigkeit für FU gegeben wegen: Akuter Selbstgefährdung</t>
  </si>
  <si>
    <t>Fürsorgebedürftigkeit für FU gegeben wegen: Fremdgefährdung</t>
  </si>
  <si>
    <t>Fürsorgebedürftigkeit für FU gegeben wegen: Erheblicher Belastung der Umgebung</t>
  </si>
  <si>
    <t>Anordnende Instanz bei ärztlichen FU</t>
  </si>
  <si>
    <t>Nicht patientenbezogene Kosten (können ganze Kst sein)</t>
  </si>
  <si>
    <t>Darf nicht für administrative Fälle ausgefüllt werden.</t>
  </si>
  <si>
    <t>Nebenbetrieb</t>
  </si>
  <si>
    <t>weitere Tarife (z. B. SVK) stationär</t>
  </si>
  <si>
    <t>extern finanz. univ. Lehre u. Forschung</t>
  </si>
  <si>
    <t>GWL gemäss Gesetz</t>
  </si>
  <si>
    <t>übrige Aufträge an Dritte</t>
  </si>
  <si>
    <t>Weitere, betriebsindiv. amb. Tarife</t>
  </si>
  <si>
    <t>Material, Medikamente, Blut</t>
  </si>
  <si>
    <t>Fremdleistungen</t>
  </si>
  <si>
    <t>Bezeichnung</t>
  </si>
  <si>
    <t>Code</t>
  </si>
  <si>
    <t>Beschriftung</t>
  </si>
  <si>
    <t>Angabe KTR-Bezeichnung erforderlich?</t>
  </si>
  <si>
    <t>Ja</t>
  </si>
  <si>
    <t>Eindeutig pro Jahr</t>
  </si>
  <si>
    <t>1.1.V04 Wohnort (Region)</t>
  </si>
  <si>
    <t>Kosten von Leistungen an Patienten zu Erlösen Kt.gr. 65 (falls ermittelt)</t>
  </si>
  <si>
    <t>Anzahl Fälle ambulant</t>
  </si>
  <si>
    <t>Anzahl Leistungseinheiten ambulant</t>
  </si>
  <si>
    <t>N15</t>
  </si>
  <si>
    <t>Methodik der Kostenermittlung</t>
  </si>
  <si>
    <t>Forschung</t>
  </si>
  <si>
    <t>KS</t>
  </si>
  <si>
    <t>BFS-Variablen</t>
  </si>
  <si>
    <t>ZH-Variablen</t>
  </si>
  <si>
    <t>Finanz- und Betriebsbuchhaltung (Zeitrechnung)</t>
  </si>
  <si>
    <t>KS-Spezifika der Finanzbuchhaltung</t>
  </si>
  <si>
    <t>[Direkte Erhebung in der KS]</t>
  </si>
  <si>
    <t>Total</t>
  </si>
  <si>
    <t>EBK</t>
  </si>
  <si>
    <t>ANK REKOLE</t>
  </si>
  <si>
    <t>Teil</t>
  </si>
  <si>
    <t>Erlöse</t>
  </si>
  <si>
    <t>ANK VKL</t>
  </si>
  <si>
    <t>Total Erlöse</t>
  </si>
  <si>
    <t>Summe der Felder 8100 bis 8107</t>
  </si>
  <si>
    <t>Total Erlöse für Grundversicherungsleistungen</t>
  </si>
  <si>
    <t>10 Patientenadministration, ANK nach REKOLE</t>
  </si>
  <si>
    <t>20 OP-Saal, ANK nach REKOLE</t>
  </si>
  <si>
    <t>23 Anästhesie, ANK nach REKOLE</t>
  </si>
  <si>
    <t>24  Intensivpflege (IPS), ANK nach REKOLE</t>
  </si>
  <si>
    <t>38 Anerkannte Intermediate Care Stellen (IMCU), ANK nach REKOLE</t>
  </si>
  <si>
    <t>25 Notfall, ANK nach REKOLE</t>
  </si>
  <si>
    <t>26 Bildgebende Verfahren, ANK nach REKOLE</t>
  </si>
  <si>
    <t>27 Gebärsaal, ANK nach REKOLE</t>
  </si>
  <si>
    <t>28 Nuklearmedizin und Radioonkologie, ANK nach REKOLE</t>
  </si>
  <si>
    <t>29 Labor, ANK nach REKOLE</t>
  </si>
  <si>
    <t>30 Dialysen, ANK nach REKOLE</t>
  </si>
  <si>
    <t>31 Ärzteschaften Aktivitäten 1-5, ANK nach REKOLE</t>
  </si>
  <si>
    <t>32 Physiotherapie, ANK nach REKOLE</t>
  </si>
  <si>
    <t>33 Ergotherapie, ANK nach REKOLE</t>
  </si>
  <si>
    <t>34 Logopädie, ANK nach REKOLE</t>
  </si>
  <si>
    <t>36 Medizinische und therapeutische Diagnostik, ANK nach REKOLE</t>
  </si>
  <si>
    <t>39 Pflege, ANK nach REKOLE</t>
  </si>
  <si>
    <t>41 Hotellerie-Zimmer, ANK nach REKOLE</t>
  </si>
  <si>
    <t>42 Hotellerie-Küche, ANK nach REKOLE</t>
  </si>
  <si>
    <t>43 Hotellerie-Service, ANK nach REKOLE</t>
  </si>
  <si>
    <t>44 Übrige Leistungserbringer, ANK nach REKOLE</t>
  </si>
  <si>
    <t>45 Pathologie, ANK nach REKOLE</t>
  </si>
  <si>
    <t>77 Rettungs-/Ambulanzdienst (nur Sekundärtransporte), ANK nach REKOLE</t>
  </si>
  <si>
    <t>442 Abschreibungen nach VKL</t>
  </si>
  <si>
    <t>444 Übrige Mietzinse nach VKL (inkl. operatives Leasing)</t>
  </si>
  <si>
    <t>448 Kalkulatorische Verzinsung des Anlagevermögens nach VKL</t>
  </si>
  <si>
    <t>44 Anlagenutzungskosten nach VKL</t>
  </si>
  <si>
    <t>Nicht fallbezogen</t>
  </si>
  <si>
    <t>Zusatzinfo Kostenermittlung</t>
  </si>
  <si>
    <t>Erlöse aus unbewerteten Zusatzentgelten und unbewerteten Fallpauschalen</t>
  </si>
  <si>
    <t>KTR und ETR</t>
  </si>
  <si>
    <t>Fallbezogene und fallunabhängige KTR</t>
  </si>
  <si>
    <t>SDEP-KTR (neu)</t>
  </si>
  <si>
    <t>universitäre Ausbildung</t>
  </si>
  <si>
    <t>universitäre Weiterbildung</t>
  </si>
  <si>
    <t>nur universitäre Betriebe</t>
  </si>
  <si>
    <t>Ja, ausser unviersitäre Betriebe</t>
  </si>
  <si>
    <t>C1</t>
  </si>
  <si>
    <t>MS-Variable</t>
  </si>
  <si>
    <t>Bemerkung</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</si>
  <si>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</si>
  <si>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</si>
  <si>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</si>
  <si>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</si>
  <si>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</si>
  <si>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</si>
  <si>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</si>
  <si>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</si>
  <si>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</si>
  <si>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</si>
  <si>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</si>
  <si>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</si>
  <si>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</si>
  <si>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</si>
  <si>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</si>
  <si>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</si>
  <si>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</si>
  <si>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</si>
  <si>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</si>
  <si>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</si>
  <si>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</si>
  <si>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</si>
  <si>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</si>
  <si>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</si>
  <si>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</si>
  <si>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C28</t>
  </si>
  <si>
    <t>C29</t>
  </si>
  <si>
    <t>C30</t>
  </si>
  <si>
    <t xml:space="preserve">Gemeinden im Fürstentum Liechtenstein dürfen nicht mit der Postleitzahl erfasst werden, sondern mit dem Ländercode LIE. Ausländische Gemeinden aus anderen Staaten, welche ebenso eine Schweizer Postleitzahl haben (wie z.B. Büsingen), müssen auch mit dem jeweiligen Ländercode codiert werden. </t>
  </si>
  <si>
    <t>Personenidentifikator - AHV Nummer</t>
  </si>
  <si>
    <t>Anzugeben für…</t>
  </si>
  <si>
    <t>Zeitbezug</t>
  </si>
  <si>
    <t>Fälle</t>
  </si>
  <si>
    <t>Nicht fallbezogene KTR</t>
  </si>
  <si>
    <t>Ambulante und tages-/nachtklinische KTR</t>
  </si>
  <si>
    <t>Erhebungsjahr</t>
  </si>
  <si>
    <t>Alle Fälle</t>
  </si>
  <si>
    <t>Eintritt</t>
  </si>
  <si>
    <t>Behandlung</t>
  </si>
  <si>
    <t>Gesamter Fall</t>
  </si>
  <si>
    <t>Psychiatriefälle</t>
  </si>
  <si>
    <t>Austritt</t>
  </si>
  <si>
    <t>Austritte Psychiatrie</t>
  </si>
  <si>
    <t>Austritt/Jahresende</t>
  </si>
  <si>
    <t>ambulante Psychiatriefälle</t>
  </si>
  <si>
    <t>Stationäre Psychiatriefälle</t>
  </si>
  <si>
    <t>Notfall</t>
  </si>
  <si>
    <t xml:space="preserve">  Notfallzentrum</t>
  </si>
  <si>
    <t>010</t>
  </si>
  <si>
    <t>M960</t>
  </si>
  <si>
    <t xml:space="preserve">  Ärztenotfallpraxis</t>
  </si>
  <si>
    <t>020</t>
  </si>
  <si>
    <t>M970</t>
  </si>
  <si>
    <t>Intensivmedizin</t>
  </si>
  <si>
    <t>080</t>
  </si>
  <si>
    <t>M050</t>
  </si>
  <si>
    <t>Innere Medizin, allgemein</t>
  </si>
  <si>
    <t>M100</t>
  </si>
  <si>
    <t xml:space="preserve">   Palliativmedizin</t>
  </si>
  <si>
    <t xml:space="preserve">   Angiologie</t>
  </si>
  <si>
    <t xml:space="preserve">   Endokrinologie</t>
  </si>
  <si>
    <t xml:space="preserve">   Gastroenterologie</t>
  </si>
  <si>
    <t xml:space="preserve">   Hämatologie und Onkologie</t>
  </si>
  <si>
    <t xml:space="preserve">   Kardiologie</t>
  </si>
  <si>
    <t xml:space="preserve">   Nephrologie</t>
  </si>
  <si>
    <t xml:space="preserve">   Neurologie</t>
  </si>
  <si>
    <t xml:space="preserve">   Pneumologie</t>
  </si>
  <si>
    <t xml:space="preserve">   Rheumatologie</t>
  </si>
  <si>
    <t>M100/M500</t>
  </si>
  <si>
    <t>Chirurgie, allgemein</t>
  </si>
  <si>
    <t>M200</t>
  </si>
  <si>
    <t xml:space="preserve">   Gefässchirurgie</t>
  </si>
  <si>
    <t xml:space="preserve">   Unfallchirurgie</t>
  </si>
  <si>
    <t xml:space="preserve">   Handchirurgie</t>
  </si>
  <si>
    <t xml:space="preserve">   Herzchirurgie</t>
  </si>
  <si>
    <t xml:space="preserve">   Kieferchirurgie</t>
  </si>
  <si>
    <t xml:space="preserve">   Neurochirurgie</t>
  </si>
  <si>
    <t xml:space="preserve">   Orthopädie</t>
  </si>
  <si>
    <t xml:space="preserve">   Plast. / Wiederherstellungschirurgie</t>
  </si>
  <si>
    <t xml:space="preserve">   Urologie</t>
  </si>
  <si>
    <t xml:space="preserve">   Viszeralchirurgie</t>
  </si>
  <si>
    <t xml:space="preserve">   Thoraxchirurgie</t>
  </si>
  <si>
    <t>Gynäkologie / Geburtshilfe, allgemein</t>
  </si>
  <si>
    <t>M300</t>
  </si>
  <si>
    <t xml:space="preserve">   Gynäkologie</t>
  </si>
  <si>
    <t xml:space="preserve">   Geburtshilfe</t>
  </si>
  <si>
    <t>Kinderheilkunde, allgemein</t>
  </si>
  <si>
    <t>M400</t>
  </si>
  <si>
    <t xml:space="preserve">   Kinderchirurgie</t>
  </si>
  <si>
    <t xml:space="preserve">   Kinder- / Jugendpsychiatrie</t>
  </si>
  <si>
    <t>M500</t>
  </si>
  <si>
    <t xml:space="preserve">   Neonatologie</t>
  </si>
  <si>
    <t xml:space="preserve">   Pädiatrie, Medizin</t>
  </si>
  <si>
    <t xml:space="preserve">M950 </t>
  </si>
  <si>
    <t>M950</t>
  </si>
  <si>
    <t>Ophthalmologie</t>
  </si>
  <si>
    <t>M600</t>
  </si>
  <si>
    <t>Otorhinolaryngologie (ORL)</t>
  </si>
  <si>
    <t>M700</t>
  </si>
  <si>
    <t>Dermatologie und Venerologie, allgemein</t>
  </si>
  <si>
    <t>M800</t>
  </si>
  <si>
    <t>Nuklearmedizin</t>
  </si>
  <si>
    <t>M850</t>
  </si>
  <si>
    <t>Geriatrie</t>
  </si>
  <si>
    <t xml:space="preserve">   Geriatrie, akut (inkl. Akutrehabilitation)</t>
  </si>
  <si>
    <t>M900</t>
  </si>
  <si>
    <t xml:space="preserve">   Geriatrie langzeit, chronisch Kranke</t>
  </si>
  <si>
    <t>Rehabilitation</t>
  </si>
  <si>
    <t xml:space="preserve">   Med. Rehabilitation, Physikalische Medizin, Frührehabilitation</t>
  </si>
  <si>
    <t xml:space="preserve">   Psychosomatische Rehabilitation</t>
  </si>
  <si>
    <t xml:space="preserve">   Internistische-onkologische Rehabilitation</t>
  </si>
  <si>
    <t xml:space="preserve">   Neurorehabilitation</t>
  </si>
  <si>
    <t xml:space="preserve">   Kardiovaskuläre Rehabilitation</t>
  </si>
  <si>
    <t xml:space="preserve">   Pulmonale Rehabilitation</t>
  </si>
  <si>
    <t xml:space="preserve">   Querschnittlähmung</t>
  </si>
  <si>
    <t>Akutpsychiatrische Grundversorgung (stationär)</t>
  </si>
  <si>
    <t xml:space="preserve">   Psychiatrische Grundversorgung Erwachsene Akut</t>
  </si>
  <si>
    <t xml:space="preserve">   Gerontopsychiatrische Grundversorgung Akut</t>
  </si>
  <si>
    <t xml:space="preserve">   Suchtbehandlung Erwachsene Akut</t>
  </si>
  <si>
    <t xml:space="preserve">   Kinderpsychiatrische Grundversorgung Akut </t>
  </si>
  <si>
    <t xml:space="preserve">   Jugendspychiatrische Grundversorgung Akut</t>
  </si>
  <si>
    <t xml:space="preserve">   Psychiatrische Krisenintervention Erwachsene Akut</t>
  </si>
  <si>
    <t>Psychiatrische Spezialversorgung (stationär)</t>
  </si>
  <si>
    <t xml:space="preserve">   Psychiatrische Spezialversorgung Erwachsene Akut</t>
  </si>
  <si>
    <t xml:space="preserve">   Gerontopsychiatrische Spezialversorgung Akut</t>
  </si>
  <si>
    <t xml:space="preserve">   Suchtbehandlung Alkohol Erwachsene Entzug</t>
  </si>
  <si>
    <t xml:space="preserve">   Suchtbehandlung Alkohol Erwachsene Entwöhnung</t>
  </si>
  <si>
    <t xml:space="preserve">   Suchtbehandlung Drogen Erwachsene Entzug</t>
  </si>
  <si>
    <t xml:space="preserve">   Suchtbehandlung Drogen Erwachsene Entwöhnung</t>
  </si>
  <si>
    <t xml:space="preserve">   Kinderpsychiatrische Spezialversorgung Akut</t>
  </si>
  <si>
    <t xml:space="preserve">   Jugendpsychiatrische Spezialversorgung Akut</t>
  </si>
  <si>
    <t xml:space="preserve">   Psychotherapeutische Spezialversorgung Erwachsene </t>
  </si>
  <si>
    <t xml:space="preserve">   Psychiatrische Spezialversorgung Akut Eltern mit Kind(ern)</t>
  </si>
  <si>
    <t xml:space="preserve">   Integrative Psychiatrie Erwachsene</t>
  </si>
  <si>
    <t>Forensische Psychiatrie</t>
  </si>
  <si>
    <t xml:space="preserve">   Forensische Psychiatrie Erwachsene  (Sicherheitsstationen)</t>
  </si>
  <si>
    <t xml:space="preserve">   Forensische Psychiatrie Jugendliche  (Sicherheitsstationen)</t>
  </si>
  <si>
    <t xml:space="preserve">   Forensische Psychiatrie Erwachsene  (Massnahmestationen)</t>
  </si>
  <si>
    <t xml:space="preserve">   Forensische Psychiatrie Jugendliche  (Massnahmestationen)</t>
  </si>
  <si>
    <t xml:space="preserve">   Forensische Psychiatrie Langzeit Kinder/Jugendliche</t>
  </si>
  <si>
    <t xml:space="preserve">   Forensische Psychiatrie Langzeit Erwachsene</t>
  </si>
  <si>
    <t>Psychiatrische Langzeitversorgung (Abrechnung über Pflegetarif)</t>
  </si>
  <si>
    <t xml:space="preserve">   Langzeitversorgung Erwachsenenpsychiatrie</t>
  </si>
  <si>
    <t xml:space="preserve">   Langzeitversorgung Gerontopsychiatrie</t>
  </si>
  <si>
    <t xml:space="preserve">   Langzeitversorgung Kinderpsychiatrie</t>
  </si>
  <si>
    <t xml:space="preserve">   Langzeitversorgung Jugendpsychiatrie</t>
  </si>
  <si>
    <t>M990</t>
  </si>
  <si>
    <t>Tageskliniken</t>
  </si>
  <si>
    <t xml:space="preserve">   Tagesklinik Psychiatrie</t>
  </si>
  <si>
    <t xml:space="preserve">   Tagesklinik Gerontopsychiatrie</t>
  </si>
  <si>
    <t xml:space="preserve">   Tagesklinik Suchtbehandlung</t>
  </si>
  <si>
    <t xml:space="preserve">   Tagesklinik Kinderpsychiatrie</t>
  </si>
  <si>
    <t xml:space="preserve">   Tagesklinik Jugendpsychiatrie</t>
  </si>
  <si>
    <t xml:space="preserve">   Tagesklinik Kinder- und Jugendpsychiatrie</t>
  </si>
  <si>
    <t xml:space="preserve">   Akuttagesklinik Psychiatrie</t>
  </si>
  <si>
    <t xml:space="preserve">   Nachtklinik Psychiatrie</t>
  </si>
  <si>
    <t xml:space="preserve">   Tagesheim Psychiatrie</t>
  </si>
  <si>
    <t>Ambulatorien</t>
  </si>
  <si>
    <t xml:space="preserve">   Ambulatorium Psychiatrie</t>
  </si>
  <si>
    <t xml:space="preserve">   Ambulatorium Gerontopsychiatrie</t>
  </si>
  <si>
    <t xml:space="preserve">   Ambulatorium Suchtbehandlung</t>
  </si>
  <si>
    <t xml:space="preserve">   Ambulatorium Kinder- und Jugendpsychiatrie</t>
  </si>
  <si>
    <t xml:space="preserve">   Ambulante Spezialangebote</t>
  </si>
  <si>
    <t xml:space="preserve">   Privatpraxen Psychiatrie</t>
  </si>
  <si>
    <t xml:space="preserve">   Substitutionsbehandlungen (z.B. Methadon)</t>
  </si>
  <si>
    <t>Hauptkostenstellen</t>
  </si>
  <si>
    <t>Fachgebietsbezeichnung / Station</t>
  </si>
  <si>
    <t>PRISMA &amp; PSYREC-KTR</t>
  </si>
  <si>
    <t>N13</t>
  </si>
  <si>
    <t>Geburt ambulant</t>
  </si>
  <si>
    <t>Record Typ</t>
  </si>
  <si>
    <t>ZD</t>
  </si>
  <si>
    <t>ZO</t>
  </si>
  <si>
    <t>Kennzeichnung des Statistikfalls</t>
  </si>
  <si>
    <t>Behandlungsart</t>
  </si>
  <si>
    <t>Bei ambulanten Geburten ist das Feld leer zu lassen.</t>
  </si>
  <si>
    <t>Krankenversicherer</t>
  </si>
  <si>
    <t>Code des zugelassenen Krankenversicherers</t>
  </si>
  <si>
    <t xml:space="preserve">Autokennzeichen (zwei Buchstaben) 
ZH = Zürich, etc. für Schweizer Kantone
</t>
  </si>
  <si>
    <t>Fallnummer</t>
  </si>
  <si>
    <t>Identifikationsnummer des administrativen Falls (Id Admfall)</t>
  </si>
  <si>
    <t>Fallidentifikationsnummer (Fall-Nummer)</t>
  </si>
  <si>
    <t>Betriebsnummer</t>
  </si>
  <si>
    <t>Spitalidentifikationsnummer (Id Spital)</t>
  </si>
  <si>
    <t>AN8</t>
  </si>
  <si>
    <t>MS</t>
  </si>
  <si>
    <t>Entspricht der in der MS Variable 4.6.V01 eingetragenen Fallnummer</t>
  </si>
  <si>
    <t>GLN-Nummer</t>
  </si>
  <si>
    <t>13 stellige GLN-Nummer des Operateurs</t>
  </si>
  <si>
    <t>Behandlungen mit MFZO</t>
  </si>
  <si>
    <t>Rolle</t>
  </si>
  <si>
    <t>1 'Erstoperateur'
2 'Zweitoperateur (Supervisor oder zweiter Hauptoperateur)'</t>
  </si>
  <si>
    <t>Auf Liste GD</t>
  </si>
  <si>
    <t>Für Personen ohne AHV-Nummer ist das Feld leer zu lassen.</t>
  </si>
  <si>
    <t>ZP</t>
  </si>
  <si>
    <t>ZF</t>
  </si>
  <si>
    <t>Station oder Teilstation, aus welcher der Patient austritt</t>
  </si>
  <si>
    <t>Alle Spitäler</t>
  </si>
  <si>
    <t>Listenspitäler Akutsomatik</t>
  </si>
  <si>
    <t>ABC</t>
  </si>
  <si>
    <t>Bei Grundversicherung KVG/IV kommt dieser Kanton für den Kantonsanteil der Kosten auf. Bitte beachten Sie, dass es Postleitzahlen gibt, welche nicht eindeutig einem Kanton zugewiesen werden können. Dementsprechend kann nicht in jedem Fall automatisch aufgrund der Postleitzahl der Kanton im System hinterlegt werden.</t>
  </si>
  <si>
    <t>Psychiatrie</t>
  </si>
  <si>
    <t>A</t>
  </si>
  <si>
    <t>Zeitpunkt der Anordnung der FU</t>
  </si>
  <si>
    <t>Zeitpunkt der Aufhebung der FU</t>
  </si>
  <si>
    <t>Zeitpunkt der Anordnung der n. FU</t>
  </si>
  <si>
    <t>Zeitpunkt der Aufhebung der n. FU</t>
  </si>
  <si>
    <t>Kommentar GD</t>
  </si>
  <si>
    <t>Freiwilligkeit</t>
  </si>
  <si>
    <t>C27</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</si>
  <si>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</si>
  <si>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</si>
  <si>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</si>
  <si>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</si>
  <si>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</si>
  <si>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</si>
  <si>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</si>
  <si>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</si>
  <si>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</si>
  <si>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</si>
  <si>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</si>
  <si>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</si>
  <si>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</si>
  <si>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</si>
  <si>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</si>
  <si>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</si>
  <si>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</si>
  <si>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</si>
  <si>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</si>
  <si>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</si>
  <si>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</si>
  <si>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</si>
  <si>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</si>
  <si>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</si>
  <si>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</si>
  <si>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</si>
  <si>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</si>
  <si>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</si>
  <si>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</si>
  <si>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</si>
  <si>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</si>
  <si>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</si>
  <si>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</si>
  <si>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Ergänzende Spezifikationen zur MS durch den Kanton</t>
  </si>
  <si>
    <t>Bisher</t>
  </si>
  <si>
    <t>SDEP</t>
  </si>
  <si>
    <t>generell</t>
  </si>
  <si>
    <t>Kliniken und Spitäler mit psychiatrischem Leistungsauftrag füllen ihre ambulanten psychiatrischen Fälle auch in der MS ab.</t>
  </si>
  <si>
    <t>Betriebe</t>
  </si>
  <si>
    <t>Statistikfälle</t>
  </si>
  <si>
    <t>Name</t>
  </si>
  <si>
    <t>Recordtyp</t>
  </si>
  <si>
    <t>Listenspitäler/
-kliniken</t>
  </si>
  <si>
    <t>KR</t>
  </si>
  <si>
    <t>Erlöse aus unbewerteten Zusatzentgelten oder unbewerteten Fallpauschalen gemäss Abrechnungsversion des SwissDRG-Katalogs, Positive Ganzzahl</t>
  </si>
  <si>
    <t>Alle Kostenträger</t>
  </si>
  <si>
    <t>Ambulante und tages-/nachtklinische Kostenträger</t>
  </si>
  <si>
    <t>Herkunft</t>
  </si>
  <si>
    <t>Kant. Variable Psychiatrie</t>
  </si>
  <si>
    <t>Kant. Variable</t>
  </si>
  <si>
    <t>Kant. Variable Akutsomatik</t>
  </si>
  <si>
    <t>Kant. Variable Psychiatrie, Rehabilitation</t>
  </si>
  <si>
    <t>C64</t>
  </si>
  <si>
    <t>C65</t>
  </si>
  <si>
    <t>C66</t>
  </si>
  <si>
    <t>C67</t>
  </si>
  <si>
    <t>C68</t>
  </si>
  <si>
    <t>C69</t>
  </si>
  <si>
    <t>Kennzeichnung der ambulanten Geburten</t>
  </si>
  <si>
    <t>(Neue) AHV-Nummer / AHV-756
(Bsp.: 756.1234.5678.90)</t>
  </si>
  <si>
    <t>E: Abstimm-brücke</t>
  </si>
  <si>
    <t>D: Anlage-buchhaltung</t>
  </si>
  <si>
    <t>SDEP-Record</t>
  </si>
  <si>
    <t>C: SDEP-ZH</t>
  </si>
  <si>
    <t>Nebenbetriebe, Überlieger, GWL [einzeln], FuuL, amb. Bereich, Aufträge…</t>
  </si>
  <si>
    <t>Abstimm-
brücke</t>
  </si>
  <si>
    <t>Etappe 1 (Daten 2019)</t>
  </si>
  <si>
    <t>Etappe 2 (Daten 2020 ff)</t>
  </si>
  <si>
    <t>Legende:</t>
  </si>
  <si>
    <t>Betriebs- und Personal-
daten</t>
  </si>
  <si>
    <t>Anlage-
buchhaltung</t>
  </si>
  <si>
    <t>Finanz-
buchhaltung</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</si>
  <si>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</si>
  <si>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</si>
  <si>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</si>
  <si>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</si>
  <si>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</si>
  <si>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</si>
  <si>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</si>
  <si>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</si>
  <si>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</si>
  <si>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</si>
  <si>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</si>
  <si>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</si>
  <si>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</si>
  <si>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</si>
  <si>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</si>
  <si>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</si>
  <si>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</si>
  <si>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</si>
  <si>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</si>
  <si>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</si>
  <si>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</si>
  <si>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</si>
  <si>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</si>
  <si>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</si>
  <si>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</si>
  <si>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</si>
  <si>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</si>
  <si>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</si>
  <si>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</si>
  <si>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</si>
  <si>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</si>
  <si>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</si>
  <si>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</si>
  <si>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</si>
  <si>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</si>
  <si>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</si>
  <si>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</si>
  <si>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</si>
  <si>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</si>
  <si>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</si>
  <si>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</si>
  <si>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</si>
  <si>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</si>
  <si>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</si>
  <si>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</si>
  <si>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</si>
  <si>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</si>
  <si>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</si>
  <si>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</si>
  <si>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</si>
  <si>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</si>
  <si>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</si>
  <si>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</si>
  <si>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</si>
  <si>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</si>
  <si>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</si>
  <si>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</si>
  <si>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</si>
  <si>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</si>
  <si>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</si>
  <si>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</si>
  <si>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</si>
  <si>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</si>
  <si>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</si>
  <si>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</si>
  <si>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</si>
  <si>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</si>
  <si>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</si>
  <si>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</si>
  <si>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</si>
  <si>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</si>
  <si>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</si>
  <si>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</si>
  <si>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</si>
  <si>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</si>
  <si>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</si>
  <si>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</si>
  <si>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</si>
  <si>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</si>
  <si>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</si>
  <si>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</si>
  <si>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</si>
  <si>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</si>
  <si>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</si>
  <si>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</si>
  <si>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</si>
  <si>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</si>
  <si>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</si>
  <si>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</si>
  <si>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</si>
  <si>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</si>
  <si>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</si>
  <si>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</si>
  <si>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</si>
  <si>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</si>
  <si>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</si>
  <si>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</si>
  <si>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</si>
  <si>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</si>
  <si>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</si>
  <si>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</si>
  <si>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</si>
  <si>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</si>
  <si>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</si>
  <si>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</si>
  <si>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Entscheid für Austritt</t>
  </si>
  <si>
    <t xml:space="preserve">   Home Treatment</t>
  </si>
  <si>
    <t>ZL</t>
  </si>
  <si>
    <t>Menge der abgerechneten Leistungen</t>
  </si>
  <si>
    <t>Leistung</t>
  </si>
  <si>
    <t>stationäre und TNK Fälle ausserhalb DRG/TARPSY</t>
  </si>
  <si>
    <t xml:space="preserve">1306
</t>
  </si>
  <si>
    <t>137
135
136
142
143</t>
  </si>
  <si>
    <t xml:space="preserve">Verrechnete Pflegetage
</t>
  </si>
  <si>
    <t>Verrechnete Pflegetage
Anzahl der verrechneten Tage, Tarif A
Anzahl der verrechneten Tage, Tarif B
Anzahl ganze Behandlungstage Tages-/Nachtklinik
Anzahl halbe Behandlungstage Tages-/Nachtklinik</t>
  </si>
  <si>
    <t>Einheit der abgerechneten Leistungen</t>
  </si>
  <si>
    <t>01 = stationäre Pflegetage
02 = ganze Tage TNK
03 = halbe Tage TNK
04 = Nächte TNK
07 = Tagesbezogener Zuschlag
08 = Fallbezogener Zuschlag
09 = Andere Einheit</t>
  </si>
  <si>
    <t>Tarifart</t>
  </si>
  <si>
    <t>Tarifhöhe</t>
  </si>
  <si>
    <t>01 = Akut: Tagespauschale 1. bis 30. Tag
02 = Akut: Tagespauschale 31. bis 60. Tag
03 = Akut: Tagespauschale 61. bis 90. Tag
04 = Akut: Tagespauschale 91. bis 365. Tag
05 = Akut: Tagespauschale ab 366. Tag
11 = Psy: Tagespauschale 1. bis 60. Tag
12 = Psy: Tagespauschale ab 61. Tag
13 = Psy: Tagespauschale 61. bis 365. Tag
14 = Psy: Tagespauschale 366. bis 2000. Tag
15 = Psy: Tagespauschale ab 2001. Tag
31 = Reha: Tagespauschale Akutnahe Frührehabilitation
32 = Reha: Tagespauschale Internistisch
33 = Reha: Tagespauschale Internistische Onkologie
34 = Reha: Tagespauschale Kardial
35 = Reha: Tagespauschale Kinder/Jugendliche
36 = Reha: Tagespauschale Muskuloskelettal
37 = Reha: Tagespauschale Neurologie
38 = Reha: Tagespauschale Neurologie einfach
39 = Reha: Tagespauschale Neurologie mittel
40 = Reha: Tagespauschale Neurologie schwer
41 = Reha: Tagespauschale Pulmonal
42 = Reha: Tagespauschale Querschnittslähmung
43 = Reha: Zuschlag Isolationspatienten/Innen
80 = Langzeit: Tagespauschale
90 = Akut: Andere Tagespauschale
91 = Akut: Anderer Tarif (ohne Tagespauschale)
94 = Psy: Andere Tagespauschale
95 = Psy: Anderer Tarif (ohne Tagespauschale)
98 = Reha: Andere Tagespauschale
99 = Reha: Anderer Tarif (ohne Tagespauschale)</t>
  </si>
  <si>
    <t>C70</t>
  </si>
  <si>
    <t>C71</t>
  </si>
  <si>
    <t>ZK</t>
  </si>
  <si>
    <t>N14</t>
  </si>
  <si>
    <t>BUR-Nummer</t>
  </si>
  <si>
    <t>System</t>
  </si>
  <si>
    <t>MS/KS</t>
  </si>
  <si>
    <t>Kopfrecord</t>
  </si>
  <si>
    <t>Erstellungszeitpunkt</t>
  </si>
  <si>
    <t>yyyymmddhhmmss</t>
  </si>
  <si>
    <t>XXXXXXXX</t>
  </si>
  <si>
    <t>Erstellt durch</t>
  </si>
  <si>
    <t>AN100</t>
  </si>
  <si>
    <t>beliebig</t>
  </si>
  <si>
    <t>BUR-Nummer des Betriebs</t>
  </si>
  <si>
    <t>Zeitpunkt der Erstellung des Files</t>
  </si>
  <si>
    <t>Optional: Ersteller (User) und Erstellungssystem</t>
  </si>
  <si>
    <t>C72</t>
  </si>
  <si>
    <t>C73</t>
  </si>
  <si>
    <t>C74</t>
  </si>
  <si>
    <t>KK</t>
  </si>
  <si>
    <t>B106</t>
  </si>
  <si>
    <t>B107</t>
  </si>
  <si>
    <t>B108</t>
  </si>
  <si>
    <t>Listenspitäler/
-kliniken
ab Etappe 2 (Daten 2020)</t>
  </si>
  <si>
    <t>21 Herzkatheter-Labor exkl. ANK</t>
  </si>
  <si>
    <t>40 Psychologie, Gemeinkosten exkl. ANK</t>
  </si>
  <si>
    <t>Gemäss REK_Entscheid 18_003</t>
  </si>
  <si>
    <t>21 Herzkatheter-Labor, ANK nach REKOLE</t>
  </si>
  <si>
    <t>ANK der Kostenstelle 35 gemäss REKOLE®, Angabe freiwillig, wird für die Erstellung der SwissDRG-Fallkostendatei benötigt.</t>
  </si>
  <si>
    <t>35 Nichtärztliche Therapien und Beratungen, ANK nach REKOLE</t>
  </si>
  <si>
    <t>ANK der Kostenstelle 40 gemäss REKOLE®, Angabe freiwillig, wird für die Erstellung der SwissDRG-Fallkostendatei benötigt.</t>
  </si>
  <si>
    <t>Gemäss REK-Entscheid 18_001 wird eine Muss-Kostenstelle 40-Psychologie geschaffen. Es ändert sich nur die Beschriftung, nihct aber der Inahlt, da die GD ZH die Trennung schon früher eingeführt hat.</t>
  </si>
  <si>
    <t>35 Nichtärztliche Therapien und Beratungen, Gemeinkosten exkl. ANK</t>
  </si>
  <si>
    <t>40 Psychologie, ANK nach REKOLE</t>
  </si>
  <si>
    <t>ZK: Kopfrecord (Fileinfos)
ZD: Zusatzdaten-Record 
ZL: Leistungsmengen-Record
ZO: Operierenden-Record
ZP: Psychiatrie-Record
ZF: FU-Record (Psychiatrie)</t>
  </si>
  <si>
    <t>KK: Kopfrecord (Fileinfos)
KR: Kostenrechnung</t>
  </si>
  <si>
    <t>SK: Kopfrecord (Fileinfos)
SA101: Kaufgeschäfte
SA102: Miet- und Abzahlungsgeschäfte</t>
  </si>
  <si>
    <t>Erhebungsteil</t>
  </si>
  <si>
    <t>Inhalt</t>
  </si>
  <si>
    <t>31 Ärzteschaften der IPS - Aktivitäten 6b1, Gemeinkosten exkl. ANK</t>
  </si>
  <si>
    <t>31 Ärzteschaften der IMCU - Aktivitäten 6b2, Gemeinkosten exkl. ANK</t>
  </si>
  <si>
    <t>31 Ärzteschaften des Notfalls - Aktivitäten 6b3, Gemeinkosten exkl. ANK</t>
  </si>
  <si>
    <t>31 Ärzteschaften des Gebärsaals - Aktivitäten 6b4, Gemeinkosten exkl. ANK</t>
  </si>
  <si>
    <t>31 Ärzteschaften der medizinischen und therapeutischen Diagnostik - Aktivitäten 6b5, Gemeinkosten exkl. ANK</t>
  </si>
  <si>
    <t>31 Ärzteschaften der IPS - Aktivitäten 6b1, ANK nach REKOLE</t>
  </si>
  <si>
    <t>31 Ärzteschaften der IMCU - Aktivitäten 6b2, ANK nach REKOLE</t>
  </si>
  <si>
    <t>31 Ärzteschaften des Notfalls - Aktivitäten 6b3, ANK nach REKOLE</t>
  </si>
  <si>
    <t>31 Ärzteschaften des Gebärsaals - Aktivitäten 6b4, ANK nach REKOLE</t>
  </si>
  <si>
    <t>31 Ärzteschaften der medizinischen und therapeutischen Diagnostik - Aktivitäten 6b5, ANK nach REKOLE</t>
  </si>
  <si>
    <t>Spalte PRISMA</t>
  </si>
  <si>
    <t>Spalte PSYREC-KTR</t>
  </si>
  <si>
    <t>Bei Unklarheiten oder Definitionslücken gelten weiterhin die weitergehenden Definitionen aus dem PRISMA- und PSYREC-KTR-Handbuch.
Bei Variablen, die in der MS anders codiert sind als in PRISMA/PSYREC-KTR, verweisen wir auf die Anhänge in den Handbüchern PRISMA/PSYREC-KTR</t>
  </si>
  <si>
    <t>Erlöse aus Tages- und Fallpreispauschalen inkl. OKP/UV/IV/MV/Kantons- und Investitionskostenanteile sowie CMO-Zuschlag. Debitorenverluste, Rabatte und Skonti sind hier in Abzug zu bringen. 
Die Erlösminderungen (Konto 609) sind hier in Abzug zu bringen.</t>
  </si>
  <si>
    <t>Gemäss REK-Entscheid 18_001 wird eine Muss-Kostenstelle 40-Psychologie geschaffen. Es ändert sich nur die Beschriftung, nicht aber der Inhalt, da die GD ZH die Trennung schon früher eingeführt hat.</t>
  </si>
  <si>
    <t>Diese Variable muss nur für stationäre Fälle angegeben werden, die per FU eingewiesen wurden oder bei denen eine FU während des Aufenthaltes angeordnet wurde.</t>
  </si>
  <si>
    <t>Falls die Geburt ambulant erfolgt und die Mutter deshalb in dieser Statistik nicht erfasst wurde, so ist beim Neugeborenenfall der Code 1 = Ja zu codieren.</t>
  </si>
  <si>
    <t>Erhebungsteil A: MS</t>
  </si>
  <si>
    <t>Entspricht der Variable 0.2.V02 der MS (Erhebungsteil A)</t>
  </si>
  <si>
    <t>FU bei Austritt aufgehoben</t>
  </si>
  <si>
    <t>C75</t>
  </si>
  <si>
    <t>Erhebungsteil B: SDEP-KTR</t>
  </si>
  <si>
    <t>Erhebungsteil C: ZH-Zusatzdaten</t>
  </si>
  <si>
    <t>Spezifikationen gemäss Angaben des Bundesamts für Statistik:</t>
  </si>
  <si>
    <t>B109</t>
  </si>
  <si>
    <t>B110</t>
  </si>
  <si>
    <t>B111</t>
  </si>
  <si>
    <t>C76</t>
  </si>
  <si>
    <t>ANK der Ärzteschaften der IPS – Aktivitäten 6b1 gemäss REKOLE®, Angabe freiwillig, wird für die Erstellung der SwissDRG-Fallkostendatei benötigt.</t>
  </si>
  <si>
    <t>ANK der Ärzteschaften der IMCU – Aktivitäten 6b2 gemäss REKOLE®, Angabe freiwillig, wird für die Erstellung der SwissDRG-Fallkostendatei benötigt.</t>
  </si>
  <si>
    <t>ANK der Ärzteschaften des Notfalls – Aktivitäten 6b3 gemäss REKOLE®, Angabe freiwillig, wird für die Erstellung der SwissDRG-Fallkostendatei benötigt.</t>
  </si>
  <si>
    <t>ANK der Ärzteschaften des Gebärsaals – Aktivitäten 6b4 gemäss REKOLE®, Angabe freiwillig, wird für die Erstellung der SwissDRG-Fallkostendatei benötigt.</t>
  </si>
  <si>
    <t>ANK der Ärzteschaften der medizinischen und therapeutischen Diagnostik – Aktivitäten 6b5 gemäss REKOLE®, Angabe freiwillig, wird für die Erstellung der SwissDRG-Fallkostendatei benötigt.</t>
  </si>
  <si>
    <t>1 = Tätigkeit
2 = grobe Schätzung
3 = Ertrag
4 = Erfahrungswerte (anderer Jahre)
5 = Kontierung
6 = Umlage
9 = Andere</t>
  </si>
  <si>
    <t>C77</t>
  </si>
  <si>
    <t>Begründung für stationäre Behandlung</t>
  </si>
  <si>
    <t>Ausprägungen gemäss Anhang 1a KLV Ziff. II. Kriterien zugunsten einer stationären Durchführung (SR 832.112.31)</t>
  </si>
  <si>
    <t>MCD</t>
  </si>
  <si>
    <t>Akutsomatik</t>
  </si>
  <si>
    <t>Diese Variable soll die Durchführung des Controllings "Ambulant vor Stationär" vereinfachen. Die Begründungen die in dieser Variable schon vorliegen müssen nicht separat nachgefordert werden. 
Die definitive Liste der Begründungen ist stand 7.11.2018 noch nicht öffentlich, soll aber per 1.1.2019 in Kraft treten. Aus diesem Grund ist die Angabe für das Datenjahr 2019 freiwillig jedoch empfohlen.</t>
  </si>
  <si>
    <t>Inhaltsübersicht bisher und neu (SDEP)</t>
  </si>
  <si>
    <t>Andere psychiatrische Tätigkeitsbereiche (stationär)</t>
  </si>
  <si>
    <t>B112</t>
  </si>
  <si>
    <t>Gesamtkosten (ANK REKOLE)</t>
  </si>
  <si>
    <t>B113</t>
  </si>
  <si>
    <t>B114</t>
  </si>
  <si>
    <t xml:space="preserve">Alle Personal- und Sachkosten der Kostenstelle 20 gemäss REKOLE®, exkl. ANK
</t>
  </si>
  <si>
    <t>ANK der Ärzteschaften des Herzkatheterlabors – Aktivitäten 6a2 gemäss REKOLE®, Angabe freiwillig, wird für die Erstellung der SwissDRG-Fallkostendatei ab 2020 benötigt.</t>
  </si>
  <si>
    <t>Die Patientenidentifikationsnummer darf aus Datenschutzgründen nicht mit den spitalinternen ID’s übereinstimmen, die im Rahmen der Rechnungsstellung verwendet werden.</t>
  </si>
  <si>
    <t>AN10</t>
  </si>
  <si>
    <t>Seite 40-42, Records SA101 und SA102</t>
  </si>
  <si>
    <t>Record SA101 (Kaufgeschäfte)</t>
  </si>
  <si>
    <t>Nr</t>
  </si>
  <si>
    <t>Var</t>
  </si>
  <si>
    <t>Beschreibung</t>
  </si>
  <si>
    <t>Wert</t>
  </si>
  <si>
    <t>Recordart</t>
  </si>
  <si>
    <t>SA101</t>
  </si>
  <si>
    <t>C(5)</t>
  </si>
  <si>
    <t>Konto (Abschnittscode) (siehe Liste zur Abschnittscode)</t>
  </si>
  <si>
    <t>C(9)</t>
  </si>
  <si>
    <t>Anlage Nummer (Laufnummer ; Interne Reihenfolge per Abschnitt 1, 2, 3, …)</t>
  </si>
  <si>
    <t>N(4)</t>
  </si>
  <si>
    <t>Name der Anlage</t>
  </si>
  <si>
    <t>C(30)</t>
  </si>
  <si>
    <t>A.19.02.xx.yyyy.1</t>
  </si>
  <si>
    <t>Anschaffungswert in Fr.</t>
  </si>
  <si>
    <t>N(9)</t>
  </si>
  <si>
    <t>A.19.02.xx.yyyy.2</t>
  </si>
  <si>
    <t>Anschaffungsjahr</t>
  </si>
  <si>
    <t>A.19.02.xx.yyyy.3</t>
  </si>
  <si>
    <t>Buchwert in Fr. (Anfang des Jahres)</t>
  </si>
  <si>
    <t>A.19.02.xx.yyyy.4</t>
  </si>
  <si>
    <t>Buchwert in Fr. (Ende des Jahres)</t>
  </si>
  <si>
    <t>A.19.02.xx.yyyy.5</t>
  </si>
  <si>
    <t>Jährliche Abschreibung in Fr.</t>
  </si>
  <si>
    <t>A.19.02.xx.yyyy.6</t>
  </si>
  <si>
    <t>Kalkulatorischer Zins in Fr.</t>
  </si>
  <si>
    <t>A.19.02.xx.yyyy.7</t>
  </si>
  <si>
    <t>Anlagenutzungskosten in Fr.</t>
  </si>
  <si>
    <t>Record SA102 (Miet- und Abbzahlungsgeschäfte)</t>
  </si>
  <si>
    <t>SA102</t>
  </si>
  <si>
    <t>Anlage</t>
  </si>
  <si>
    <t>A.19.03.xx.yyyy</t>
  </si>
  <si>
    <t>KTO</t>
  </si>
  <si>
    <t>AUFWANDS BZW. ERTRAGSKONTEN</t>
  </si>
  <si>
    <t>FIBU</t>
  </si>
  <si>
    <t>BEBU Zeitrechnung</t>
  </si>
  <si>
    <t>SDEP-KTR</t>
  </si>
  <si>
    <t>SDEP_KTR
Quellen:</t>
  </si>
  <si>
    <t>Konto</t>
  </si>
  <si>
    <t>KS-Variable</t>
  </si>
  <si>
    <t>KS
Zielfelder:</t>
  </si>
  <si>
    <t>KS-Anlagebuchh.
Quellen:</t>
  </si>
  <si>
    <t>Erlöse aus med., pfleg. und therap. Leistungen</t>
  </si>
  <si>
    <t>Erträge aus medizinischen, pflegerischen und therapeutischen Leistungen für Patienten A.15.30</t>
  </si>
  <si>
    <t xml:space="preserve">  - davon Erlösminderungen aus Leistungen für Patienten</t>
  </si>
  <si>
    <t>Ärztliche Einzelleistungen</t>
  </si>
  <si>
    <t>611 Ärztliche Einzelleistungen (GV-Anteil) + 612 Ärztliche Einzelleistungen (ZV-Anteil)</t>
  </si>
  <si>
    <t>Ärztliche Einzelleistungen A.15.31</t>
  </si>
  <si>
    <t xml:space="preserve">Übrige Spitaleinzelleistungen </t>
  </si>
  <si>
    <t>Übrige Spitaleinzelleistungen A.15.32</t>
  </si>
  <si>
    <t>Übrige Erträge aus Leistungen an Patienten</t>
  </si>
  <si>
    <t>Übrige Erträge aus Leistungen an Patienten A.15.33</t>
  </si>
  <si>
    <t>Finanzerlös</t>
  </si>
  <si>
    <t>Finanzertrag A.15.34</t>
  </si>
  <si>
    <t xml:space="preserve">Bestandesänderungen </t>
  </si>
  <si>
    <t>(nicht benötigt)</t>
  </si>
  <si>
    <t>Erlöse aus Leistungen an Personal und Dritte</t>
  </si>
  <si>
    <t>Erträge aus Leistungen an Personal und Dritte A.15.35</t>
  </si>
  <si>
    <t>Beiträge und Subventionen</t>
  </si>
  <si>
    <t>Beiträge und Subventionen A.15.36</t>
  </si>
  <si>
    <t xml:space="preserve"> - davon Beiträge von Gemeinden</t>
  </si>
  <si>
    <t>Beiträge von Gemeinden A.15.37</t>
  </si>
  <si>
    <t xml:space="preserve"> - davon Beiträge von Kantonen</t>
  </si>
  <si>
    <t>Beiträge von Kantonen A.15.38</t>
  </si>
  <si>
    <t xml:space="preserve"> - davon Beiträge vom Bund</t>
  </si>
  <si>
    <t>Beiträge vom Bund A.15.39</t>
  </si>
  <si>
    <t xml:space="preserve"> - davon Beiträge vom Korporationen, Stiftungen und Privaten</t>
  </si>
  <si>
    <t>Beiträge von Korporationen, Stiftungen und Privaten A.15.40</t>
  </si>
  <si>
    <t>Steuern, ausserordentlicher und Betriebsfremder Aufwand/Ertrag A.15.41</t>
  </si>
  <si>
    <t>Ausserordentlicher Erlös</t>
  </si>
  <si>
    <t>Betriebsfremder Erlös</t>
  </si>
  <si>
    <t>TOTAL ERTRÄGE</t>
  </si>
  <si>
    <t>Lohnkosten</t>
  </si>
  <si>
    <t>30 Lohnaufwand (sozialversicherungspflichtig) A.18.10</t>
  </si>
  <si>
    <t xml:space="preserve">  - davon Ärztinnen und Ärzte</t>
  </si>
  <si>
    <t>1. Ärztinnen und Ärzte A.18.01</t>
  </si>
  <si>
    <t xml:space="preserve">  - davon Pflegepersonal</t>
  </si>
  <si>
    <t>2. Pflegepersonal A.18.02</t>
  </si>
  <si>
    <t xml:space="preserve">  - davon medizinisch-technisches Personal</t>
  </si>
  <si>
    <t>3. Medizinisch-technisches Personal A.18.03</t>
  </si>
  <si>
    <t xml:space="preserve">  - davon medizinisch-therapeutisches Personal</t>
  </si>
  <si>
    <t>4. Medizinisch-therapeutisches Personal A.18.04</t>
  </si>
  <si>
    <t xml:space="preserve">  - davon Sozialdienste (Beratung und Unterstützung)</t>
  </si>
  <si>
    <t>5. Sozialdienste (Beratung und Unterstützung) A.18.05</t>
  </si>
  <si>
    <t xml:space="preserve">  - davon Hausdienstpersonal</t>
  </si>
  <si>
    <t>6. Hausdienstpersonal A.18.06</t>
  </si>
  <si>
    <t xml:space="preserve">  - davon Technische Dienste</t>
  </si>
  <si>
    <t>7. Technische Dienste A.18.07</t>
  </si>
  <si>
    <t xml:space="preserve">  - davon Administrativpersonal</t>
  </si>
  <si>
    <t>8. Administrativpersonal A.18.08</t>
  </si>
  <si>
    <t>Sozialversicherungskosten</t>
  </si>
  <si>
    <t>Personalaufwand A.15.01</t>
  </si>
  <si>
    <t>Arzthonorare, Spitalärzte (GV-Anteil)</t>
  </si>
  <si>
    <t>Arzthonorare, Spitalärzte (ZV-Anteil)</t>
  </si>
  <si>
    <t>Arzthonorare, Belegärzte (GV-Anteil)</t>
  </si>
  <si>
    <t>Arzthonorare, Belegärzte (ZV-Anteil)</t>
  </si>
  <si>
    <t>Übriger Personalaufwand</t>
  </si>
  <si>
    <t>Medizinischer Bedarf (exkl. Arzthonorare 4051/4052)</t>
  </si>
  <si>
    <t>Medizinischer Bedarf A.15.02</t>
  </si>
  <si>
    <t>nicht sozialversicherungspflichtige Arzthonorare (GV-Anteil)</t>
  </si>
  <si>
    <t>nicht sozialversicherungspflichtige Arzthonorare (ZV-Anteil)</t>
  </si>
  <si>
    <t>Lebensmittelaufwand</t>
  </si>
  <si>
    <t>Lebensmittelaufwand A.15.03</t>
  </si>
  <si>
    <t>Haushaltaufwand</t>
  </si>
  <si>
    <t>Haushaltsaufwand A.15.04</t>
  </si>
  <si>
    <t>Unterhalt und Reparaturen</t>
  </si>
  <si>
    <t>Unterhalt und Reparaturen A.15.05</t>
  </si>
  <si>
    <t>Investitionen (&lt;VKL-Wert)</t>
  </si>
  <si>
    <t>Aufwand für Anlagenutzung A.15.06</t>
  </si>
  <si>
    <t>Abschreibungen (gemäss VKL)</t>
  </si>
  <si>
    <t>Summe Jährliche Abschreibung in Fr. A.19.02.XX.XX.05</t>
  </si>
  <si>
    <t>Mietzinse (&lt;VKL-Wert)</t>
  </si>
  <si>
    <t>Übrige Mietzinse (gemäss VKL, inkl. operatives Leasing)</t>
  </si>
  <si>
    <t>TOTAL Anlagenutzungskosten durch Miet- oder Abzahlungsgeschäfte A19.03.16</t>
  </si>
  <si>
    <t>Kalkulatorische Verzinsung des Anlagevermögens (VKL)</t>
  </si>
  <si>
    <t>Summe Kalkulatorischer Zins in Fr. A.19.02.XX.XX.06</t>
  </si>
  <si>
    <t>Kosten für Energie und Wasser</t>
  </si>
  <si>
    <t>Aufwand für Energie und Wasser A.15.07</t>
  </si>
  <si>
    <t>Kreditzinskosten</t>
  </si>
  <si>
    <t>Zinsaufwand A.15.08</t>
  </si>
  <si>
    <t>Darlehenszinskosten</t>
  </si>
  <si>
    <t xml:space="preserve">Zinsaufwand auf finanzielles Leasing </t>
  </si>
  <si>
    <t>Kalk. Verzinsung des Umlaufvermögens gem. REKOLE</t>
  </si>
  <si>
    <t>Übrige Zinskosten</t>
  </si>
  <si>
    <t>Verwaltungs- und Informatikkosten</t>
  </si>
  <si>
    <t>Verwaltungs- und Informatikaufwand A.15.09</t>
  </si>
  <si>
    <t>Übrige patientenbezogene Kosten</t>
  </si>
  <si>
    <t>480 Patiententransport durch Dritte + 485 Übrige patientenbezogene Fremdleistungen + 486 Übrige Auslagen für Patienten</t>
  </si>
  <si>
    <t>Übriger patientenbezogener Aufwand A.15.10</t>
  </si>
  <si>
    <t>Übrige nicht patientenbezogene Kosten</t>
  </si>
  <si>
    <t>Übriger nicht patientenbezogener Aufwand A.15.11</t>
  </si>
  <si>
    <t>70-76</t>
  </si>
  <si>
    <t>Steuern, ausserordentlicher und Betriebsfremder Aufwand A.15.12</t>
  </si>
  <si>
    <t>Ausserordentlicher Aufwand</t>
  </si>
  <si>
    <t>Betriebsfremder Aufwand</t>
  </si>
  <si>
    <t>Total Einzelkosten</t>
  </si>
  <si>
    <t>Total Gemeinkosten</t>
  </si>
  <si>
    <t>TOTAL KOSTEN (ANK VKL)</t>
  </si>
  <si>
    <t>TOTAL AUFWAND A.15.20</t>
  </si>
  <si>
    <t>ERGEBNIS (ANK VKL)</t>
  </si>
  <si>
    <t xml:space="preserve">Gesamtgewinn A.16.10 / Gesamtverlust A.16.20 </t>
  </si>
  <si>
    <t>Zusätzlicher Ausweis der ANK nach REKOLE</t>
  </si>
  <si>
    <t>TOTAL KOSTEN (ANK REKOLE)</t>
  </si>
  <si>
    <t>ERGEBNIS (ANK REKOLE)</t>
  </si>
  <si>
    <t>Defizitdeckung</t>
  </si>
  <si>
    <t>Reserven</t>
  </si>
  <si>
    <t>Reserven A.16.31</t>
  </si>
  <si>
    <t>Gemeinde</t>
  </si>
  <si>
    <t>Gemeinde A.16.32</t>
  </si>
  <si>
    <t>Kanton</t>
  </si>
  <si>
    <t>Kantone A.16.33</t>
  </si>
  <si>
    <t>Bund</t>
  </si>
  <si>
    <t>Bund A.16.34</t>
  </si>
  <si>
    <t>Private Rechtsträger</t>
  </si>
  <si>
    <t>Private Rechtsträger A.16.35</t>
  </si>
  <si>
    <t>Total Defizitdeckung</t>
  </si>
  <si>
    <t>Total Defizitdeckung A.16.40</t>
  </si>
  <si>
    <t>Nicht gedecktes Defizit</t>
  </si>
  <si>
    <t>Nicht gedecktes Defizit A.16.50</t>
  </si>
  <si>
    <t>Gesamtkosten (ANK VKL)</t>
  </si>
  <si>
    <t>AN1</t>
  </si>
  <si>
    <t>Alle Personal- und Sachkosten der Kostenstelle 21 gemäss REKOLE®, exkl. ANK
Für Daten 2019 freiwillig, ab Daten 2020 verpflichtend</t>
  </si>
  <si>
    <t xml:space="preserve">Hauptsächlich beanspruchte Hauptkostenstelle  (vgl. dazu Tabelle Hauptkostenstelle). </t>
  </si>
  <si>
    <t>0 'Hauptbehandlung'
1 '1. Nebenbehandlung'
2 '2. Nebenbehandlung'
…
99 '99. Nebenbehandlung'
ODER
4.3.V010
4.3.V020
…
 4.3.V1000</t>
  </si>
  <si>
    <t>Einzutragen ist der Rang der Behandlung (empfohlen) oder der Variablenname der Medizinischen Statistik (MS), welche den relevanten CHOP-Code enthält und nicht der CHOP-Code selber. Der Rang beginnt mit 0 = Hauptbehandlung und geht bis 99 = 99. Nebenbehandlung.</t>
  </si>
  <si>
    <t>Dies entspricht weitgehend dem bisherigen Vorgehen. Einzig Spitäler mit Leistungsauftrag Psychiatrie, die bisher ausschliesslich PRISMA geliefert haben, müssen ab Etappe 2 (Daten 2020) die ambulanten Psychiatriefälle liefern.</t>
  </si>
  <si>
    <t xml:space="preserve">In der Psychiatrie sind tages-/nachtklinische Fälle weiterhin mit der Ausprägung 2 zu codieren.
Das Codieren des Wertes 9 (= unbekannt) ist nicht erlaubt. </t>
  </si>
  <si>
    <t>MX: Lieferungsmeldung
MB: Minimaldatensatz
MN: Neugeborenen
MP: Psychiatrie
MD: Diagnosen &amp; Behandlungen</t>
  </si>
  <si>
    <t>Tarif TARMED, KVG reine OKP</t>
  </si>
  <si>
    <t>Tarif TARMED, MTK</t>
  </si>
  <si>
    <t>Tarif TARMED, Selbstzahler inkl. Zusatzversicherte</t>
  </si>
  <si>
    <t>Tarif Labor, KVG reine OKP</t>
  </si>
  <si>
    <t>Tarif Labor, MTK</t>
  </si>
  <si>
    <t>Tarif Labor, Selbstzahler inkl. Zusatzversicherte</t>
  </si>
  <si>
    <t>Tarif Physio, KVG reine OKP</t>
  </si>
  <si>
    <t>Tarif Physio, MTK</t>
  </si>
  <si>
    <t>Tarif Physio, Selbstzahler inkl. Zusatzversicherte</t>
  </si>
  <si>
    <t>Tarif Ergotherapie, KVG reine OKP</t>
  </si>
  <si>
    <t>Tarif Ergotherapie, MTK</t>
  </si>
  <si>
    <t>Tarif Ergotherapie, Selbstzahler inkl. Zusatzversicherte</t>
  </si>
  <si>
    <t>Tarif Ernährungsberatung, KVG reine OKP</t>
  </si>
  <si>
    <t>Tarif Ernährungsberatung, MTK</t>
  </si>
  <si>
    <t>Tarif Ernährungsberatung, Selbstzahler inkl. Zusatzversicherte</t>
  </si>
  <si>
    <t>Tarif Diabetesberatung, KVG reine OKP</t>
  </si>
  <si>
    <t>Tarif Diabetesberatung, MTK</t>
  </si>
  <si>
    <t>Tarif Diabetesberatung, Selbstzahler inkl. Zusatzversicherte</t>
  </si>
  <si>
    <t>Tarif Logopädie, KVG reine OKP</t>
  </si>
  <si>
    <t>Tarif Logopädie, MTK</t>
  </si>
  <si>
    <t>Tarif Logopädie, Selbstzahler inkl. Zusatzversicherte</t>
  </si>
  <si>
    <t>Tarif Dialyse, KVG reine OKP</t>
  </si>
  <si>
    <t>Tarif Dialyse, MTK</t>
  </si>
  <si>
    <t>Tarif Dialyse, Selbstzahler inkl. Zusatzversicherte</t>
  </si>
  <si>
    <t xml:space="preserve">Version </t>
  </si>
  <si>
    <t>Änderung</t>
  </si>
  <si>
    <t>Erhebungsteil D: Anlagebuchhaltung</t>
  </si>
  <si>
    <t>20 = Tarif TARMED, KVG reine OKP</t>
  </si>
  <si>
    <t>21 = Tarif TARMED, MTK</t>
  </si>
  <si>
    <t>22 = Tarif TARMED, Selbstzahler inkl. Zusatzversicherte</t>
  </si>
  <si>
    <t>30 = Tarif Labor, KVG reine OKP</t>
  </si>
  <si>
    <t>31 = Tarif Labor, MTK</t>
  </si>
  <si>
    <t>32 = Tarif Labor, Selbstzahler inkl. Zusatzversicherte</t>
  </si>
  <si>
    <t>40 = Tarif Physio, KVG reine OKP</t>
  </si>
  <si>
    <t>41 = Tarif Physio, MTK</t>
  </si>
  <si>
    <t>42 = Tarif Physio, Selbstzahler inkl. Zusatzversicherte</t>
  </si>
  <si>
    <t>50 = Tarif Ergotherapie, KVG reine OKP</t>
  </si>
  <si>
    <t>51 = Tarif Ergotherapie, MTK</t>
  </si>
  <si>
    <t>52 = Tarif Ergotherapie, Selbstzahler inkl. Zusatzversicherte</t>
  </si>
  <si>
    <t>60 = Tarif Ernährungsberatung, KVG reine OKP</t>
  </si>
  <si>
    <t>61 = Tarif Ernährungsberatung, MTK</t>
  </si>
  <si>
    <t>62 = Tarif Ernährungsberatung, Selbstzahler inkl. Zusatzversicherte</t>
  </si>
  <si>
    <t>70 = Tarif Diabetesberatung, KVG reine OKP</t>
  </si>
  <si>
    <t>71 = Tarif Diabetesberatung, MTK</t>
  </si>
  <si>
    <t>72 = Tarif Diabetesberatung, Selbstzahler inkl. Zusatzversicherte</t>
  </si>
  <si>
    <t>80 = Tarif Logopädie, KVG reine OKP</t>
  </si>
  <si>
    <t>81 = Tarif Logopädie, MTK</t>
  </si>
  <si>
    <t>82 = Tarif Logopädie, Selbstzahler inkl. Zusatzversicherte</t>
  </si>
  <si>
    <t>90 = Tarif Dialyse, KVG reine OKP</t>
  </si>
  <si>
    <t>91 = Tarif Dialyse, MTK</t>
  </si>
  <si>
    <t>92 = Tarif Dialyse, Selbstzahler inkl. Zusatzversicherte</t>
  </si>
  <si>
    <t>1 'niedergelassener Arzt/Hausarzt'
2 'niedergelassener Psychiater (inkl. Notfallpsychiater)'
3 'Rettungsdienst (SOS-Ärzte etc.)'
4 'Somatisches Spital'
5 'andere'</t>
  </si>
  <si>
    <t>https://www.bfs.admin.ch/bfsstatic/dam/assets/6248508/master</t>
  </si>
  <si>
    <t>Record SA10 (Allgemeine Angaben Anlagebuchhaltung)</t>
  </si>
  <si>
    <t>Seite 36-39, Record SA10</t>
  </si>
  <si>
    <t>1 'Freiwilliger Eintritt'
2 'FU, ärztliche Einweisung'
3 'FU, Einweisung durch Kindes- und Erwachsenenschutzbehörde (KESB)'
4 'Massnahmen- und Strafvollzug'
5 'Haft/U-Haft mit (vorübergehender) Behandlung'
6 'Eltern sind mit der Behandlung einverstanden, Kind jedoch nicht'</t>
  </si>
  <si>
    <t>31 Ärzteschaften des OP-Saals - Aktivitäten 6a1, Gemeinkosten exkl. ANK</t>
  </si>
  <si>
    <t>Diese Variable muss nur für stationäre Fälle angegeben werden, die per FU eingewiesen wurden oder bei denen eine FU während des Aufenthaltes angeordnet wurde. Werden mehrere ZF Records pro Fall ausgefüllt, so ist diese Angabe nur  im letzen ZF Record zu erfassen. In den anderen ZF Records kann diese Variable leer gelassen werden</t>
  </si>
  <si>
    <t>ANK der Kostenstelle 21 gemäss REKOLE®, Angabe freiwillig, wird für die Erstellung der SwissDRG-Fallkostendatei ab 2020 benötigt.</t>
  </si>
  <si>
    <t>31 Ärzteschaften des OP-Saals - Aktivitäten 6a1, ANK nach REKOLE</t>
  </si>
  <si>
    <t>ANK der Ärzteschaften des OP-Saals – Aktivitäten 6a1 gemäss REKOLE®, Angabe freiwillig, wird für die Erstellung der SwissDRG-Fallkostendatei benötigt.</t>
  </si>
  <si>
    <t xml:space="preserve">  - davon Ärztinnen und Ärzte (GV&amp;ZV-Anteil)</t>
  </si>
  <si>
    <t xml:space="preserve">  - davon Hebammen (GV&amp;ZV-Anteil)</t>
  </si>
  <si>
    <t xml:space="preserve">  - davon Übrige (GV&amp;ZV-Anteil)</t>
  </si>
  <si>
    <t>A.18.61</t>
  </si>
  <si>
    <t>A.18.62</t>
  </si>
  <si>
    <t>A.18.63</t>
  </si>
  <si>
    <t>Neugeborenenrecord MN</t>
  </si>
  <si>
    <t>0.2.V01 Anonymer Verbindungscode</t>
  </si>
  <si>
    <t>1.1.V05 Nationalität</t>
  </si>
  <si>
    <t>ISO-3-Ländercode gemäss BFS-Ländercode-Tabelle
Wenn unbekannt: NON</t>
  </si>
  <si>
    <t>1.2.V01 Eintrittsdatum</t>
  </si>
  <si>
    <t>1.2.V02 Aufenthaltsort vor dem Eintritt</t>
  </si>
  <si>
    <t>Mit Spitex ist alle spitalexterne Pflege, die nach Hause kommt, gemeint, auch wenn der Träger anders heisst.</t>
  </si>
  <si>
    <t>1.2.V03 Eintrittsart</t>
  </si>
  <si>
    <t>1.3.V01 Behandlungsart</t>
  </si>
  <si>
    <t>1.3.V02 Klasse</t>
  </si>
  <si>
    <t xml:space="preserve">Das Codieren des Wertes 9 (= unbekannt) ist nicht erlaubt. </t>
  </si>
  <si>
    <t>Im Rahmen des Spitalaufenthalts belegte Liegeklasse, nicht die Versicherungskategorie. 
Bei Wechsel der Klasse ist die mehrheitlich beanspruchte Klasse anzugeben.</t>
  </si>
  <si>
    <t>1.3.V03 Aufenthalt in einer Intensivstation</t>
  </si>
  <si>
    <t>1.3.V04 Administrativer Urlaub &amp; Ferien</t>
  </si>
  <si>
    <t>Anzahl vollendete Stunden (Summe über den gesamten Fall)</t>
  </si>
  <si>
    <t>Hauptgarant, der für die Kosten der Grundversicherungsleistung im Wesentlichen aufkommt (neben dem Wohnkanton).
Mit 1 (Krankenversicherung) sind alle Personen zu erfassen, die eine Schweizer Krankenversicherung haben. Fälle, die über die gemeinsame Einrichtung KVG abgerechnet werden, sind ebenfalls mit 1 (Krankenversicherung) zu erfassen. Sind der Wohnsitz und die Grundversicherung nicht bekannt und die Rechnung wird vom Sozialamt übernommen, ist ebenfalls 1 einzutragen. Auch wenn der Patient die Rechnung schliesslich selber zahlt, ist in diesen KVG Fällen die Ausprägung 1 zu erfassen.
5 (Selbstzahler) wird codiert, wenn die Leistung nicht als OKP-Pflichtleistung definiert ist oder der Patient nicht OKP versichert ist. Dazu gehören ausländische Fälle, welche nicht über die gemeinsame Einrichtung abgerechnet werden.</t>
  </si>
  <si>
    <t>1.5.V02 Entscheid für Austritt</t>
  </si>
  <si>
    <t>1 = auf Initiative des Behandelnden 
2 = auf Initiative des Patienten (gegen Ansicht des Behandelnden)
3 = auf Initiative Dritter
4 = interner Übertritt mit Wechsel des Adminfalls 
5 = gestorben
8 = anderes
9 = unbekannt</t>
  </si>
  <si>
    <t>4.1.V02 Lokalistation des Spitals</t>
  </si>
  <si>
    <t>4.2.V010 MD-Hauptdiagnose</t>
  </si>
  <si>
    <t>A00000 – Z99999</t>
  </si>
  <si>
    <t>4.3.V016ff. Ambulante Behandlung auswärts</t>
  </si>
  <si>
    <t xml:space="preserve">leer = Frage stellt sich nicht (keine ambulante Behandlung auswärts); eigenes Krankenhausareal, gleicher Betrieb 
1 = eigenes Krankenhausareal, anderer Betrieb
2 = ausserhalb eigenem Krankenhausareal, gleicher Betrieb
3 = ausserhalb eigenem Krankenhausareal, anderer Betrieb
9 = unbekannt 
</t>
  </si>
  <si>
    <t>4.4.V01 Dauer der künstlichen Beatmung</t>
  </si>
  <si>
    <t xml:space="preserve">Anzahl Stunden (0-99999), 0 = keine künstl. Beatmung, leer = unbekannt
Spezifikation vgl. Kodierungshandbuch. 
</t>
  </si>
  <si>
    <t>4.4.V02 Schweregrad der akuten Erkrankung</t>
  </si>
  <si>
    <t xml:space="preserve">Definition gemäss SGI:
Im Datensatz SGI ist im Datenfeld 2.3.5.1 der Schweregrad-Score SAPS dokumentiert.
Im Datensatz SGI ist im Datenfeld 2.3.5.2 der Schweregrad-Score PIM2 dokumentiert.
Im Datensatz SGI ist im Datenfeld 2.3.5.3 der Schweregrad-Score CRIB dokumentiert. 
Es wird jeweils nur ein Feld (also entweder 2.3.5.1 oder 2.3.5.2 oder 2.3.5.3) ausgefüllt.
Bei mehreren Aufenthalten wird die Summe aus den Scores der einzelnen Aufenthalte genommen. </t>
  </si>
  <si>
    <t>4.4.V05 Aufenthalt in einer Intermediate Care Station (IMC)</t>
  </si>
  <si>
    <t xml:space="preserve">Anzahl vollendete Stunden auf einer Intermediate Care Station (Summe über den gesamten Fall), 0 = kein Aufenthalt auf IMC, leer = unbekannt </t>
  </si>
  <si>
    <t>Erfassung der vollendeten Stunden, analog zur Erfassung des Aufenthaltes auf einer Intensivstation (1.3.V03).
Wenn ein Patient weniger als eine Stunde auf der IMC behandelt wurde, soll eine Stunde in der Variable abgefüllt werden, da kleinere Zeiteinheiten nicht kodiert werden können.</t>
  </si>
  <si>
    <t>4.4.V06 Aufwandpunkte für IMC</t>
  </si>
  <si>
    <t>Score numerisch integer, 0-999999, leer = unbekannt</t>
  </si>
  <si>
    <t>Analog zu Variablen 4.4.V02 und 4.4.V04. Es ist die Summe des Schweregrades (S/P/C) und der NEMS einzutragen.</t>
  </si>
  <si>
    <t>4.6.V01 Fallnummer der Fallkostenstatistik (FID)</t>
  </si>
  <si>
    <t>Eindeutige, jahresübergreifende, nichtsprechende Nummer pro Spital und Patient für jeden neuen administrativen Fall eines Patienten.</t>
  </si>
  <si>
    <t>4.8.V01 Tarifsystem für die Abrechnung</t>
  </si>
  <si>
    <t>0 = unbekannt darf nicht codiert werden.</t>
  </si>
  <si>
    <t>4.8.V02 bis 4.8.V15 Medikamente</t>
  </si>
  <si>
    <t>4.8.V16 Gestationsalter 12M</t>
  </si>
  <si>
    <t>4.8.V17 - 4.8.V20 Aufenthaltsort nach X. Austritt</t>
  </si>
  <si>
    <t>Langzeit pauschal</t>
  </si>
  <si>
    <t xml:space="preserve">Einzelne Langzeit-Fälle auf Akutstationen sind als Fall (KTR-Typ 1) je auf einer Zeile abzubilden. Pflegeheime oder -abteilungen können als separater Kotstenträger (KTR-Typ 18 "Langzeit pauschal") auf einer Zeile geführt werden. </t>
  </si>
  <si>
    <t>Bezüge zu KS und SDEP-KTR</t>
  </si>
  <si>
    <t>Abgrenzungsbetrag</t>
  </si>
  <si>
    <t>Begründung</t>
  </si>
  <si>
    <r>
      <t xml:space="preserve">Summe der Anlagenutzungskosten gemäss VKL (Ktogruppen 442, 444 und 448). Die Konten 440, 441 und 443 stellen keine Anlagenutzungskosten gemäss VKL dar und sind hier nicht einzuschliessen. Das Feld entspricht der Summe der Felder B67 bis </t>
    </r>
    <r>
      <rPr>
        <sz val="10.5"/>
        <color rgb="FFFF0000"/>
        <rFont val="Arial"/>
        <family val="2"/>
      </rPr>
      <t>B69</t>
    </r>
    <r>
      <rPr>
        <sz val="10.5"/>
        <color theme="1"/>
        <rFont val="Arial"/>
        <family val="2"/>
      </rPr>
      <t>.</t>
    </r>
  </si>
  <si>
    <r>
      <t xml:space="preserve">Summe aus allen Feldern für Einzelkosten (Felder </t>
    </r>
    <r>
      <rPr>
        <sz val="10.5"/>
        <color rgb="FFFF0000"/>
        <rFont val="Arial"/>
        <family val="2"/>
      </rPr>
      <t>B19</t>
    </r>
    <r>
      <rPr>
        <sz val="10.5"/>
        <color theme="1"/>
        <rFont val="Arial"/>
        <family val="2"/>
      </rPr>
      <t xml:space="preserve"> bis</t>
    </r>
    <r>
      <rPr>
        <sz val="10.5"/>
        <color rgb="FFFF0000"/>
        <rFont val="Arial"/>
        <family val="2"/>
      </rPr>
      <t xml:space="preserve"> B66</t>
    </r>
    <r>
      <rPr>
        <sz val="10.5"/>
        <color theme="1"/>
        <rFont val="Arial"/>
        <family val="2"/>
      </rPr>
      <t>) und alle Gemeinkosten exkl. ANK</t>
    </r>
  </si>
  <si>
    <t>Record SX (Lieferungsmeldung)</t>
  </si>
  <si>
    <t>BEGRÜNDUNGEN</t>
  </si>
  <si>
    <t>Abgrenzung</t>
  </si>
  <si>
    <t>davon unbegründet</t>
  </si>
  <si>
    <t>Kosten-/Ertrgsartengruppe</t>
  </si>
  <si>
    <t>Steuerertrag</t>
  </si>
  <si>
    <t>Hypothekarzinskosten</t>
  </si>
  <si>
    <t>Steueraufwand</t>
  </si>
  <si>
    <t>Farblegende</t>
  </si>
  <si>
    <t>ausfüllbar (standard)</t>
  </si>
  <si>
    <t>ausfüllbar (ausnahmsweise)</t>
  </si>
  <si>
    <t>automatisch abgefüllt durch SDEP</t>
  </si>
  <si>
    <t>nicht ausfüllbar</t>
  </si>
  <si>
    <t>unbegründete Abrenzungen</t>
  </si>
  <si>
    <t>-----------------------------</t>
  </si>
  <si>
    <t>Abstimmungsbrücke FiBu-BeBu</t>
  </si>
  <si>
    <t>Anlagenutzungskosten gem. VKL</t>
  </si>
  <si>
    <t>Abschreibungen nach REKOLE</t>
  </si>
  <si>
    <t>Übrige Mietzinse nach REKOLE (inkl. operatives Leasing)</t>
  </si>
  <si>
    <t>Kalkulatorische Verzinsung des Anlagevermögens  nach REKOLE</t>
  </si>
  <si>
    <t>TOTAL ANK REKOLE</t>
  </si>
  <si>
    <t xml:space="preserve">   davon Nebenbetriebe</t>
  </si>
  <si>
    <t xml:space="preserve">   davon Überliegerkorrektur stationär Vorjahr</t>
  </si>
  <si>
    <t xml:space="preserve">   davon Überliegerkorrektur stationär laufendes Jahr</t>
  </si>
  <si>
    <t>Toleranz:</t>
  </si>
  <si>
    <t>Seite 9-11, Record SX</t>
  </si>
  <si>
    <t>Lieferungsmeldung analog KS-Datensatz. Zwingend auszufüllen sind die Variablen Recordart, Datenjahr, Betriebsnummer (BUR) der Spital-Organisation und Erstellungsdatum der Datei. Die restlichen Felder sind frewillig.</t>
  </si>
  <si>
    <t>stationär behandelte Fälle der AVS-Liste des BAG</t>
  </si>
  <si>
    <t>Tageskliniken Psychiatrie, KVG reine OKP</t>
  </si>
  <si>
    <t>Tagesklinik Psycho-geriatrie, KVG reine OKP</t>
  </si>
  <si>
    <t>Tagesklinik Alkohol-behandlung, KVG reine OKP</t>
  </si>
  <si>
    <t>Tagesklinik Suchtbehandlung, KVG reine OKP</t>
  </si>
  <si>
    <t>Tagesklinik Kinder-&amp; Jugendpsychiatrie, KVG reine OKP</t>
  </si>
  <si>
    <t>Akuttagesklinik Psychiatrie, KVG reine OKP</t>
  </si>
  <si>
    <t>Nachtklinik Psychiatrie, KVG reine OKP</t>
  </si>
  <si>
    <t>weitere Tagesklinik, KVG reine OKP</t>
  </si>
  <si>
    <t>Tageskliniken Psychiatrie, MTK</t>
  </si>
  <si>
    <t>Tagesklinik Psycho-geriatrie, MTK</t>
  </si>
  <si>
    <t>Tagesklinik Alkohol-behandlung, MTK</t>
  </si>
  <si>
    <t>Tagesklinik Suchtbehandlung, MTK</t>
  </si>
  <si>
    <t>Tagesklinik Kinder-&amp; Jugendpsychiatrie, MTK</t>
  </si>
  <si>
    <t>Akuttagesklinik Psychiatrie, MTK</t>
  </si>
  <si>
    <t>Nachtklinik Psychiatrie, MTK</t>
  </si>
  <si>
    <t>weitere Tagesklinik, MTK</t>
  </si>
  <si>
    <t>Tageskliniken Psychiatrie, Selbstzahler inkl. Zusatzversicherte</t>
  </si>
  <si>
    <t>Tagesklinik Psycho-geriatrie, Selbstzahler inkl. Zusatzversicherte</t>
  </si>
  <si>
    <t>Tagesklinik Alkohol-behandlung, Selbstzahler inkl. Zusatzversicherte</t>
  </si>
  <si>
    <t>Tagesklinik Suchtbehandlung, Selbstzahler inkl. Zusatzversicherte</t>
  </si>
  <si>
    <t>Tagesklinik Kinder-&amp; Jugendpsychiatrie, Selbstzahler inkl. Zusatzversicherte</t>
  </si>
  <si>
    <t>Akuttagesklinik Psychiatrie, Selbstzahler inkl. Zusatzversicherte</t>
  </si>
  <si>
    <t>Nachtklinik Psychiatrie, Selbstzahler inkl. Zusatzversicherte</t>
  </si>
  <si>
    <t>weitere Tagesklinik, Selbstzahler inkl. Zusatzversicherte</t>
  </si>
  <si>
    <t>210 = Tageskliniken Psychiatrie, KVG reine OKP</t>
  </si>
  <si>
    <t>211 = Tageskliniken Psychiatrie, MTK</t>
  </si>
  <si>
    <t>212 = Tageskliniken Psychiatrie, Selbstzahler inkl. Zusatzversicherte</t>
  </si>
  <si>
    <t>220 = Tagesklinik Psycho-geriatrie, KVG reine OKP</t>
  </si>
  <si>
    <t>221 = Tagesklinik Psycho-geriatrie, MTK</t>
  </si>
  <si>
    <t>222 = Tagesklinik Psycho-geriatrie, Selbstzahler inkl. Zusatzversicherte</t>
  </si>
  <si>
    <t>230 = Tagesklinik Alkohol-behandlung, KVG reine OKP</t>
  </si>
  <si>
    <t>231 = Tagesklinik Alkohol-behandlung, MTK</t>
  </si>
  <si>
    <t>232 = Tagesklinik Alkohol-behandlung, Selbstzahler inkl. Zusatzversicherte</t>
  </si>
  <si>
    <t>240 = Tagesklinik Suchtbehandlung, KVG reine OKP</t>
  </si>
  <si>
    <t>241 = Tagesklinik Suchtbehandlung, MTK</t>
  </si>
  <si>
    <t>242 = Tagesklinik Suchtbehandlung, Selbstzahler inkl. Zusatzversicherte</t>
  </si>
  <si>
    <t>250 = Tagesklinik Kinder-&amp; Jugendpsychiatrie, KVG reine OKP</t>
  </si>
  <si>
    <t>251 = Tagesklinik Kinder-&amp; Jugendpsychiatrie, MTK</t>
  </si>
  <si>
    <t>252 = Tagesklinik Kinder-&amp; Jugendpsychiatrie, Selbstzahler inkl. Zusatzversicherte</t>
  </si>
  <si>
    <t>260 = Akuttagesklinik Psychiatrie, KVG reine OKP</t>
  </si>
  <si>
    <t>261 = Akuttagesklinik Psychiatrie, MTK</t>
  </si>
  <si>
    <t>262 = Akuttagesklinik Psychiatrie, Selbstzahler inkl. Zusatzversicherte</t>
  </si>
  <si>
    <t>270 = Nachtklinik Psychiatrie, KVG reine OKP</t>
  </si>
  <si>
    <t>271 = Nachtklinik Psychiatrie, MTK</t>
  </si>
  <si>
    <t>272 = Nachtklinik Psychiatrie, Selbstzahler inkl. Zusatzversicherte</t>
  </si>
  <si>
    <t>280 = weitere Tagesklinik, KVG reine OKP</t>
  </si>
  <si>
    <t>281 = weitere Tagesklinik, MTK</t>
  </si>
  <si>
    <t>282 = weitere Tagesklinik, Selbstzahler inkl. Zusatzversicherte</t>
  </si>
  <si>
    <t>050</t>
  </si>
  <si>
    <t xml:space="preserve">   Tagesklinik Alkoholbehandlung</t>
  </si>
  <si>
    <t>Zuordnung zu ITAR_K-Spalten:</t>
  </si>
  <si>
    <t>ZH</t>
  </si>
  <si>
    <t>BE</t>
  </si>
  <si>
    <t>ja</t>
  </si>
  <si>
    <t xml:space="preserve">   Geriatrische Rehab. </t>
  </si>
  <si>
    <t>nein</t>
  </si>
  <si>
    <t>Kommentar ZH</t>
  </si>
  <si>
    <t>nur Kispi</t>
  </si>
  <si>
    <t>nur USZ</t>
  </si>
  <si>
    <t>nur für Kispi, Affoltern</t>
  </si>
  <si>
    <t xml:space="preserve">   Parkinson (nur KBT)</t>
  </si>
  <si>
    <t xml:space="preserve">   Epilepsie (nur KBT)</t>
  </si>
  <si>
    <t>Min. ITAR_K &amp; BFS</t>
  </si>
  <si>
    <t/>
  </si>
  <si>
    <t>historisch abweichende Codierung 080 statt 050, Codierung 050 kann in ZH nicht codiert werden.</t>
  </si>
  <si>
    <t>KTR-Typen (SDEP-KTR Var. B7)</t>
  </si>
  <si>
    <r>
      <t>Fallnummer</t>
    </r>
    <r>
      <rPr>
        <sz val="10.5"/>
        <color rgb="FFFF0000"/>
        <rFont val="Arial"/>
        <family val="2"/>
      </rPr>
      <t>/KTR-Nummer</t>
    </r>
  </si>
  <si>
    <r>
      <rPr>
        <sz val="10.5"/>
        <color rgb="FFFF0000"/>
        <rFont val="Arial"/>
        <family val="2"/>
      </rPr>
      <t>Fälle:</t>
    </r>
    <r>
      <rPr>
        <sz val="10.5"/>
        <color theme="1"/>
        <rFont val="Arial"/>
        <family val="2"/>
      </rPr>
      <t xml:space="preserve"> Entspricht der in der MS Variable 4.6.V01 eingetragenen Fallnummer
</t>
    </r>
    <r>
      <rPr>
        <sz val="10.5"/>
        <color rgb="FFFF0000"/>
        <rFont val="Arial"/>
        <family val="2"/>
      </rPr>
      <t>Nicht-fallbezogene KTR: Laufnummer mit vorgestelltem "K". Z.B. "K00001"</t>
    </r>
  </si>
  <si>
    <r>
      <t>MS</t>
    </r>
    <r>
      <rPr>
        <sz val="10.5"/>
        <color rgb="FFFF0000"/>
        <rFont val="Arial"/>
        <family val="2"/>
      </rPr>
      <t>/SDEP-KTR (neu)</t>
    </r>
  </si>
  <si>
    <t>Hier ist die Art des Kostenträgers anzugeben: Fall (=1) oder Auftrag mit genaueren Unterkategorien. Die Ausprägungen sind der separaten Tabelle "KTR-Typ-Ausprägungen" zu entnehmen.</t>
  </si>
  <si>
    <t>Basisinfo</t>
  </si>
  <si>
    <t>Neue im Kanton Zürich in der entsprechenden SPLG operierende Personen mit Facharzttitel sind in den ersten zwei Jahren den Operateuren auf der Liste gleichgestellt. Sie sind mit 1 = ja zu erfassen.
Relevant ist immer die Liste des Datenjahres.</t>
  </si>
  <si>
    <t xml:space="preserve">   Neuroradiologie</t>
  </si>
  <si>
    <t xml:space="preserve">   Radiologie</t>
  </si>
  <si>
    <t xml:space="preserve">   Strahlentherapie / Radioonkologie</t>
  </si>
  <si>
    <t>s. Anmerkungen zur MS Variable 4.6.V01</t>
  </si>
  <si>
    <t>Die Fallnummer muss in allen SDEP-Erhebungsteilen identisch sein, so dass eine Verknüpfung der Erhebungsteile möglich ist. Sie darf nicht verschlüsselt abgegeben werden (4.6.V01 = B6 = C6 = C17 = C23 = C29 = C67).
Werden Kostendaten an die SwissDRG geliefert, so müssen diese zwingend dieselbe Identifikationsnummer enthalten. Entspricht auch der Fallnummer der Fallkostenstatistik.
Die Fallnummer muss ab 2019 nicht mehr konvertiert werden. Bei einer Änderung der Fallnummer gibt es für die Fälle mit Eintritt vor dem 1.1.2019 zwei Möglichkeiten:
1. Die Fallnummern der Fälle mit Eintritt vor 1.1.2019 entsprechen weiterhin den bisher verwendeten Fallnummern (Datensatz 2018).
2. Für alle Fälle mit Eintritt vor 1.1.2019 wird eine Schlüsseltabelle (Excel) mit der alten und der neuen Fallnummer geliefert.
Ab 2020 ist bei einer Änderung der Fallnummer (von konvertiert zu nicht konvertiert) sicherzustellen, dass die Über- und Durchlieger weiterhin die bisher verwendete Fallnummer haben.</t>
  </si>
  <si>
    <t>https://www.bfs.admin.ch/bfs/de/home/statistiken/gesundheit/erhebungen/ms.assetdetail.7066232.html</t>
  </si>
  <si>
    <t>Mit den Codes 2, 4 und 6 sind jene Fälle der Akutsomatik, Rehabilitation und Psychiatrie zu codieren, welche nicht unter den nationalen Tarifsystemen SwissDRG, ST Reha und Tarpsy abgerechnet werden. Bis zur Einführung von ST Reha sind alle Fälle der Rehabilitation mit 4 zu codieren.
Für nicht stationäre Fälle ist diese Variable leer zu lassen.</t>
  </si>
  <si>
    <t>Es ist das MS-Format 2009 mit 50 Feldern im MB-Record zu verwenden. Das Format 2006 mit 90 Feldern wird nicht akzeptiert.</t>
  </si>
  <si>
    <t>3.2.V01 Zivilstand</t>
  </si>
  <si>
    <t>FU heisst, dass das FU-Formular vorliegt und hierdurch eine Einweisung ohne die Zustimmung des Patienten/der Patientin gegeben ist.</t>
  </si>
  <si>
    <t>3.5.V01 Entscheid für Austritt</t>
  </si>
  <si>
    <t>Können Behandlungen nicht regulär abgeschlossen werden, muss die Angabe zwingend einer der folgenden Ausprägungen entsprechen:
20 = auf Initiative des/r Patienten/in (nur gegen Ansicht des Behandelnden),
51 = Patient hat sich suizidiert, 
52 = Patient ist gestorben (ausser Suizid), 
80 = anderes, 
90 = unbekannt. 
In solchen Fällen müssen die Austrittsvariablen grundsätzlich auch ausgefüllt werden.</t>
  </si>
  <si>
    <t>3.5.V03 Behandlung nach Austritt</t>
  </si>
  <si>
    <t>3.5.V02 Aufenthalt nach Austritt</t>
  </si>
  <si>
    <t>Wohngemeinschaften sind unter «Zuhause mit anderen» einzuordnen; therapeutische Wohngemeinschaften unter «Wohnheim»; Jugend- und Erziehungsheime gelten als «sozialmedizinische Institutionen».</t>
  </si>
  <si>
    <t>3.3.V03 Fürsorgerische Unterbringung</t>
  </si>
  <si>
    <t>Betrieb:</t>
  </si>
  <si>
    <t>BUR-Nummer:</t>
  </si>
  <si>
    <r>
      <t xml:space="preserve">   Mutter-Kind-Statio</t>
    </r>
    <r>
      <rPr>
        <sz val="10.5"/>
        <color rgb="FFFF0000"/>
        <rFont val="Arial"/>
        <family val="2"/>
      </rPr>
      <t>n Affoltern</t>
    </r>
  </si>
  <si>
    <t>AN256</t>
  </si>
  <si>
    <t>Alle Personalkosten der Ärzteschaften im OP-Saal – Aktivitäten 6a1 gemäss REKOLE®, exkl. ANK</t>
  </si>
  <si>
    <t>Alle Personalkosten der Ärzteschaften im Herzkatheterlabor – Aktivitäten 6a2 gemäss REKOLE®, exkl. ANK
Für Daten 2019 freiwillig, ab Daten 2020 verpflichtend</t>
  </si>
  <si>
    <t>Alle Personalkosten der Ärzteschaften der IPS – Aktivitäten 6b1 gemäss REKOLE®, exkl. ANK</t>
  </si>
  <si>
    <t>Alle Personalkosten der Ärzteschaften der IMCU – Aktivitäten 6b2 gemäss REKOLE®, exkl. ANK</t>
  </si>
  <si>
    <t>Alle Personalkosten der Ärzteschaften des Notfalls – Aktivitäten 6b3, gemäss REKOLE®, exkl. ANK</t>
  </si>
  <si>
    <t>Alle Personalkosten der Ärzteschaften des Gebärsaals – Aktivitäten 6b4, gemäss REKOLE®, exkl. ANK</t>
  </si>
  <si>
    <r>
      <rPr>
        <sz val="10.5"/>
        <color rgb="FFFF0000"/>
        <rFont val="Arial"/>
        <family val="2"/>
      </rPr>
      <t>Fälle:</t>
    </r>
    <r>
      <rPr>
        <sz val="10.5"/>
        <color theme="1"/>
        <rFont val="Arial"/>
        <family val="2"/>
      </rPr>
      <t xml:space="preserve"> Gesamter Fall
</t>
    </r>
    <r>
      <rPr>
        <sz val="10.5"/>
        <color rgb="FFFF0000"/>
        <rFont val="Arial"/>
        <family val="2"/>
      </rPr>
      <t>Nicht-fallbezogene KTR: Erhebungsjahr</t>
    </r>
  </si>
  <si>
    <t>Für nicht-fallbezogene Kostenträger, die nicht eindeutig pro Jahr sind (z.B. einzeln aufgeführte Nebenbetriebe) ist hier eine eindeutige KTR-Nummer mit einem vorgestellten "K" anzugeben (z.B. K0001).
So können nicht-fallbezogene Kostenträger (vgl. KTR-Typen, B7) eindeutig identifiziert und über die Uploads hinweg verknüpft werden. Welche KTR-Typen eindeutig sein müssen und welche nicht, ist in der Tabelle "KTR-Typen" festgehalten.</t>
  </si>
  <si>
    <t>B115</t>
  </si>
  <si>
    <t>Neu auch in Erhebungsteil B, so dass alle Informationen für ITAR_K in Teil B vorhanden sind.</t>
  </si>
  <si>
    <t>Der Record SA10 umfasst die Anzahl Anlagen pro Anlagekategorie und die Nutzungsdauer pro Anlagekategorie.
Die Anzahl Anlagen können aus den Records SA101 und SA102 abgezählt werden. Die Nutzungsdauern sind durch REKOLE vorgegeben. Die einzige Variable in diesem Record, die eine neue Information enthält, ist die A.19.01.21 - Nutzungsdauer der Bauprovisorien.  Für Bauprovisorien als einzige Anlagekategorie sind die Nutzungsdauern durch REKOLE nicht vorgegeben. Wenn Sie in der Anlagebuchhaltung keine Bauprovisorien ausweisen, müssen Sie den Record SA10 nicht hochladen. Dieser wird automatisch generiert. Falls Sie Bauprovisorien ausweisen, müssen Sie den Record SA10 gemäss den Vorgaben der KS-Schnittstelle erstellen. Einzige obligatorische Variable ist jedoch die A.19.01.21 (Nutzungsdauer Bauprovisorien). Alle anderen Variablen können abgefüllt werden, werden aber nicht weiter verwendet.</t>
  </si>
  <si>
    <t>Der Erhebungsteil D umfasst vier Records der KS-Schnittstelle des BFS. Diese sind 1:1 im gleichen Format zu liefern. Darüber hinaus können gemäss untenstehender Spezifikation einige Felder leer gelassen werden.</t>
  </si>
  <si>
    <t>30a</t>
  </si>
  <si>
    <t>30b</t>
  </si>
  <si>
    <t>30c</t>
  </si>
  <si>
    <t>30d</t>
  </si>
  <si>
    <t>30e</t>
  </si>
  <si>
    <t>30f</t>
  </si>
  <si>
    <t>30g</t>
  </si>
  <si>
    <t>30h</t>
  </si>
  <si>
    <t>405a</t>
  </si>
  <si>
    <t>405b</t>
  </si>
  <si>
    <t>405c</t>
  </si>
  <si>
    <t>44ra</t>
  </si>
  <si>
    <t>44rb</t>
  </si>
  <si>
    <t>44rc</t>
  </si>
  <si>
    <t>99a</t>
  </si>
  <si>
    <t>99b</t>
  </si>
  <si>
    <t>99c</t>
  </si>
  <si>
    <t>99d</t>
  </si>
  <si>
    <t>99e</t>
  </si>
  <si>
    <t>442r</t>
  </si>
  <si>
    <t>444r</t>
  </si>
  <si>
    <t>448r</t>
  </si>
  <si>
    <t>positive Ganzzahl</t>
  </si>
  <si>
    <t>1.2.V04 &amp; 3.3.V01 Einweisende Instanz</t>
  </si>
  <si>
    <t>BFS Hauptkostenstelle</t>
  </si>
  <si>
    <t>SDEP Hauptkostenstelle</t>
  </si>
  <si>
    <t xml:space="preserve">   Psychosomatik und Sucht (nur USZ)</t>
  </si>
  <si>
    <t xml:space="preserve">   Brandverletzte (nur Kispi)</t>
  </si>
  <si>
    <t xml:space="preserve">   CMS (nur Kispi)</t>
  </si>
  <si>
    <t xml:space="preserve">   KMT (nur Kispi)</t>
  </si>
  <si>
    <t xml:space="preserve">   Neurologische inkl. Neuro-orthopädische Rehabilitation (nur Kispi und Affoltern)</t>
  </si>
  <si>
    <t xml:space="preserve">   Allgemein pädiatrische Rehabilitation (nur Kispi und Affoltern)</t>
  </si>
  <si>
    <t xml:space="preserve">   Intensivpflege Pädiatrie (nur Kispi)</t>
  </si>
  <si>
    <t xml:space="preserve">Für die Generierung des Verbindungscodes werden den Spitälern vom BFS Subroutinen zur Verfügung gestellt, welche die erforderlichen Algorithmen implementieren. Sie sind im Dokument «Generierung des anonymen Verbindungscodes in der Medizinischen Statistik – Benutzeranleitung» beschrieben. Das Dokument «Datenschutz in der Medizinischen Statistik» schildert die methodischen und technischen Details des anonymen Verbindungscodes. </t>
  </si>
  <si>
    <t>Massgebend ist der zivilrechtliche Wohnsitz.
 - Wohnort Schweiz: 4-stellige Postleitzahl
    Wenn unbekannt: CHE
 - Wohnort Ausland: ISO-3-Ländercode gemäss BFS Ländercode-Tabelle
    Wenn unbekannt: NON
Im Gegensatz zu den MS-Spezifikationen des BFS darf in der SDEP-Datenlieferung keine MS-Region als Wohnort angegeben werden.</t>
  </si>
  <si>
    <t>Aus Gründen des Persönlichkeitsschutzes werden keine nominativen Daten erhoben, sondern es wird mit Hilfe eines mehrstufigen Verschlüsselungsverfahrens für jedes Individuum ein anonymer Verbindungscode generiert. Als Ausgangsdaten für die Erstellung des anonymen Verbindungscodes dienen Angaben, die über die Zeit weitgehend unveränderlich sind wie der Vorname/Name, das Geburtsdatum und das Geschlecht einer Person. Es handelt sich um eine unidirektionale Verschlüsselung, die nicht rückgängig gemacht werden kann. Ausgehend vom Verbindungscode kann nicht auf die ursprünglichen Daten zurückgeschlossen werden. Das BFS kann aus dem anonymen Code einen individuellen Code errechnen, der keine Rückschlüsse auf die Person erlaubt.</t>
  </si>
  <si>
    <t>JJJJ Jahrhundert und Jahr
MM Monat
TT Tag
hh Stunde [00,23]</t>
  </si>
  <si>
    <t>Angabe des Datums (Jahr, Monat, Tag, Stunde)
Format D10 (JJJJMMTThh) 
Die Stundenangabe muss immer zweistellig erfolgen, für 0-9 Stunden ist eine führende Null zu ergänzen. Mitternacht = 00 mit Datum des folgenden Tages. Die Stundenangabe ist bei allen stationären Fällen zu erfassen. Bei nicht stationären Fällen können die Eintritts- und Austrittsdaten ohne Stunden angegeben werden.</t>
  </si>
  <si>
    <t>Das Codieren des Wertes 9 (= unbekannt) ist nicht erlaubt. 
Für nicht stationäre Fälle ist 1 (= allgemein) zu codieren. Die Angabe für nicht stationäre Fälle ist 2019 fakultativ und ab 2020 obligatorisch.</t>
  </si>
  <si>
    <t>Angabe des Datums (Jahr, Monat, Tag, Stunde) im Format D10 (JJJJMMTThh).
Die Stundenangabe ist bei allen stationären Fällen zu erfassen.
Die Stundenangabe muss immer zweistellig erfolgen, für 0-9 Stunden ist eine führende Null zu ergänzen. Mitternacht = 00 mit Datum des folgenden Tages.
Bei nicht stationären Fällen können die Eintritts- und Austrittsdaten ohne Stunden angegeben werden.</t>
  </si>
  <si>
    <t>Diese Information ist vor allem für Spitäler mit mehreren Standorten relevant. Bei Aufenthalten in verschiedenen Standorten desselben Betriebes (gleiche BURNr.) ist der Standort des Austritts anzugeben.</t>
  </si>
  <si>
    <t>ICD-Code mit allen Stellen (Eingabe ohne Punkte).
Sterncodes gelten nicht als Hauptdiagnose. 
Die Hauptdiagnose für Neugeborene darf nicht aus dem Kapitel XV «Schwangerschaft, Geburt, Wochenbett» stammen. Die Diagnosen aus diesem Kapitel dürfen nur für die Mutter und nicht für das Neugeborene verwendet werden. Für gesunde Neugeborene soll der Diagnosecode Z38.0 – Z38.8 verwendet werden.</t>
  </si>
  <si>
    <t>Die Information kann aus dem Datensatz SGI berechnet werden, indem die Anzahl Schichten mit Beatmung mit den Stunden der Schichtlänge multipliziert werden. Im Datensatz SGI gibt das Datenfeld 2.4.1.3 an, ob in der jeweiligen Schicht eine Beatmung vorhanden war oder nicht. Summe aller («ja» x Dauer der jeweiligen Schicht) ergibt die Beatmungsdauer.
Diese Variable kann auch einzeln ausgefüllt werden, d.h., wenn die anderen zur Intensivmedizin gehörenden Variablen nicht ausgefüllt werden. Es ist auch nicht nötig, dass der Betrieb zum Ausfüllen der «Dauer der künstlichen Beatmung» über eine von der Schweizerischen Gesellschaft für Intensivmedizin SGI anerkannte Intensivstation oder neonatologische Intensivstation verfügt.</t>
  </si>
  <si>
    <t>Score numerisch integer, 0-999, leer = unbekannt
Der Wert für den Schweregrad, welcher mittels einer von drei möglichen Varianten eines «Scores» eingetragen wird, muss immer ohne Nachkommastelle angegeben werden. Zahlen mit Komastellen werden auf die nächste ganze Zahl gerundet.</t>
  </si>
  <si>
    <t>In diesen Feldern sind hochteure Medikamente gemäss den Vorgaben der SwissDRG AG zu erfassen. Weitere Angaben finden Sie in den Dokumenten «Technisches Begleitblatt» und «Liste der in der Medizinischen Statistik erfassbaren Medikamente/Substanzen» der SwissDRG AG.</t>
  </si>
  <si>
    <t>Muss auch bei Geburten im Spital zusätzlich zu den Feldern 2.3.V02 und 2.3.V03 erfasst werden. Entspricht Feld 2.3.V03. Wenn 2.3.V03 unbekannt, dann 2.2.V02 abfüllen. Die SwissDRG AG wünscht eine redundante Erfassung, weil ihre Partner nicht alle den MN-Datensatz erhalten.
Das Feld darf nicht verschüsselt abgegeben werden.</t>
  </si>
  <si>
    <t>Die Felder dürfen nicht verschlüsselt abgegeben werden.</t>
  </si>
  <si>
    <t>1.5.V01 Austrittsdatum und -stunde</t>
  </si>
  <si>
    <t>3.2.V03 - 3.2.V05 Erwerbstätigkeit (teilzeit erwerbstätig, vollzeit erwerbstätig, nicht erwerbstätig oder arbeitslos)</t>
  </si>
  <si>
    <t>1.4.V02 Hauptkostenträger für Grundversicherungsleistungen</t>
  </si>
  <si>
    <t xml:space="preserve">Falls sich die Frage nicht stellt (bei eigener Behandlung innerhalb des eigenen Spitalareals), wird das Feld leer gelassen. 
gleicher Betrieb = gleiche BURNr.
anderer Betrieb = andere BURNr.
Belegärzte, welche unabhängig vom Betrieb Behandlungen durchführen, gelten vom Beherbergungsspital aus gesehen als „fremder Betrieb». </t>
  </si>
  <si>
    <t>Bitte beachten Sie das Informationsblatt zur Erfassung der Operateure. Online verfügbar unter https://www.gd.zh.ch/grouper</t>
  </si>
  <si>
    <t>Das Verzeichnis ist im Internet abrufbar: http://www.bag.admin.ch
Für Fälle, die über die Gemeinsame Einrichtung KVG abgerechnet werden, ist der Wert 9999 einzutragen. Für die weiteren Personen ohne Krankenversicherung in der Schweiz ist das Feld leer zu lassen. 
Bei einem Wechsel des Krankenversicherers während des stationären Aufenthaltes ist der Krankenversicherer bei Eintritt anzugeben, an welchen auch die Rechnung gestellt wird.</t>
  </si>
  <si>
    <t>KR: Kostenrechnungs-Record (ETR+KTR)</t>
  </si>
  <si>
    <t>KK: Kopfrecord - Kennzeichnung des Files</t>
  </si>
  <si>
    <t xml:space="preserve">ZK: Kopfrecord - Kennzeichnung des Files </t>
  </si>
  <si>
    <t>ZD: Zusatzdaten-Record (administrativ)</t>
  </si>
  <si>
    <t>ZO: Operierenden-Record</t>
  </si>
  <si>
    <t>ZP: Psychiatrie-Record</t>
  </si>
  <si>
    <t>ZF: FU-Record (Psychiatrie)</t>
  </si>
  <si>
    <t>Var. Nr</t>
  </si>
  <si>
    <t>Rang</t>
  </si>
  <si>
    <t>A = Austritt
B = Überlieger
C = Durchlieger</t>
  </si>
  <si>
    <t>Alle Kosten für Blut und Blutprodukte gemäss Heilmittelgesetz (HMG).</t>
  </si>
  <si>
    <t>Alle Personalkosten der Ärzteschaften der medizinischen und therapeutischen Diagnostik – Aktivitäten 6b5 gemäss REKOLE®, exkl. ANK</t>
  </si>
  <si>
    <t>Alle Personal- und Sachkosten der Kostenstelle 36 gemäss REKOLE®, exkl. ANK</t>
  </si>
  <si>
    <t>Alle Personal- und Sachkosten der Kostenstelle 39 gemäss REKOLE®, exkl. ANK</t>
  </si>
  <si>
    <t>Alle Personal- und Sachkosten der Kostenstellen 41 gemäss REKOLE®, exkl. ANK</t>
  </si>
  <si>
    <t>Alle Personal- und Sachkosten der Kostenstellen 42 gemäss REKOLE®, exkl. ANK</t>
  </si>
  <si>
    <t>Alle Personal- und Sachkosten der Kostenstellen 43 gemäss REKOLE®, exkl. ANK</t>
  </si>
  <si>
    <t>Alle Personal- und Sachkosten der Kostenstelle 44 gemäss REKOLE®, exkl. ANK</t>
  </si>
  <si>
    <t>Alle Personal- und Sachkosten der Kostenstelle 45 gemäss REKOLE®, exkl. ANK</t>
  </si>
  <si>
    <t>Alle Personal- und Sachkosten der Kostenstelle 77 gemäss REKOLE®, exkl. ANK</t>
  </si>
  <si>
    <t>Alle Personal- und Sachkosten der Kostenstelle 40 Psychologie, exkl. ANK
Dieses Feld muss von akutsomatischen und Reha-Betrieben nicht abgefüllt werden.</t>
  </si>
  <si>
    <t>Die Zusatzmerkmale für Neugeborene müssen nur für die Neugeborenen ausgefüllt werden. Für Mütter ist lediglich der reguläre Datensatz mit der entsprechenden Hauptdiagnose aus dem Kapitel XV «Schwangerschaft, Geburt und Wochenbett» zu erstellen.</t>
  </si>
  <si>
    <t>Bei Doppelbürgern «Schweiz» und «Ausland» wird «Schweizer/in» angegeben, bei mehrfacher ausländischer Staatsbürgerschaft ist derjenige Staat relevant, dessen Staatsangehörigkeit zuletzt erworben wurde. Bei Staatenlosen und Flüchtlingen wird die frühere Heimat angegeben.</t>
  </si>
  <si>
    <t>Es ist die entscheidende, nicht die juristische Person/Instanz anzugeben (z.B.: wenn die Angehörigen die Initiative ergreifen und ein Arzt das entsprechende Einweisungszeugnis schreibt, sind die Angehörigen und nicht der Arzt anzugeben).
Bei unfreiwilligem Eintritt kann die Initiative nicht von dem Patienten/der Patientin selbst ausgehen.
Die Polizei gehört zur zivilrechtlichen oder strafrechtlichen Justizbehörde (ausser sie handelt im Sinne eines Rettungsdienstes).
Unter «Beratungsstelle, soziale Institution» sind ambulant tätige Stellen zu verstehen.
Bei Zuweisungen aus Heimen ist diejenige Person/Instanz anzugeben, die Veranlassende/Ausführende war (Arzt, Bezugsperson, Psychiatrie etc.)</t>
  </si>
  <si>
    <t xml:space="preserve">Die Unterscheidung wird für kantonale Zwecke sowie für das Abfüllen des ITAR_K benötigt.
Der tages-/nachtklinische Bereich ist rechtlich dem ambulanten Bereich zuzuordnen. Aus Versorgungssicht besteht jedoch ein klarer Unterschied. </t>
  </si>
  <si>
    <t xml:space="preserve">Es gelten nur Abteilungen, die von der Schweizerischen Gesellschaft für Intensivmedizin anerkannt sind oder neonatologische Intensivstationen. Für Fälle, die sich am 31.12. noch in Spitalbehandlung befinden, ist keine Eingabe notwendig.
Wenn ein Patient weniger als eine Stunde auf der Intensivstation behandelt wurde, soll eine Stunde in der Variable abgefüllt werden, da kleinere Zeiteinheiten nicht kodiert werden können.
</t>
  </si>
  <si>
    <t>Personen, die eine eingetragene Partnerschaft eingegangen sind, werden beim Zivilstand als Verheiratete erfasst.</t>
  </si>
  <si>
    <t>Arbeitet jemand wegen Krankheit nicht bei ungekündigter Anstellung ist die entsprechende Kategorie für Erwerbstätigkeit anzugeben (Voll- bzw. Teilzeit). Sobald aber kein Lohn mehr bezahlt wird, ist «nicht erwerbstätig oder arbeitslos» anzugeben, auch wenn nach Genesung an der gleichen Stelle weitergearbeitet werden kann.</t>
  </si>
  <si>
    <t>Falls mehrere Personen/Institutionen bei der Behandlung gleich wichtig sind, erhält diejenige (Fach-) Person/Institution mit dem höheren Professionalisierungsgrad den Vorzug. Falls dies nicht eindeutig entschieden werden kann, erhält die Fachperson/-institution den Vorzug, die länger für die Nachsorge zuständig sein wird.
Unter «Beratungsstelle, soziale Institution, Sozialdienst, etc.» sind ambulant tätige Stellen zu verstehen.</t>
  </si>
  <si>
    <t>Angabe des Gestationsalters in Anzahl Wochen und Tage (erfüllte Wochen und erfüllte Tage). Zum Beispiel: 39 Wochen und 4 Tage ergibt «394». Diese Angabe muss für Frühgeborene, Neugeborene und Säuglinge bis zum vollendeten ersten Lebensjahr (Alter &lt;1 Jahr) gemacht werden.</t>
  </si>
  <si>
    <t>Alle Kosten von Einweg- und Mehrwegmaterial, Verband- und Nahtmaterial sowie übriges Material (exkl. Implantate und OSM).</t>
  </si>
  <si>
    <t>Grundversicherungsanteil der direkt zurechenbaren, sozialversicherungspflichtigen Arzthonorare der vom Spital angestellten Ärzte</t>
  </si>
  <si>
    <t>Zusatzversicherungsanteil der direkt zurechenbaren, sozialversicherungspflichtigen Arzthonorare der vom Spital angestellten Ärzte</t>
  </si>
  <si>
    <t>Grundversicherungsanteil der direkt zurechenbaren, sozialversicherungspflichtigen Arzthonorare der nicht vom Spital angestellten Ärzte</t>
  </si>
  <si>
    <t>Zusatzversicherungsanteil der direkt zurechenbaren, sozialversicherungspflichtigen Arzthonorare der nicht vom Spital angestellten Ärzte</t>
  </si>
  <si>
    <t>Alle Personal- und Sachkosten der Kostenstelle 35 gemäss REKOLE®, exkl. ANK</t>
  </si>
  <si>
    <t>Für den Fall, dass die Kosten für (Nicht-KVG-)Leistungen an Patienten ausgewiesen werden können, sind diese hier anzugeben. Positive Ganzzahl</t>
  </si>
  <si>
    <t>Taxpunkte, gewichtete Pflegetage, usw.
Es sind die für das jeweilige Tarifwerk relevanten Leistungseinheiten anzugeben,
Positive Ganzzahl</t>
  </si>
  <si>
    <t>Nur bei tages-/nachtklinischen Angeboten anzugeben. Positive Ganzzahl</t>
  </si>
  <si>
    <t>vgl. separates Tabellenblatt "Hauptkostenstellen"</t>
  </si>
  <si>
    <t>Angabe der Fallnummer der Mutter (4.6.V01 Fallnummer der Fallkostenstatistik) bei Neugeborenen, welche stationär in der Klinik geboren sind (Eintrittsart = 3).</t>
  </si>
  <si>
    <t>Die Einheit der in C18 angegebenen Menge.</t>
  </si>
  <si>
    <t xml:space="preserve">Verändert sich die Tarifhöhe während des Erhebungsjahres - z.B. weil provisorische Tarife durch definitive ersetzt werden - ist die zum Zeitpunkt der Datenabgabe geltende Tarifhöhe anzugeben. </t>
  </si>
  <si>
    <t>1 'Schweizer/in durch Geburt'
2 'Schweizer/in durch Einbürgerung'
3 'Ausländerausweis L (Kurzaufenthalter)'
4 'Ausländerausweis B (Jahresaufenthalter)'
5 'Ausländerausweis C (Niederlassung)'
6 'Ausländerausweis F (Flüchtlinge) und N (Asylsuchende)'
7 'Tourist/in'
8 'Andere'</t>
  </si>
  <si>
    <t>Definition „Konsultation“: Grundsätzlich bedingt eine Konsultation immer einen Kontakt zwischen Patient und behandelnder Fachperson. Zudem muss es sich um eine gegenüber den Versicherern (z.B. TARMED) verrechenbare Leistung handeln. Telefongespräche gelten als Konsultationen, wenn sie verrechnet werden (ab welcher Dauer hängt von klinikinternen Regelungen ab).
Gutachten: Als Konsultation gilt hier der Patientenkontakt, der wegen der Gutachtenerstellung zustande kommt. Die für diesen Kontakt verwendete Zeit wird erfasst (nicht aber die Zeit, die für das Schreiben des Gutachtens verwendet wird). Externe Hausbesuche gelten als Konsultationen.</t>
  </si>
  <si>
    <t>Unter arbeitsspezifischer Rehabilitation versteht man alle Verfahren, die das Ziel haben, berufsspezifische Fähigkeiten zu üben und/oder Personen wieder in das berufliche Leben einzugliedern. Die Arbeitstherapie wird im stationären oder ambulanten (übrige und T/N) Bereich eingesetzt. Arbeitstherapie beinhaltet den zielgerichteten therapeutischen Einsatz von Arbeit zur Abklärung und Förderung der Arbeitsfähigkeiten (Arbeitsdiagnostik) und bereitet die (Wieder-) Eingliederung in den geschützten oder freien Arbeitsmarkt z.B. Supported Employment oder Berufsförderungskurse (BFK) vor.</t>
  </si>
  <si>
    <t>Diese Variable muss nur für die stationäre Behandlung von Personen angegeben werden, die per FU eingewiesen wurden oder bei denen eine FU während des Aufenthaltes angeordnet wurde. In dieser Variable ist das Anordnungsdatum der fürsorgerischen Unterbringung eines Falles anzugeben. Die Dauer eines vorgängigen Rückbehaltes ist nicht miteinzubeziehen.</t>
  </si>
  <si>
    <t>Diese Variable muss nur für stationäre Fälle angegeben werden, die per FU eingewiesen wurden oder bei denen eine FU während des Aufenthaltes angeordnet wurde. In dieser Variable ist das Aufhebungsdatum der FU anzugeben. Wird die FU durch die KESB „verlängert“, führt dies nicht zu einer weiteren FU. Diese nahtlose Verlängerung wird zur angeordneten FU dazugezählt. Als Aufhebungsdatum ist das Ende der Verlängerung anzugeben.
Besteht die FU auch nach Austritt aus der psychiatrischen Klinik, kann diese Variable leer gelassen werden.</t>
  </si>
  <si>
    <t>Fürsorgebedürftigkeit für FU gegeben wegen: Akute Selbstgefährdung</t>
  </si>
  <si>
    <t>Fürsorgebedürftigkeit für FU gegeben wegen: Erhebliche Belastung der Umgebung</t>
  </si>
  <si>
    <t>Universitäre Betriebe differenzieren je zwischen erhaltener und erteilter Lehre. Diese Angaben werden auf zwei separaten Zeilen festgehalten und durch die Variable KTR-Bezeichnung gekennzeichnet.</t>
  </si>
  <si>
    <t>Nur anzugeben, wenn tages-/nachtklinische Fälle nicht einzeln geliefert werden.</t>
  </si>
  <si>
    <t xml:space="preserve">   Muskuloskelettale Rehabilitation</t>
  </si>
  <si>
    <t>Alle Patientinnen und Patienten, die unangemeldet und ungeplant eintreten und die sofort Hilfe/Behandlung benötigen, bzw. für die diese innerhalb 12 Stunden unabdingbar ist, fallen unter «Notfall».
Code 3 Geburt gilt nur für Neugeborene, die in dieser Klinik geboren sind.  Nicht jedoch für die Mutter, die das Kind geboren hat. 
Code 4 «interner Übertritt»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Code 5 bedeutet: Der Aufenthalt im überweisenden Spital oder Geburtshaus beträgt weniger als 24 Stunden.
Treffen allenfalls mehrere Ausprägungen gleichzeitig zu, so gehen die speziellen Ausprägungen 3,4 und 5 den allgemeinen Ausprägungen 1 oder 2 vor.</t>
  </si>
  <si>
    <t xml:space="preserve">Wenn ein Patient während eines Aufenthalts das Spital für 24 Stunden oder länger «ferienhalber» oder als Belastungserprobung in der Psychiatrie bei bleibender Platzreservierung verlässt, handelt es sich um einen administrativen Urlaub.
Die für einen Fall relevante gesamte Urlaubsdauer ermittelt sich aus der Summe der Stunden und Minuten der einzelnen Urlaube. Die Gesamtsumme wird dann auf die volle Stunde abgerundet. Erfasst und addiert werden lediglich jene Urlaube, die einzeln länger als einen Tag gedauert haben. Wenn eine Patientin oder ein Patient zum Beispiel zwei Urlaube nimmt, von denen einer 8:15 und der andere 36:20 dauert, müssen daher 36 Stunden administrativer Urlaub kodiert werden.
</t>
  </si>
  <si>
    <t xml:space="preserve">Code 4 „interner Übertritt mit Wechsel des Adminfalls»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Für Fälle, die sich am 31.12 noch in Spitalbehandlung befinden, ist keine Eingabe notwendig. </t>
  </si>
  <si>
    <t>Können Behandlungen nicht regulär abgeschlossen werden, muss Variable 1.5.V02 (Entscheid für Austritt) zwingend einer der folgenden Ausprägungen entsprechen:
20 = auf Initiative des/r Patienten/in (nur gegen Ansicht des Behandelnden), 
21 = Entweichung
51 = Patient hat sich suizidiert
52 = Patient ist gestorben (ausser Suizid)
80 = anderes
90 = unbekannt.
In solchen Fällen müssen die Austrittsvariablen grundsätzlich auch ausgefüllt werden.
«Interner Übertritt» gilt für den internen Übertritt von einer Akutabteilung in eine Nicht-Akutabteilung (Rehabilitationsphase oder Geriatrie) desselben Betriebes.</t>
  </si>
  <si>
    <t>11 = in gegenseitigem Einvernehmen
12 = auf Initiative des Behandelnden
20 = auf Initiative des/r Patienten/in (nur gegen Ansicht des Behandelnden)
21 = Entweichung
22 = Entlassung durch Gerichtsentscheid
30 = auf Initiative Dritter
40 = interner Übertritt 
51 = Patient hat sich suizidiert
52 = Patient ist gestorben (ausser Suizid)
80 = anderes
90 = unbekannt</t>
  </si>
  <si>
    <t xml:space="preserve">vgl. separates Tabellenblatt (KTR-Typen) </t>
  </si>
  <si>
    <t>C78</t>
  </si>
  <si>
    <t>C79</t>
  </si>
  <si>
    <t>Weiterbildungstitel anordnende Instanz</t>
  </si>
  <si>
    <t>Tätigkeitsbereich anordnende Instanz</t>
  </si>
  <si>
    <t>1 Psychiatrie/Psychotherapie
2 anderer
3 unbekannt</t>
  </si>
  <si>
    <t>Diese Variable muss nur für stationäre Fälle angegeben werden, die per FU eingewiesen wurden oder bei denen eine FU während des Aufenthaltes angeordnet wurde.
Ärztinnen und Ärzte mit einem Weiterbildungstitel in Kinder-und Jugendpsychiatrie sind mit 1 zu codieren.</t>
  </si>
  <si>
    <t>1 stationär
2 ambulant (inkl. Notfalldienst)
3 unbekannt</t>
  </si>
  <si>
    <t>31 Ärzteschaften des Herzkatheter-Labors - Aktivitäten 6a2, Gemeinkosten exkl. ANK</t>
  </si>
  <si>
    <t>31 Ärzteschaften des Herzkatheter-Labors - Aktivitäten 6a2, ANK nach REKOLE</t>
  </si>
  <si>
    <t>77e</t>
  </si>
  <si>
    <t>78e</t>
  </si>
  <si>
    <t>79e</t>
  </si>
  <si>
    <t>77a</t>
  </si>
  <si>
    <t>78a</t>
  </si>
  <si>
    <t>79a</t>
  </si>
  <si>
    <t>nicht benötigt</t>
  </si>
  <si>
    <r>
      <rPr>
        <sz val="10.5"/>
        <color rgb="FFFF0000"/>
        <rFont val="Arial"/>
        <family val="2"/>
      </rPr>
      <t>stationäre</t>
    </r>
    <r>
      <rPr>
        <sz val="10.5"/>
        <color theme="1"/>
        <rFont val="Arial"/>
        <family val="2"/>
      </rPr>
      <t xml:space="preserve"> A-Fälle: ganze Falldauer
Sonst: Erhebungsjahr</t>
    </r>
  </si>
  <si>
    <t>Fachgebiete (allgemein)</t>
  </si>
  <si>
    <t>030</t>
  </si>
  <si>
    <t>M000</t>
  </si>
  <si>
    <t xml:space="preserve">   Intensivmedizin (allgemein)</t>
  </si>
  <si>
    <t>Weitere, betriebsindiv. amb. Tarife, KVG reine OKP</t>
  </si>
  <si>
    <t>Weitere, betriebsindiv. amb. Tarife, MTK</t>
  </si>
  <si>
    <t>Weitere, betriebsindiv. amb. Tarife, Selbstzahler inkl. Zusatzversicherte</t>
  </si>
  <si>
    <t>- Die Hauptkostenstelle 568 Tagesheim Psychiatrie wird gelöscht, weil sie nicht mehr gebraucht wird.</t>
  </si>
  <si>
    <r>
      <t xml:space="preserve">1 = ambulant
2 = tages-/nachtklinisch
3 = stationär
</t>
    </r>
    <r>
      <rPr>
        <sz val="10.5"/>
        <color rgb="FFFF0000"/>
        <rFont val="Arial"/>
        <family val="2"/>
      </rPr>
      <t>0 = fallunabhängig</t>
    </r>
    <r>
      <rPr>
        <sz val="10.5"/>
        <rFont val="Arial"/>
        <family val="2"/>
      </rPr>
      <t xml:space="preserve">
</t>
    </r>
    <r>
      <rPr>
        <strike/>
        <sz val="10.5"/>
        <color rgb="FFFF0000"/>
        <rFont val="Arial"/>
        <family val="2"/>
      </rPr>
      <t>9 = unbekannt</t>
    </r>
  </si>
  <si>
    <r>
      <t>Entspricht</t>
    </r>
    <r>
      <rPr>
        <sz val="10.5"/>
        <color rgb="FFFF0000"/>
        <rFont val="Arial"/>
        <family val="2"/>
      </rPr>
      <t xml:space="preserve"> teilweise</t>
    </r>
    <r>
      <rPr>
        <sz val="10.5"/>
        <rFont val="Arial"/>
        <family val="2"/>
      </rPr>
      <t xml:space="preserve"> der Variable 1.3.V01 der MS (Erhebungsteil A)
</t>
    </r>
    <r>
      <rPr>
        <sz val="10.5"/>
        <color rgb="FFFF0000"/>
        <rFont val="Arial"/>
        <family val="2"/>
      </rPr>
      <t>Das Codieren des Wertes 9 = unbekannt ist nicht erlaubt. 
Der Wert 0 = fallunabhängig ist bei allen KTR-Typen &gt; 1 zu codieren.</t>
    </r>
  </si>
  <si>
    <t>0.1.V03 Standort</t>
  </si>
  <si>
    <t>Der Standort ist immer zweistellig zu erfassen, also 01, 02, 03 etc.</t>
  </si>
  <si>
    <t>AN9</t>
  </si>
  <si>
    <t>- Zur Variable 0.1.V03 Standort der MS wurde ergänzt, dass diese immer zweistellig erfasst werden muss.</t>
  </si>
  <si>
    <t>Entspricht der Begründung, die im MCD auch an die Krankenversicherer geliefert wird.</t>
  </si>
  <si>
    <t>Hier sind sämtliche stationären und tages-/nachtklinischen OKP-Leistungen anzugeben, die nicht über ein national einheitliches Tarifsystem (SwissDRG, TARPSY) abgerechnet werden. Für jeden separaten Tarif und jede Tarifhöhe ist eine eigene Zeile anzugeben. So ist z.B. bei degressiven Tarifen mit mehreren Stufen für jede Stufe eine Zeile auszufüllen.
Nicht anzugeben sind Leistungen der national einheitlichen Tarifsysteme TARPSY und SwissDRG, ambulante Leistungen sowie Leistungen zu Lasten der Zusatzversicherung.</t>
  </si>
  <si>
    <t>Hier werden die unterschiedlichen Tarifsstufen oder Tarifarten abgebildet. Alle Leistungen einer Tarifart für einen Fall sind als Summe in einer Zeile anzugeben. Für einen Fall dürfen nicht mehrere Zeilen mit derselben Tarifart erfasst werden.</t>
  </si>
  <si>
    <t>Diese Variable muss nur für stationäre Behandlungen angegeben werden. Bei ambulant übrige und ambulant T/N Behandlungen können diese Felder leer gelassen werden.
Die Zurückbehaltung ist in Art. 427 ZGB geregelt: Befindet sich der Patient freiwillig in der Klinik, kann er jedoch für höchstens drei Tage (72h) zurückbehalten werden, wenn er: 
1. sich selbst an Leib und Leben gefährdet; oder 
2. das Leben oder die körperliche Integrität Dritter ernsthaft gefährdet. Verordnet ein Arzt während der Behandlung eine Zurückbehaltung, führt dies zu einer Bejahung der Variable Nr. C64.</t>
  </si>
  <si>
    <r>
      <t>Hauptsächlich beanspruchte Hauptkostenstelle  (vgl. dazu Tabelle Hauptkostenstelle). 
Entspricht Variable C13. 
Für fallunabhängige KTR (B7 KTR-Typ ungleich</t>
    </r>
    <r>
      <rPr>
        <sz val="8.4"/>
        <color rgb="FFFF0000"/>
        <rFont val="Arial"/>
        <family val="2"/>
      </rPr>
      <t xml:space="preserve"> 1) </t>
    </r>
    <r>
      <rPr>
        <sz val="10.5"/>
        <color rgb="FFFF0000"/>
        <rFont val="Arial"/>
        <family val="2"/>
      </rPr>
      <t>ist diese Variable leer zu lassen.</t>
    </r>
  </si>
  <si>
    <r>
      <t xml:space="preserve">ZL: Leistungsmengen-Record
</t>
    </r>
    <r>
      <rPr>
        <sz val="10.5"/>
        <color rgb="FFFF0000"/>
        <rFont val="Arial"/>
        <family val="2"/>
      </rPr>
      <t>Für alle OKP-Leistungen, die nicht über die nationalen Tarifsysteme SwissDRG und TARPSY abgerechnet werden, ist ein ZL-Record auszufüllen. Für jeden Fall muss pro Tarifart ein Record erfasst werden. Es kann somit für einen Fall mehrere ZL-Records geben. Im Spezialfall, dass es für eine Tarifart unterschiedliche Tarifhöhen gibt, ist wie folgt vorzugehen:
- Verändert sich die Tarifhöhe während des Erhebungsjahres – z.B., weil provisorische Tarife durch definitive ersetzt werden – ist die zum Zeitpunkt der Datenabgabe geltende Tarifhöhe anzugeben.
- Bei mehreren fallbezogenen Pauschaltarifen (z.B. SVK) ist als Menge der abgerechneten Leistungen (C18) der Wert 1 und in der Tarifhöhe (C21) die Summe der abgerechneten Beträge anzugeben.
- Bei zwei tagesbezogenen Tarifen wie Pflegetage in der Rehabilitation (z.B. Wechsel von OKP zu MTK oder Selbstzahler während der Falldauer) ist der zweite Tarif unter der Tarifart (C20) «Andere Tagespauschale» auszuweisen.</t>
    </r>
  </si>
  <si>
    <t>- In SDEP-KTR ist Variable B104 Total Erlöse für GV-Leistungen präzisiert worden. Für Selbstzahler, andere oder unbekannte Hauptkostenträger ist der Wert 0 erlaubt.</t>
  </si>
  <si>
    <t>stationär: Stückrechnung
nicht stationär Zeitrechnung</t>
  </si>
  <si>
    <t>stationär: A
nicht stationär: ABC</t>
  </si>
  <si>
    <r>
      <t xml:space="preserve">Grund- resp. Sozialversicherungsanteil der Erlöse. Es ist sowohl der Kantons- als auch der Versichereranteil anzugeben (OKP/UV/IV/MV).
</t>
    </r>
    <r>
      <rPr>
        <sz val="10.5"/>
        <color rgb="FFFF0000"/>
        <rFont val="Arial"/>
        <family val="2"/>
      </rPr>
      <t>Für Selbstzahler, andere oder unbekannte Hauptkostenträger ist der Wert 0 erlaubt.</t>
    </r>
  </si>
  <si>
    <r>
      <t>A</t>
    </r>
    <r>
      <rPr>
        <sz val="10.5"/>
        <color rgb="FFFF0000"/>
        <rFont val="Arial"/>
        <family val="2"/>
      </rPr>
      <t>B</t>
    </r>
    <r>
      <rPr>
        <sz val="10.5"/>
        <rFont val="Arial"/>
        <family val="2"/>
      </rPr>
      <t>C</t>
    </r>
  </si>
  <si>
    <t>Jahr</t>
  </si>
  <si>
    <t>- In SDEP-ZH ist im ZP-Record die Variable C44 Anzahl Konsultationstage (ambulant) präzisiert worden. Sie ist für alle Fälle unabhängig des Statistikfalles zu erheben. Es gilt für alle Fälle Zeitrechnung.</t>
  </si>
  <si>
    <t>B116</t>
  </si>
  <si>
    <t>Standort</t>
  </si>
  <si>
    <t>AN5</t>
  </si>
  <si>
    <t>Entspricht dem Aktivitätstyp in der KS</t>
  </si>
  <si>
    <t>1 = Akutsomatik
2 = Psychiatrie
3 = Rehabilitation / Geriatrie
4 = Geburtshaus</t>
  </si>
  <si>
    <t>Aktivitätstyp</t>
  </si>
  <si>
    <t>KS/SDEP-KTR (neu)</t>
  </si>
  <si>
    <t>B117</t>
  </si>
  <si>
    <t>B118</t>
  </si>
  <si>
    <t>Entspricht C14 in SDEP-ZH</t>
  </si>
  <si>
    <r>
      <t xml:space="preserve">Diese Variable bezieht sich ausschliesslich auf die Situation des Klinikeintritts.
Grundsätzlich tritt eine Person freiwillig ein – ausser der Eintritt erfolgte gegen den Willen der Person (z.B. Einweisung per Fürsorgerische Unterbringung (FU), strafrechtliche Massnahme).
Freiwillig heisst, dass der/die Patient/in mit dem Eintritt einverstanden ist und von sich aus zur Behandlung kommt.
FU heisst, dass das FU-Formular vorliegt und hierdurch eine Einweisung ohne die Zustimmung des Patienten/der Patientin gegeben ist. Unter der Ausprägung 3 ist ausschliesslich die Primäreinweisung durch die KESB gemeint. </t>
    </r>
    <r>
      <rPr>
        <sz val="10.5"/>
        <color rgb="FFFF0000"/>
        <rFont val="Arial"/>
        <family val="2"/>
      </rPr>
      <t>Bei mehreren FU-Anordnungen bezieht sich die Angabe auf die erste Anordung des Falles.</t>
    </r>
    <r>
      <rPr>
        <sz val="10.5"/>
        <rFont val="Arial"/>
        <family val="2"/>
      </rPr>
      <t xml:space="preserve">
Tritt ein Patient freiwillig einen zu erwartenden Massnahmen- oder Strafvollzug an, wird von Anfang an 4 kodiert.</t>
    </r>
  </si>
  <si>
    <t xml:space="preserve">   Wohnheim / Aussenwohngruppe</t>
  </si>
  <si>
    <t>- In SDEP_KTR ist Variable B10 Behandlungsart angepasst worden. Die Ausprägung 9 = unbekannt ist gestrichen und 0 = fallunabhängig ist ergänzt worden.</t>
  </si>
  <si>
    <t>Für alle GWL und Nebenbetriebe muss eine separate Zeile ausgefüllt werden. Ambulante Fälle der Psychiatrie müssen ebenfalls als einzelne Fälle geführt werden (analog Erhebungsteil A - MS). Genauere Angaben zu den kostenträgerspezifischen Vorgaben sind der Tabelle "KTR-Typ-Ausprägungen" zu entnehmen.</t>
  </si>
  <si>
    <t>Für alle GWL und Nebenbetriebe muss eine separate Zeile ausgefüllt werden. Die Bezeichnung ist für alle Nebenbetriebe, weiteren Tarife, GWL und Fremdleistungen anzugeben.</t>
  </si>
  <si>
    <t>Ausprägung muss der Angabe im Erhebungsteil A entsprechen. Doppelte Angabe zur besseren Interpretationsmöglichkeit des Erhebungsteils B.</t>
  </si>
  <si>
    <t>Wird für die Erstellung von ITAR_K benötigt. Kann mit dem SwissDRG Grouper (sofern dieser die ZE dann ermittelt) plausibilisiert werden (nur Fälle, für die der SwissDRG-Grouper unbewertete Zusatzentgelte oder Fallpauschalen feststellt, dürfen hier einen Betrag ausweisen).</t>
  </si>
  <si>
    <t>In der Fallkostenberechnung werden entweder die Erlöse Kto. 65 oder die tatsächlich angefallenen Kosten von entsprechenden Leistungen abgezogen. I.d.R. können diese jedoch nicht hergeleitet werden und deshalb werden die Erlöse gemäss Konto 65 abgezogen. Sind die Kosten ermittelbar, sind sie hier anzugeben und werden dann folglich in der Fallkostenberechnung abgezogen. Dieses Vorgehen entspricht der Rechtsprechung.</t>
  </si>
  <si>
    <t>Wird benötigt um ITAR_K abzufüllen.</t>
  </si>
  <si>
    <t>Für GWL-, FuuL und Nebenbetriebe anzugeben.</t>
  </si>
  <si>
    <t>Verbindliche Liste der Standorte (vgl. Einteilungsliste
in der Krankenhausstatistik). Es sind ausschliesslich stationäre Standorte erlaubt.</t>
  </si>
  <si>
    <t>- Der KTR-Typ 101 "Weitere, betriebsindiv. amb. Tarife" wird in drei Typen aufgeteilt, analog der anderen ambulanten Tarife. Die KTR-Typen "102 = Material, Medikamente, Blut" und "103 = Fremdleistungen" erhalten eine neue Nummer um die konsequente Handhabung der letzten Ziffer sicherzustellen (0=KVG, 1=MTK, 2=Selbstzahler, 9=Summe).</t>
  </si>
  <si>
    <t>- In SDEP_KTR ist der Zeitbezug spezifiziert. Ausschliesslich bei A-Fällen im stationären Bereich sind die Kosten über den gesamten Fall zu erfassen (Stückrechnung). Für alle ambulanten Fälle und stationären Überlieger sind die Kosten im Erhebungsjahr zu erfassen (Zeitrechnung)</t>
  </si>
  <si>
    <t>- In SDEP_KTR sind drei neue Variablen B116, B117 und B118 ergänzt worden. Diese werden benötigt, um zum einen je nach Tarifvertrag standortspezifische ITAR_K abzubilden. Zum anderen braucht es die zusätzliche Unterscheidung des Aktivitätstyps um die ETR und KTR der KS abbilden zu können. Die Versicherungsklasse wird in SDEP-KTR benötigt, damit andere Kantone ohne den Erhebungsteil SDEP-ZH, später ITAR_K generieren können.</t>
  </si>
  <si>
    <t>- In SDEP-ZH wurde die Variable C34 Freiwilligkeit präzisiert. Die Angabe ob ärztliche oder behördliche Anordnung einer FU bezieht sich bei mehreren Anordnungen auf die erste FU des Falles.</t>
  </si>
  <si>
    <t>- In SDEP-KTR wurden die Variablen B16 "66 Finanzerlös" und B17 "68 Erlöse aus Personal und Dritte" präzisiert. Diese dürfen nur noch bei fallunbhängigen KTR erhoben werden.</t>
  </si>
  <si>
    <t>- In SDEP-ZH wurde der ZL-Record generell präzisiert. Die Erfassung der Menge ist im stationären Nicht-DRG und Nicht-TARPSY Bereich gemäss Stückrechnung und nur für A-Fälle zu erheben. Im TNK-Bereich ist für jeden Statistikfall ein ZL-Record zu erfassen. Die Mengenangabe erfolgt anhand der Zeitrechnung.</t>
  </si>
  <si>
    <t>- In SDEP-KTR wurde die Variable B115 "Hauptkostenstelle" präzisiert. Die Variable ist für fallunabhängige KTR (B7 "KTR-Typ" ungleich 1) leer zu lassen.</t>
  </si>
  <si>
    <r>
      <t xml:space="preserve">Für die Fälle, die gemäss Art. 3c KLV auf der Liste der grundsätzlich ambulant durchzuführenden elektiven Eingriffe (BAG) aufgeführt sind, kann mit dem Krankenversicherer vertraglich vereinbart sein, dass eine Begründung übermittelt wird, wenn diese Fälle stationär behandelt werden (vgl. Anhang 1a KLV). Diese Begründungen können hier erfasst werden. Einzutragen ist der 2-3 stellige Code gemäss Anhang 1a KLV, z.B. 1.1 oder 91.
Für Fälle, die nicht auf der Liste des BAG, jedoch auf der "Ambulant vor Stationär"-Liste der GD Zürich sind, ist die Angabe freiwillig.
Generell ist die Angabe für die </t>
    </r>
    <r>
      <rPr>
        <sz val="10.5"/>
        <color rgb="FFFF0000"/>
        <rFont val="Arial"/>
        <family val="2"/>
      </rPr>
      <t xml:space="preserve">Daten 2020 </t>
    </r>
    <r>
      <rPr>
        <sz val="10.5"/>
        <rFont val="Arial"/>
        <family val="2"/>
      </rPr>
      <t xml:space="preserve">freiwillig, jedoch empfohlen, da sie das Controlling der "Ambulant vor Stationär"-Listen vereinfacht. </t>
    </r>
  </si>
  <si>
    <t>- In SDEP-ZH ist die Variable C15 "Begründung für stationäre Behandlung" für die Daten 2020 weiterhin freiwillig.</t>
  </si>
  <si>
    <r>
      <t xml:space="preserve">Anzahl vollendete Stunden in intensivmedizinischer Betreuung (Summe über den gesamten Fall), 0 = kein Aufenthalt auf IPS, leer = unbekannt
</t>
    </r>
    <r>
      <rPr>
        <sz val="10.5"/>
        <color rgb="FFFF0000"/>
        <rFont val="Arial"/>
        <family val="2"/>
      </rPr>
      <t>Bei einem Aufenthalt von weniger als 1 Stunde ist "1" zu erfassen.</t>
    </r>
  </si>
  <si>
    <t>Release History</t>
  </si>
  <si>
    <t>- Die Variable C27 in SDEP-ZH (Behandlung für Operateurserfassung) wurde von AN8 auf AN9 geändert.</t>
  </si>
  <si>
    <t>- Variable 1.3.V03 "Aufenthalt in einer Intensivstation" in SDEP-MS wurde zusätzlich spezifiziert für Aufenthalte zwischen 0 und 1 Stunde.</t>
  </si>
  <si>
    <t xml:space="preserve">Wird benötigt um die Krankenhausstatistik abzufüllen, da dort nicht nur die Fälle, sondern auch die nicht fallbezogenen Kostenträger auf die Aktivitätstypen aufgeteilt werden müssen. Betriebe mit mehreren Aktivitätstypen müssen die nicht fallbezogenen Kostenträger auf mehrere Zeilen aufteilen oder einem Aktivitätstyp zuordnen. </t>
  </si>
  <si>
    <t>Entspricht der Variable 0.1.V03 der MS (Erhebungsteil A), nur stationäre Standorte</t>
  </si>
  <si>
    <r>
      <t xml:space="preserve"> (Änderungen/Präzisierungen der aktuellsten Version sind in den Spezifikationen </t>
    </r>
    <r>
      <rPr>
        <sz val="10.5"/>
        <color rgb="FFFF0000"/>
        <rFont val="Arial"/>
        <family val="2"/>
      </rPr>
      <t>rot</t>
    </r>
    <r>
      <rPr>
        <sz val="10.5"/>
        <color theme="1"/>
        <rFont val="Arial"/>
        <family val="2"/>
      </rPr>
      <t xml:space="preserve"> dargestellt)</t>
    </r>
  </si>
  <si>
    <t>2020_v1.0</t>
  </si>
  <si>
    <t>- In SDEP-ZH wurden die Variablen C78 und C79 ergänzt.</t>
  </si>
  <si>
    <r>
      <t>Anzugeben, wenn KTR-Typ = 10/11/16/</t>
    </r>
    <r>
      <rPr>
        <sz val="10.5"/>
        <color rgb="FFFF0000"/>
        <rFont val="Arial"/>
        <family val="2"/>
      </rPr>
      <t>110/111/112/139</t>
    </r>
    <r>
      <rPr>
        <sz val="10.5"/>
        <rFont val="Arial"/>
        <family val="2"/>
      </rPr>
      <t xml:space="preserve"> sowie für Unispitäler bei 13/14</t>
    </r>
  </si>
  <si>
    <t>- In SDEP-KTR wurde die Spezifikation der Variable B8 "KTR-Bezeichnung" aktualisiert.</t>
  </si>
  <si>
    <t>Wird für das Abfüllen des ITAR_K benötigt. Wenn ein Spital ein ITAR_K für den gesamten Spitalbetrieb benötigt,  dann ist hier für alle Records derselbe Standort (Hauptstandort) zu erheben. Bei mehreren ITAR_K sind die ambulanten und fallunbhängigen Kostenträger den jeweiligen stationären Hauptstandorten zuzuweisen.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</si>
</sst>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
  </numFmts>
  <fonts count="38" x14ac:knownFonts="1">
    <font>
      <sz val="11"/>
      <color theme="1"/>
      <name val="Calibri"/>
      <family val="2"/>
      <scheme val="minor"/>
    </font>
    <font>
      <sz val="11"/>
      <color theme="1"/>
      <name val="Arial"/>
      <family val="2"/>
    </font>
    <font>
      <u/>
      <sz val="11"/>
      <color theme="10"/>
      <name val="Calibri"/>
      <family val="2"/>
      <scheme val="minor"/>
    </font>
    <font>
      <sz val="24"/>
      <color theme="1"/>
      <name val="Arial Black"/>
      <family val="2"/>
    </font>
    <font>
      <sz val="10"/>
      <color theme="1"/>
      <name val="Calibri"/>
      <family val="2"/>
      <scheme val="minor"/>
    </font>
    <font>
      <sz val="10"/>
      <name val="Arial"/>
      <family val="2"/>
    </font>
    <font>
      <sz val="10.5"/>
      <color theme="1"/>
      <name val="Arial"/>
      <family val="2"/>
    </font>
    <font>
      <b/>
      <sz val="10.5"/>
      <color theme="1"/>
      <name val="Arial"/>
      <family val="2"/>
    </font>
    <font>
      <u/>
      <sz val="10.5"/>
      <color theme="10"/>
      <name val="Arial"/>
      <family val="2"/>
    </font>
    <font>
      <sz val="10.5"/>
      <color rgb="FFFF0000"/>
      <name val="Arial"/>
      <family val="2"/>
    </font>
    <font>
      <sz val="10.5"/>
      <color theme="1"/>
      <name val="Calibri"/>
      <family val="2"/>
      <scheme val="minor"/>
    </font>
    <font>
      <sz val="10.5"/>
      <name val="Arial"/>
      <family val="2"/>
    </font>
    <font>
      <u/>
      <sz val="11"/>
      <color theme="10"/>
      <name val="Arial"/>
      <family val="2"/>
    </font>
    <font>
      <sz val="10.5"/>
      <color theme="1"/>
      <name val="Arial Black"/>
      <family val="2"/>
    </font>
    <font>
      <sz val="10.5"/>
      <color rgb="FF000000"/>
      <name val="Arial"/>
      <family val="2"/>
    </font>
    <font>
      <sz val="10.5"/>
      <color theme="0" tint="-0.499984740745262"/>
      <name val="Arial"/>
      <family val="2"/>
    </font>
    <font>
      <sz val="10"/>
      <color rgb="FF00B0F0"/>
      <name val="Arial"/>
      <family val="2"/>
    </font>
    <font>
      <sz val="10"/>
      <color indexed="9"/>
      <name val="Arial"/>
      <family val="2"/>
    </font>
    <font>
      <b/>
      <sz val="10"/>
      <color indexed="9"/>
      <name val="Arial"/>
      <family val="2"/>
    </font>
    <font>
      <b/>
      <sz val="10"/>
      <name val="Arial"/>
      <family val="2"/>
    </font>
    <font>
      <sz val="10"/>
      <color theme="0" tint="-0.499984740745262"/>
      <name val="Arial"/>
      <family val="2"/>
    </font>
    <font>
      <sz val="9"/>
      <color indexed="81"/>
      <name val="Tahoma"/>
      <family val="2"/>
    </font>
    <font>
      <sz val="24"/>
      <name val="Arial Black"/>
      <family val="2"/>
    </font>
    <font>
      <sz val="11"/>
      <name val="Calibri"/>
      <family val="2"/>
      <scheme val="minor"/>
    </font>
    <font>
      <sz val="10"/>
      <name val="Calibri"/>
      <family val="2"/>
      <scheme val="minor"/>
    </font>
    <font>
      <b/>
      <sz val="11"/>
      <name val="Arial"/>
      <family val="2"/>
    </font>
    <font>
      <b/>
      <sz val="10.5"/>
      <name val="Arial"/>
      <family val="2"/>
    </font>
    <font>
      <u/>
      <sz val="10.5"/>
      <name val="Arial"/>
      <family val="2"/>
    </font>
    <font>
      <b/>
      <sz val="11"/>
      <color theme="1"/>
      <name val="Arial Black"/>
      <family val="2"/>
    </font>
    <font>
      <sz val="10"/>
      <color theme="1"/>
      <name val="Arial"/>
      <family val="2"/>
    </font>
    <font>
      <sz val="8"/>
      <name val="Arial"/>
      <family val="2"/>
    </font>
    <font>
      <b/>
      <sz val="14"/>
      <color indexed="9"/>
      <name val="Arial Black"/>
      <family val="2"/>
    </font>
    <font>
      <b/>
      <sz val="9"/>
      <color indexed="81"/>
      <name val="Arial"/>
      <family val="2"/>
    </font>
    <font>
      <u/>
      <sz val="10.5"/>
      <color rgb="FFFF0000"/>
      <name val="Arial"/>
      <family val="2"/>
    </font>
    <font>
      <sz val="10"/>
      <color rgb="FFFF0000"/>
      <name val="Arial"/>
      <family val="2"/>
    </font>
    <font>
      <b/>
      <sz val="10"/>
      <color rgb="FFFF0000"/>
      <name val="Arial"/>
      <family val="2"/>
    </font>
    <font>
      <strike/>
      <sz val="10.5"/>
      <color rgb="FFFF0000"/>
      <name val="Arial"/>
      <family val="2"/>
    </font>
    <font>
      <sz val="8.4"/>
      <color rgb="FFFF000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indexed="65"/>
        <bgColor indexed="64"/>
      </patternFill>
    </fill>
    <fill>
      <patternFill patternType="solid">
        <fgColor rgb="FF00B0F0"/>
        <bgColor indexed="64"/>
      </patternFill>
    </fill>
    <fill>
      <patternFill patternType="solid">
        <fgColor rgb="FF99CC00"/>
        <bgColor indexed="55"/>
      </patternFill>
    </fill>
    <fill>
      <patternFill patternType="solid">
        <fgColor rgb="FF9FE6FF"/>
        <bgColor indexed="64"/>
      </patternFill>
    </fill>
    <fill>
      <patternFill patternType="solid">
        <fgColor rgb="FF99FF99"/>
        <bgColor indexed="64"/>
      </patternFill>
    </fill>
    <fill>
      <patternFill patternType="solid">
        <fgColor rgb="FF99CC00"/>
        <bgColor indexed="64"/>
      </patternFill>
    </fill>
    <fill>
      <patternFill patternType="solid">
        <fgColor theme="0"/>
        <bgColor indexed="64"/>
      </patternFill>
    </fill>
    <fill>
      <patternFill patternType="solid">
        <fgColor rgb="FFFFFFCC"/>
        <bgColor indexed="64"/>
      </patternFill>
    </fill>
    <fill>
      <patternFill patternType="solid">
        <fgColor rgb="FFFF66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top style="medium">
        <color theme="0"/>
      </top>
      <bottom style="medium">
        <color theme="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theme="0"/>
      </right>
      <top/>
      <bottom/>
      <diagonal/>
    </border>
    <border>
      <left style="thin">
        <color theme="0"/>
      </left>
      <right style="thin">
        <color theme="0"/>
      </right>
      <top/>
      <bottom/>
      <diagonal/>
    </border>
    <border>
      <left/>
      <right/>
      <top/>
      <bottom style="medium">
        <color indexed="64"/>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diagonal/>
    </border>
    <border>
      <left/>
      <right style="medium">
        <color indexed="64"/>
      </right>
      <top/>
      <bottom/>
      <diagonal/>
    </border>
    <border>
      <left/>
      <right/>
      <top style="thin">
        <color theme="0"/>
      </top>
      <bottom style="thin">
        <color theme="0"/>
      </bottom>
      <diagonal/>
    </border>
    <border>
      <left/>
      <right/>
      <top style="medium">
        <color auto="1"/>
      </top>
      <bottom style="thin">
        <color theme="0"/>
      </bottom>
      <diagonal/>
    </border>
    <border>
      <left style="medium">
        <color auto="1"/>
      </left>
      <right/>
      <top/>
      <bottom style="thin">
        <color auto="1"/>
      </bottom>
      <diagonal/>
    </border>
    <border>
      <left/>
      <right style="thin">
        <color auto="1"/>
      </right>
      <top/>
      <bottom style="thin">
        <color auto="1"/>
      </bottom>
      <diagonal/>
    </border>
  </borders>
  <cellStyleXfs count="6">
    <xf numFmtId="0" fontId="0" fillId="0" borderId="0"/>
    <xf numFmtId="0" fontId="2" fillId="0" borderId="0" applyNumberForma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311">
    <xf numFmtId="0" fontId="0" fillId="0" borderId="0" xfId="0"/>
    <xf numFmtId="0" fontId="3" fillId="0" borderId="0" xfId="0" applyFont="1" applyAlignment="1">
      <alignment horizontal="left" vertical="top"/>
    </xf>
    <xf numFmtId="0" fontId="0" fillId="0" borderId="0" xfId="0" applyAlignment="1">
      <alignment vertical="top"/>
    </xf>
    <xf numFmtId="0" fontId="0" fillId="0" borderId="0" xfId="0" applyFill="1" applyAlignment="1">
      <alignment vertical="top"/>
    </xf>
    <xf numFmtId="0" fontId="3" fillId="0" borderId="0" xfId="0" applyFont="1" applyFill="1" applyAlignment="1">
      <alignment horizontal="left" vertical="top"/>
    </xf>
    <xf numFmtId="0" fontId="4" fillId="0" borderId="0" xfId="0" applyFont="1" applyFill="1" applyAlignment="1">
      <alignment vertical="top"/>
    </xf>
    <xf numFmtId="0" fontId="1" fillId="0" borderId="0" xfId="0" applyFont="1" applyAlignment="1">
      <alignment vertical="top"/>
    </xf>
    <xf numFmtId="0" fontId="7" fillId="0"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8" fillId="0" borderId="0" xfId="1" applyFont="1" applyAlignment="1">
      <alignment vertical="top"/>
    </xf>
    <xf numFmtId="0" fontId="6" fillId="0" borderId="0" xfId="0" applyFont="1" applyAlignment="1">
      <alignment vertical="top"/>
    </xf>
    <xf numFmtId="0" fontId="10" fillId="0" borderId="0" xfId="0" applyFont="1" applyAlignment="1">
      <alignment vertical="top"/>
    </xf>
    <xf numFmtId="0" fontId="11" fillId="0" borderId="0" xfId="0" applyFont="1" applyFill="1" applyAlignment="1">
      <alignment vertical="top" wrapText="1"/>
    </xf>
    <xf numFmtId="0" fontId="6" fillId="0" borderId="0" xfId="0" applyFont="1"/>
    <xf numFmtId="0" fontId="11" fillId="0" borderId="0" xfId="0" applyFont="1" applyFill="1" applyBorder="1"/>
    <xf numFmtId="0" fontId="10" fillId="0" borderId="0" xfId="0" applyFont="1"/>
    <xf numFmtId="0" fontId="11" fillId="0" borderId="0" xfId="0" applyFont="1" applyBorder="1"/>
    <xf numFmtId="1" fontId="11" fillId="0" borderId="0" xfId="0" quotePrefix="1" applyNumberFormat="1" applyFont="1" applyBorder="1" applyAlignment="1">
      <alignment horizontal="left"/>
    </xf>
    <xf numFmtId="49" fontId="11" fillId="0" borderId="0" xfId="0" applyNumberFormat="1" applyFont="1" applyBorder="1" applyAlignment="1">
      <alignment horizontal="left"/>
    </xf>
    <xf numFmtId="0" fontId="6" fillId="0" borderId="0" xfId="0" applyFont="1" applyAlignment="1">
      <alignment vertical="center"/>
    </xf>
    <xf numFmtId="0" fontId="6" fillId="0" borderId="0" xfId="0" applyFont="1" applyFill="1" applyBorder="1"/>
    <xf numFmtId="1" fontId="6" fillId="0" borderId="0" xfId="0" applyNumberFormat="1" applyFont="1" applyFill="1" applyBorder="1" applyAlignment="1">
      <alignment horizontal="left"/>
    </xf>
    <xf numFmtId="1" fontId="11" fillId="0" borderId="0" xfId="0" applyNumberFormat="1" applyFont="1" applyFill="1" applyBorder="1" applyAlignment="1">
      <alignment horizontal="left"/>
    </xf>
    <xf numFmtId="1" fontId="11" fillId="0" borderId="0" xfId="0" applyNumberFormat="1" applyFont="1" applyBorder="1" applyAlignment="1">
      <alignment horizontal="left"/>
    </xf>
    <xf numFmtId="0" fontId="11" fillId="0" borderId="0" xfId="0" applyNumberFormat="1" applyFont="1" applyBorder="1" applyAlignment="1">
      <alignment horizontal="left"/>
    </xf>
    <xf numFmtId="1" fontId="6" fillId="0" borderId="0" xfId="0" applyNumberFormat="1" applyFont="1" applyAlignment="1">
      <alignment horizontal="left" vertical="center"/>
    </xf>
    <xf numFmtId="0" fontId="7" fillId="0" borderId="0" xfId="0" applyFont="1" applyFill="1" applyBorder="1" applyAlignment="1">
      <alignment wrapText="1"/>
    </xf>
    <xf numFmtId="0" fontId="0" fillId="0" borderId="0" xfId="0" applyFill="1" applyAlignment="1">
      <alignment vertical="top" wrapText="1"/>
    </xf>
    <xf numFmtId="0" fontId="12" fillId="0" borderId="0" xfId="1" applyFont="1" applyAlignment="1">
      <alignment vertical="top"/>
    </xf>
    <xf numFmtId="0" fontId="13" fillId="0" borderId="0" xfId="0" applyFont="1" applyAlignment="1">
      <alignment vertical="top"/>
    </xf>
    <xf numFmtId="0" fontId="13" fillId="0" borderId="0" xfId="0" applyFont="1" applyFill="1" applyAlignment="1">
      <alignment vertical="top"/>
    </xf>
    <xf numFmtId="0" fontId="11" fillId="0" borderId="0" xfId="0" applyFont="1" applyFill="1" applyAlignment="1">
      <alignment vertical="top"/>
    </xf>
    <xf numFmtId="0" fontId="6" fillId="0" borderId="0" xfId="0" applyFont="1" applyAlignment="1">
      <alignment vertical="top" wrapText="1"/>
    </xf>
    <xf numFmtId="0" fontId="6" fillId="0" borderId="0" xfId="0" applyFont="1" applyFill="1" applyBorder="1" applyAlignment="1">
      <alignment vertical="top"/>
    </xf>
    <xf numFmtId="0" fontId="13" fillId="0" borderId="1" xfId="0" applyFont="1" applyBorder="1" applyAlignment="1">
      <alignment vertical="top" wrapText="1"/>
    </xf>
    <xf numFmtId="0" fontId="3" fillId="0" borderId="0" xfId="0" applyFont="1" applyAlignment="1">
      <alignment vertical="top"/>
    </xf>
    <xf numFmtId="0" fontId="6" fillId="2" borderId="1" xfId="0" applyFont="1" applyFill="1" applyBorder="1" applyAlignment="1">
      <alignment vertical="top" wrapText="1"/>
    </xf>
    <xf numFmtId="0" fontId="6" fillId="2" borderId="3" xfId="0" applyFont="1" applyFill="1" applyBorder="1" applyAlignment="1">
      <alignment vertical="top" wrapText="1"/>
    </xf>
    <xf numFmtId="0" fontId="6" fillId="3" borderId="1" xfId="0" applyFont="1" applyFill="1" applyBorder="1" applyAlignment="1">
      <alignment vertical="top" wrapText="1"/>
    </xf>
    <xf numFmtId="0" fontId="6" fillId="3" borderId="2" xfId="0" applyFont="1" applyFill="1" applyBorder="1" applyAlignment="1">
      <alignment vertical="top" wrapText="1"/>
    </xf>
    <xf numFmtId="0" fontId="14" fillId="3" borderId="2" xfId="0" applyFont="1" applyFill="1" applyBorder="1" applyAlignment="1">
      <alignment horizontal="left" vertical="top" readingOrder="1"/>
    </xf>
    <xf numFmtId="0" fontId="13" fillId="0" borderId="0" xfId="0" applyFont="1" applyAlignment="1">
      <alignment wrapText="1"/>
    </xf>
    <xf numFmtId="0" fontId="6" fillId="0" borderId="0" xfId="0" applyFont="1" applyAlignment="1">
      <alignment vertical="top" wrapText="1"/>
    </xf>
    <xf numFmtId="0" fontId="6" fillId="0" borderId="0" xfId="0" applyFont="1" applyFill="1" applyAlignment="1">
      <alignment vertical="center"/>
    </xf>
    <xf numFmtId="0" fontId="6" fillId="0" borderId="0" xfId="0" applyFont="1" applyFill="1" applyBorder="1" applyAlignment="1">
      <alignment vertical="top" wrapText="1"/>
    </xf>
    <xf numFmtId="0" fontId="14" fillId="2" borderId="3" xfId="0" applyFont="1" applyFill="1" applyBorder="1" applyAlignment="1">
      <alignment horizontal="left" vertical="top" wrapText="1" readingOrder="1"/>
    </xf>
    <xf numFmtId="0" fontId="13" fillId="0" borderId="4" xfId="0" applyFont="1" applyFill="1" applyBorder="1" applyAlignment="1">
      <alignment vertical="top" wrapText="1"/>
    </xf>
    <xf numFmtId="0" fontId="6" fillId="0" borderId="4" xfId="0" applyFont="1" applyFill="1" applyBorder="1" applyAlignment="1">
      <alignment vertical="top" wrapText="1"/>
    </xf>
    <xf numFmtId="0" fontId="7" fillId="0" borderId="0" xfId="0" applyFont="1" applyFill="1" applyAlignment="1">
      <alignment vertical="top"/>
    </xf>
    <xf numFmtId="0" fontId="15" fillId="0" borderId="0" xfId="0" applyFont="1" applyFill="1" applyAlignment="1">
      <alignment horizontal="left" vertical="center"/>
    </xf>
    <xf numFmtId="0" fontId="7" fillId="0" borderId="0" xfId="0" applyFont="1" applyAlignment="1"/>
    <xf numFmtId="0" fontId="7" fillId="0" borderId="0" xfId="0" applyFont="1" applyAlignment="1">
      <alignment horizontal="right"/>
    </xf>
    <xf numFmtId="0" fontId="11" fillId="0" borderId="0" xfId="0" applyFont="1" applyAlignment="1"/>
    <xf numFmtId="0" fontId="5" fillId="4" borderId="5" xfId="2" applyFont="1" applyFill="1" applyBorder="1" applyProtection="1"/>
    <xf numFmtId="0" fontId="5" fillId="4" borderId="5" xfId="2" applyFont="1" applyFill="1" applyBorder="1" applyAlignment="1" applyProtection="1">
      <alignment vertical="top"/>
    </xf>
    <xf numFmtId="0" fontId="5" fillId="0" borderId="5" xfId="2" applyFont="1" applyBorder="1" applyAlignment="1" applyProtection="1">
      <alignment vertical="top"/>
    </xf>
    <xf numFmtId="0" fontId="5" fillId="0" borderId="5" xfId="2" applyFont="1" applyBorder="1" applyProtection="1"/>
    <xf numFmtId="0" fontId="16" fillId="4" borderId="0" xfId="2" applyFont="1" applyFill="1" applyProtection="1"/>
    <xf numFmtId="0" fontId="17" fillId="5" borderId="0" xfId="2" applyFont="1" applyFill="1" applyAlignment="1" applyProtection="1">
      <alignment horizontal="center" vertical="center"/>
    </xf>
    <xf numFmtId="0" fontId="5" fillId="4" borderId="0" xfId="2" applyFont="1" applyFill="1" applyProtection="1"/>
    <xf numFmtId="0" fontId="5" fillId="4" borderId="6" xfId="2" applyFont="1" applyFill="1" applyBorder="1" applyProtection="1"/>
    <xf numFmtId="0" fontId="18" fillId="5" borderId="0" xfId="2" applyFont="1" applyFill="1" applyBorder="1" applyAlignment="1" applyProtection="1">
      <alignment horizontal="left" vertical="center" wrapText="1"/>
    </xf>
    <xf numFmtId="0" fontId="18" fillId="5" borderId="0" xfId="2" applyFont="1" applyFill="1" applyBorder="1" applyAlignment="1" applyProtection="1">
      <alignment horizontal="center" vertical="center" wrapText="1"/>
    </xf>
    <xf numFmtId="0" fontId="19" fillId="4" borderId="0" xfId="2" applyFont="1" applyFill="1" applyProtection="1"/>
    <xf numFmtId="0" fontId="5" fillId="4" borderId="5" xfId="2" applyFont="1" applyFill="1" applyBorder="1" applyAlignment="1" applyProtection="1">
      <alignment vertical="top" wrapText="1"/>
    </xf>
    <xf numFmtId="0" fontId="5" fillId="0" borderId="5" xfId="2" applyFont="1" applyBorder="1" applyAlignment="1" applyProtection="1">
      <alignment vertical="top" wrapText="1"/>
    </xf>
    <xf numFmtId="0" fontId="19" fillId="4" borderId="5" xfId="2" applyFont="1" applyFill="1" applyBorder="1" applyProtection="1"/>
    <xf numFmtId="0" fontId="17" fillId="4" borderId="0" xfId="2" applyFont="1" applyFill="1" applyBorder="1" applyAlignment="1" applyProtection="1">
      <alignment horizontal="center" vertical="center"/>
    </xf>
    <xf numFmtId="0" fontId="17" fillId="4" borderId="0" xfId="2" applyFont="1" applyFill="1" applyBorder="1" applyAlignment="1" applyProtection="1">
      <alignment horizontal="center" vertical="center" wrapText="1"/>
    </xf>
    <xf numFmtId="0" fontId="5" fillId="4" borderId="0" xfId="2" applyFont="1" applyFill="1" applyBorder="1" applyProtection="1"/>
    <xf numFmtId="0" fontId="5" fillId="4" borderId="7" xfId="2" applyFont="1" applyFill="1" applyBorder="1" applyAlignment="1" applyProtection="1">
      <alignment horizontal="left" vertical="center"/>
    </xf>
    <xf numFmtId="0" fontId="5" fillId="4" borderId="8" xfId="2" applyFont="1" applyFill="1" applyBorder="1" applyAlignment="1" applyProtection="1">
      <alignment vertical="center" wrapText="1"/>
    </xf>
    <xf numFmtId="3" fontId="5" fillId="6" borderId="8" xfId="3" applyNumberFormat="1" applyFont="1" applyFill="1" applyBorder="1" applyAlignment="1" applyProtection="1">
      <alignment horizontal="right" vertical="center"/>
      <protection locked="0"/>
    </xf>
    <xf numFmtId="0" fontId="5" fillId="4" borderId="12" xfId="2" applyFont="1" applyFill="1" applyBorder="1" applyAlignment="1" applyProtection="1">
      <alignment horizontal="left" vertical="center"/>
    </xf>
    <xf numFmtId="0" fontId="5" fillId="4" borderId="1" xfId="2" applyFont="1" applyFill="1" applyBorder="1" applyAlignment="1" applyProtection="1">
      <alignment vertical="center"/>
    </xf>
    <xf numFmtId="3" fontId="5" fillId="6" borderId="1" xfId="3" applyNumberFormat="1" applyFont="1" applyFill="1" applyBorder="1" applyAlignment="1" applyProtection="1">
      <alignment horizontal="right" vertical="center" wrapText="1"/>
      <protection locked="0"/>
    </xf>
    <xf numFmtId="3" fontId="5" fillId="4" borderId="13" xfId="3" applyNumberFormat="1" applyFont="1" applyFill="1" applyBorder="1" applyAlignment="1" applyProtection="1">
      <alignment horizontal="right" vertical="center" wrapText="1"/>
    </xf>
    <xf numFmtId="0" fontId="5" fillId="4" borderId="12" xfId="2" applyNumberFormat="1" applyFont="1" applyFill="1" applyBorder="1" applyAlignment="1" applyProtection="1">
      <alignment horizontal="left" vertical="center"/>
    </xf>
    <xf numFmtId="0" fontId="5" fillId="4" borderId="1" xfId="2" applyFont="1" applyFill="1" applyBorder="1" applyAlignment="1" applyProtection="1">
      <alignment vertical="center" wrapText="1"/>
    </xf>
    <xf numFmtId="3" fontId="5" fillId="0" borderId="13" xfId="3" applyNumberFormat="1" applyFont="1" applyFill="1" applyBorder="1" applyAlignment="1" applyProtection="1">
      <alignment horizontal="right" vertical="center" wrapText="1"/>
      <protection locked="0"/>
    </xf>
    <xf numFmtId="0" fontId="5" fillId="0" borderId="0" xfId="2" quotePrefix="1" applyFont="1" applyFill="1" applyProtection="1"/>
    <xf numFmtId="0" fontId="5" fillId="4" borderId="0" xfId="2" quotePrefix="1" applyFont="1" applyFill="1" applyProtection="1"/>
    <xf numFmtId="165" fontId="5" fillId="4" borderId="0" xfId="4" applyNumberFormat="1" applyFont="1" applyFill="1" applyProtection="1"/>
    <xf numFmtId="0" fontId="5" fillId="4" borderId="14" xfId="2" applyNumberFormat="1" applyFont="1" applyFill="1" applyBorder="1" applyAlignment="1" applyProtection="1">
      <alignment horizontal="left" vertical="center"/>
    </xf>
    <xf numFmtId="0" fontId="5" fillId="4" borderId="15" xfId="2" applyFont="1" applyFill="1" applyBorder="1" applyAlignment="1" applyProtection="1">
      <alignment vertical="center"/>
    </xf>
    <xf numFmtId="3" fontId="5" fillId="6" borderId="15" xfId="3" applyNumberFormat="1" applyFont="1" applyFill="1" applyBorder="1" applyAlignment="1" applyProtection="1">
      <alignment horizontal="right" vertical="center" wrapText="1"/>
      <protection locked="0"/>
    </xf>
    <xf numFmtId="3" fontId="5" fillId="4" borderId="16" xfId="3" applyNumberFormat="1" applyFont="1" applyFill="1" applyBorder="1" applyAlignment="1" applyProtection="1">
      <alignment horizontal="right" vertical="center" wrapText="1"/>
    </xf>
    <xf numFmtId="0" fontId="5" fillId="4" borderId="0" xfId="2" applyFont="1" applyFill="1" applyBorder="1" applyAlignment="1" applyProtection="1">
      <alignment horizontal="left" vertical="center"/>
    </xf>
    <xf numFmtId="3" fontId="5" fillId="4" borderId="0" xfId="2" applyNumberFormat="1" applyFont="1" applyFill="1" applyBorder="1" applyAlignment="1" applyProtection="1">
      <alignment horizontal="right" vertical="center"/>
    </xf>
    <xf numFmtId="3" fontId="18" fillId="5" borderId="0" xfId="3" applyNumberFormat="1" applyFont="1" applyFill="1" applyBorder="1" applyAlignment="1" applyProtection="1">
      <alignment horizontal="right" vertical="center"/>
    </xf>
    <xf numFmtId="0" fontId="5" fillId="4" borderId="0" xfId="2" applyFont="1" applyFill="1" applyBorder="1" applyAlignment="1" applyProtection="1">
      <alignment vertical="center"/>
    </xf>
    <xf numFmtId="0" fontId="5" fillId="0" borderId="7" xfId="2" applyFont="1" applyFill="1" applyBorder="1" applyAlignment="1" applyProtection="1">
      <alignment horizontal="left" vertical="center"/>
    </xf>
    <xf numFmtId="0" fontId="5" fillId="4" borderId="8" xfId="2" applyFont="1" applyFill="1" applyBorder="1" applyAlignment="1" applyProtection="1">
      <alignment horizontal="left" vertical="center" wrapText="1"/>
    </xf>
    <xf numFmtId="3" fontId="5" fillId="0" borderId="8" xfId="3" applyNumberFormat="1" applyFont="1" applyFill="1" applyBorder="1" applyAlignment="1" applyProtection="1">
      <alignment horizontal="right" vertical="center" wrapText="1"/>
      <protection locked="0"/>
    </xf>
    <xf numFmtId="3" fontId="5" fillId="0" borderId="9" xfId="3" applyNumberFormat="1" applyFont="1" applyFill="1" applyBorder="1" applyAlignment="1" applyProtection="1">
      <alignment horizontal="right" vertical="center" wrapText="1"/>
      <protection locked="0"/>
    </xf>
    <xf numFmtId="0" fontId="20" fillId="0" borderId="10" xfId="2" applyFont="1" applyFill="1" applyBorder="1" applyAlignment="1" applyProtection="1">
      <alignment horizontal="left" vertical="center"/>
    </xf>
    <xf numFmtId="0" fontId="5" fillId="0" borderId="12" xfId="2" applyFont="1" applyFill="1" applyBorder="1" applyAlignment="1" applyProtection="1">
      <alignment horizontal="left" vertical="center"/>
    </xf>
    <xf numFmtId="0" fontId="5" fillId="4" borderId="1" xfId="2" applyFont="1" applyFill="1" applyBorder="1" applyAlignment="1" applyProtection="1">
      <alignment horizontal="left" vertical="center" wrapText="1"/>
    </xf>
    <xf numFmtId="3" fontId="5" fillId="6" borderId="13" xfId="3" applyNumberFormat="1" applyFont="1" applyFill="1" applyBorder="1" applyAlignment="1" applyProtection="1">
      <alignment horizontal="right" vertical="center" wrapText="1"/>
      <protection locked="0"/>
    </xf>
    <xf numFmtId="0" fontId="16" fillId="4" borderId="5" xfId="2" applyFont="1" applyFill="1" applyBorder="1" applyProtection="1"/>
    <xf numFmtId="0" fontId="5" fillId="4" borderId="5" xfId="2" applyFont="1" applyFill="1" applyBorder="1" applyAlignment="1" applyProtection="1">
      <alignment horizontal="left" vertical="center"/>
    </xf>
    <xf numFmtId="0" fontId="5" fillId="4" borderId="5" xfId="2" applyFont="1" applyFill="1" applyBorder="1" applyAlignment="1" applyProtection="1">
      <alignment horizontal="right" vertical="center"/>
    </xf>
    <xf numFmtId="0" fontId="5" fillId="0" borderId="1" xfId="2" applyFont="1" applyFill="1" applyBorder="1" applyAlignment="1" applyProtection="1">
      <alignment horizontal="left" vertical="center"/>
    </xf>
    <xf numFmtId="0" fontId="16" fillId="0" borderId="5" xfId="2" applyFont="1" applyFill="1" applyBorder="1" applyProtection="1"/>
    <xf numFmtId="0" fontId="5" fillId="7" borderId="12" xfId="2" applyFont="1" applyFill="1" applyBorder="1" applyAlignment="1" applyProtection="1">
      <alignment horizontal="left" vertical="center"/>
    </xf>
    <xf numFmtId="0" fontId="5" fillId="7" borderId="1" xfId="2" applyFont="1" applyFill="1" applyBorder="1" applyAlignment="1" applyProtection="1">
      <alignment horizontal="left" vertical="center"/>
    </xf>
    <xf numFmtId="0" fontId="5" fillId="0" borderId="5" xfId="2" applyFont="1" applyFill="1" applyBorder="1" applyProtection="1"/>
    <xf numFmtId="0" fontId="5" fillId="7" borderId="0" xfId="2" applyFont="1" applyFill="1" applyProtection="1"/>
    <xf numFmtId="0" fontId="5" fillId="4" borderId="0" xfId="2" applyFont="1" applyFill="1" applyBorder="1" applyAlignment="1" applyProtection="1">
      <alignment horizontal="right" vertical="center"/>
    </xf>
    <xf numFmtId="3" fontId="5" fillId="0" borderId="1" xfId="2" applyNumberFormat="1" applyFont="1" applyFill="1" applyBorder="1" applyAlignment="1" applyProtection="1">
      <alignment horizontal="right" vertical="center"/>
    </xf>
    <xf numFmtId="3" fontId="5" fillId="6" borderId="1" xfId="3" applyNumberFormat="1" applyFont="1" applyFill="1" applyBorder="1" applyAlignment="1" applyProtection="1">
      <alignment horizontal="right" vertical="center"/>
      <protection locked="0"/>
    </xf>
    <xf numFmtId="0" fontId="5" fillId="4" borderId="1" xfId="2" applyFont="1" applyFill="1" applyBorder="1" applyAlignment="1" applyProtection="1">
      <alignment horizontal="left" vertical="center"/>
    </xf>
    <xf numFmtId="1" fontId="5" fillId="0" borderId="12" xfId="2" applyNumberFormat="1" applyFont="1" applyFill="1" applyBorder="1" applyAlignment="1" applyProtection="1">
      <alignment horizontal="left" vertical="center"/>
    </xf>
    <xf numFmtId="3" fontId="5" fillId="4" borderId="1" xfId="2" applyNumberFormat="1" applyFont="1" applyFill="1" applyBorder="1" applyAlignment="1" applyProtection="1">
      <alignment horizontal="right" vertical="center"/>
    </xf>
    <xf numFmtId="164" fontId="5" fillId="8" borderId="1" xfId="3" applyFont="1" applyFill="1" applyBorder="1" applyAlignment="1" applyProtection="1">
      <alignment horizontal="left" vertical="center"/>
      <protection locked="0"/>
    </xf>
    <xf numFmtId="3" fontId="5" fillId="8" borderId="1" xfId="3" applyNumberFormat="1" applyFont="1" applyFill="1" applyBorder="1" applyAlignment="1" applyProtection="1">
      <alignment horizontal="right" vertical="center"/>
      <protection locked="0"/>
    </xf>
    <xf numFmtId="3" fontId="5" fillId="6" borderId="15" xfId="3" applyNumberFormat="1" applyFont="1" applyFill="1" applyBorder="1" applyAlignment="1" applyProtection="1">
      <alignment horizontal="right" vertical="center"/>
      <protection locked="0"/>
    </xf>
    <xf numFmtId="49" fontId="5" fillId="0" borderId="0" xfId="2" applyNumberFormat="1" applyFont="1" applyFill="1" applyBorder="1" applyAlignment="1" applyProtection="1">
      <alignment horizontal="left" vertical="top"/>
    </xf>
    <xf numFmtId="0" fontId="5" fillId="0" borderId="0" xfId="2" applyFont="1" applyFill="1" applyBorder="1" applyAlignment="1" applyProtection="1">
      <alignment horizontal="left" vertical="center"/>
    </xf>
    <xf numFmtId="3" fontId="5" fillId="0" borderId="0" xfId="2" applyNumberFormat="1" applyFont="1" applyFill="1" applyBorder="1" applyAlignment="1" applyProtection="1">
      <alignment horizontal="right" vertical="center"/>
    </xf>
    <xf numFmtId="3" fontId="5" fillId="0" borderId="0" xfId="3" applyNumberFormat="1" applyFont="1" applyFill="1" applyBorder="1" applyAlignment="1" applyProtection="1">
      <alignment horizontal="right" vertical="center"/>
    </xf>
    <xf numFmtId="3" fontId="5" fillId="0" borderId="8" xfId="3" applyNumberFormat="1" applyFont="1" applyFill="1" applyBorder="1" applyAlignment="1" applyProtection="1">
      <alignment horizontal="right" vertical="center"/>
    </xf>
    <xf numFmtId="3" fontId="5" fillId="0" borderId="15" xfId="3" applyNumberFormat="1" applyFont="1" applyFill="1" applyBorder="1" applyAlignment="1" applyProtection="1">
      <alignment horizontal="right" vertical="center"/>
    </xf>
    <xf numFmtId="0" fontId="16" fillId="4" borderId="22" xfId="2" applyFont="1" applyFill="1" applyBorder="1" applyProtection="1"/>
    <xf numFmtId="49" fontId="5" fillId="0" borderId="23" xfId="2" applyNumberFormat="1" applyFont="1" applyFill="1" applyBorder="1" applyAlignment="1" applyProtection="1">
      <alignment horizontal="left" vertical="top"/>
    </xf>
    <xf numFmtId="0" fontId="5" fillId="0" borderId="23" xfId="2" applyFont="1" applyFill="1" applyBorder="1" applyAlignment="1" applyProtection="1">
      <alignment horizontal="left" vertical="center"/>
    </xf>
    <xf numFmtId="3" fontId="5" fillId="0" borderId="23" xfId="2" applyNumberFormat="1" applyFont="1" applyFill="1" applyBorder="1" applyAlignment="1" applyProtection="1">
      <alignment horizontal="right" vertical="center"/>
    </xf>
    <xf numFmtId="3" fontId="5" fillId="0" borderId="23" xfId="3" applyNumberFormat="1" applyFont="1" applyFill="1" applyBorder="1" applyAlignment="1" applyProtection="1">
      <alignment horizontal="right" vertical="center"/>
    </xf>
    <xf numFmtId="0" fontId="5" fillId="4" borderId="23" xfId="2" applyFont="1" applyFill="1" applyBorder="1" applyProtection="1"/>
    <xf numFmtId="3" fontId="5" fillId="4" borderId="0" xfId="2" applyNumberFormat="1" applyFont="1" applyFill="1" applyAlignment="1" applyProtection="1">
      <alignment horizontal="right" vertical="center"/>
    </xf>
    <xf numFmtId="3" fontId="5" fillId="4" borderId="24" xfId="2" applyNumberFormat="1" applyFont="1" applyFill="1" applyBorder="1" applyAlignment="1" applyProtection="1">
      <alignment horizontal="right" vertical="center"/>
    </xf>
    <xf numFmtId="0" fontId="5" fillId="4" borderId="27" xfId="2" applyFont="1" applyFill="1" applyBorder="1" applyProtection="1"/>
    <xf numFmtId="0" fontId="5" fillId="0" borderId="27" xfId="2" applyFont="1" applyBorder="1" applyProtection="1"/>
    <xf numFmtId="0" fontId="5" fillId="0" borderId="6" xfId="2" applyFont="1" applyBorder="1" applyProtection="1"/>
    <xf numFmtId="0" fontId="5" fillId="4" borderId="28" xfId="2" applyFont="1" applyFill="1" applyBorder="1" applyProtection="1"/>
    <xf numFmtId="0" fontId="5" fillId="0" borderId="28" xfId="2" applyFont="1" applyBorder="1" applyProtection="1"/>
    <xf numFmtId="0" fontId="22" fillId="0" borderId="0" xfId="0" applyFont="1" applyFill="1" applyAlignment="1">
      <alignment horizontal="left" vertical="top"/>
    </xf>
    <xf numFmtId="0" fontId="23" fillId="0" borderId="0" xfId="0" applyFont="1" applyFill="1" applyAlignment="1">
      <alignment vertical="top"/>
    </xf>
    <xf numFmtId="0" fontId="24" fillId="0" borderId="0" xfId="0" applyFont="1" applyFill="1" applyAlignment="1">
      <alignment vertical="top"/>
    </xf>
    <xf numFmtId="0" fontId="23" fillId="0" borderId="0" xfId="0" applyFont="1" applyFill="1" applyAlignment="1">
      <alignment vertical="top" wrapText="1"/>
    </xf>
    <xf numFmtId="0" fontId="25" fillId="0" borderId="0" xfId="0" applyFont="1" applyFill="1" applyAlignment="1"/>
    <xf numFmtId="0" fontId="26" fillId="0" borderId="0" xfId="0" applyFont="1" applyFill="1" applyAlignment="1">
      <alignment vertical="top" wrapText="1"/>
    </xf>
    <xf numFmtId="0" fontId="26" fillId="0" borderId="0" xfId="0" applyFont="1" applyFill="1" applyAlignment="1">
      <alignment vertical="top"/>
    </xf>
    <xf numFmtId="0" fontId="11" fillId="0" borderId="0" xfId="0" quotePrefix="1" applyFont="1" applyFill="1" applyAlignment="1">
      <alignment vertical="top" wrapText="1"/>
    </xf>
    <xf numFmtId="0" fontId="11" fillId="0" borderId="0" xfId="0" applyFont="1" applyFill="1" applyBorder="1" applyAlignment="1">
      <alignment vertical="top" wrapText="1"/>
    </xf>
    <xf numFmtId="0" fontId="27" fillId="0" borderId="0" xfId="1" applyFont="1" applyFill="1" applyBorder="1" applyAlignment="1">
      <alignment vertical="top" wrapText="1"/>
    </xf>
    <xf numFmtId="0" fontId="11" fillId="0" borderId="0" xfId="0" applyFont="1" applyFill="1" applyBorder="1" applyAlignment="1">
      <alignment vertical="top"/>
    </xf>
    <xf numFmtId="0" fontId="11" fillId="0" borderId="0" xfId="0" applyFont="1" applyAlignment="1">
      <alignment vertical="top" wrapText="1"/>
    </xf>
    <xf numFmtId="0" fontId="11" fillId="2" borderId="1" xfId="0" applyFont="1" applyFill="1" applyBorder="1" applyAlignment="1">
      <alignment vertical="top" wrapText="1"/>
    </xf>
    <xf numFmtId="0" fontId="5" fillId="10" borderId="0" xfId="2" applyFont="1" applyFill="1" applyProtection="1"/>
    <xf numFmtId="0" fontId="6" fillId="0" borderId="0" xfId="0" applyFont="1" applyFill="1"/>
    <xf numFmtId="0" fontId="5" fillId="4" borderId="2" xfId="2" applyFont="1" applyFill="1" applyBorder="1" applyAlignment="1" applyProtection="1">
      <alignment horizontal="left" vertical="center" wrapText="1"/>
    </xf>
    <xf numFmtId="3" fontId="5" fillId="6" borderId="2" xfId="3" applyNumberFormat="1" applyFont="1" applyFill="1" applyBorder="1" applyAlignment="1" applyProtection="1">
      <alignment horizontal="right" vertical="center" wrapText="1"/>
      <protection locked="0"/>
    </xf>
    <xf numFmtId="3" fontId="5" fillId="6" borderId="11" xfId="3" applyNumberFormat="1" applyFont="1" applyFill="1" applyBorder="1" applyAlignment="1" applyProtection="1">
      <alignment horizontal="right" vertical="center" wrapText="1"/>
      <protection locked="0"/>
    </xf>
    <xf numFmtId="3" fontId="5" fillId="4" borderId="11" xfId="3" applyNumberFormat="1" applyFont="1" applyFill="1" applyBorder="1" applyAlignment="1" applyProtection="1">
      <alignment horizontal="right" vertical="center" wrapText="1"/>
    </xf>
    <xf numFmtId="0" fontId="5" fillId="4" borderId="10" xfId="2" applyFont="1" applyFill="1" applyBorder="1" applyAlignment="1" applyProtection="1">
      <alignment horizontal="left" vertical="center"/>
    </xf>
    <xf numFmtId="0" fontId="5" fillId="4" borderId="2" xfId="2" applyFont="1" applyFill="1" applyBorder="1" applyAlignment="1" applyProtection="1">
      <alignment vertical="center" wrapText="1"/>
    </xf>
    <xf numFmtId="3" fontId="5" fillId="6" borderId="2" xfId="3" applyNumberFormat="1" applyFont="1" applyFill="1" applyBorder="1" applyAlignment="1" applyProtection="1">
      <alignment horizontal="right" vertical="center"/>
      <protection locked="0"/>
    </xf>
    <xf numFmtId="3" fontId="5" fillId="9" borderId="11" xfId="3" applyNumberFormat="1" applyFont="1" applyFill="1" applyBorder="1" applyAlignment="1" applyProtection="1">
      <alignment horizontal="right" vertical="center" wrapText="1"/>
    </xf>
    <xf numFmtId="0" fontId="12" fillId="0" borderId="0" xfId="1" applyFont="1"/>
    <xf numFmtId="0" fontId="1" fillId="0" borderId="0" xfId="0" applyFont="1"/>
    <xf numFmtId="0" fontId="28" fillId="0" borderId="0" xfId="0" applyFont="1"/>
    <xf numFmtId="0" fontId="9" fillId="0" borderId="0" xfId="0" applyFont="1" applyAlignment="1">
      <alignment vertical="top"/>
    </xf>
    <xf numFmtId="0" fontId="9" fillId="0" borderId="0" xfId="0" applyFont="1" applyAlignment="1">
      <alignment vertical="top" wrapText="1"/>
    </xf>
    <xf numFmtId="0" fontId="9" fillId="0" borderId="0" xfId="0" applyFont="1"/>
    <xf numFmtId="0" fontId="5" fillId="9" borderId="1" xfId="0" applyFont="1" applyFill="1" applyBorder="1" applyAlignment="1" applyProtection="1">
      <alignment wrapText="1"/>
      <protection locked="0"/>
    </xf>
    <xf numFmtId="0" fontId="1" fillId="10" borderId="0" xfId="0" applyFont="1" applyFill="1"/>
    <xf numFmtId="0" fontId="1" fillId="10" borderId="0" xfId="0" applyFont="1" applyFill="1" applyProtection="1"/>
    <xf numFmtId="0" fontId="1" fillId="10" borderId="0" xfId="0" applyFont="1" applyFill="1" applyAlignment="1" applyProtection="1">
      <alignment wrapText="1"/>
    </xf>
    <xf numFmtId="3" fontId="5" fillId="0" borderId="8" xfId="3" applyNumberFormat="1" applyFont="1" applyFill="1" applyBorder="1" applyAlignment="1" applyProtection="1">
      <alignment horizontal="right" vertical="center" wrapText="1"/>
    </xf>
    <xf numFmtId="3" fontId="5" fillId="11" borderId="9" xfId="3" applyNumberFormat="1" applyFont="1" applyFill="1" applyBorder="1" applyAlignment="1" applyProtection="1">
      <alignment horizontal="right" vertical="center" wrapText="1"/>
    </xf>
    <xf numFmtId="3" fontId="5" fillId="0" borderId="2" xfId="3" applyNumberFormat="1" applyFont="1" applyFill="1" applyBorder="1" applyAlignment="1" applyProtection="1">
      <alignment horizontal="right" vertical="center" wrapText="1"/>
    </xf>
    <xf numFmtId="3" fontId="5" fillId="0" borderId="1" xfId="3" applyNumberFormat="1" applyFont="1" applyFill="1" applyBorder="1" applyAlignment="1" applyProtection="1">
      <alignment horizontal="right" vertical="center" wrapText="1"/>
    </xf>
    <xf numFmtId="3" fontId="5" fillId="11" borderId="13" xfId="3" applyNumberFormat="1" applyFont="1" applyFill="1" applyBorder="1" applyAlignment="1" applyProtection="1">
      <alignment horizontal="right" vertical="center" wrapText="1"/>
    </xf>
    <xf numFmtId="0" fontId="5" fillId="4" borderId="29" xfId="2" applyFont="1" applyFill="1" applyBorder="1" applyProtection="1"/>
    <xf numFmtId="3" fontId="5" fillId="0" borderId="1" xfId="3" applyNumberFormat="1" applyFont="1" applyFill="1" applyBorder="1" applyAlignment="1" applyProtection="1">
      <alignment horizontal="right" vertical="center" wrapText="1"/>
      <protection locked="0"/>
    </xf>
    <xf numFmtId="0" fontId="29" fillId="9" borderId="1" xfId="0" applyFont="1" applyFill="1" applyBorder="1" applyProtection="1">
      <protection locked="0"/>
    </xf>
    <xf numFmtId="3" fontId="29" fillId="9" borderId="1" xfId="0" applyNumberFormat="1" applyFont="1" applyFill="1" applyBorder="1" applyProtection="1">
      <protection locked="0"/>
    </xf>
    <xf numFmtId="3" fontId="5" fillId="0" borderId="15" xfId="3" applyNumberFormat="1" applyFont="1" applyFill="1" applyBorder="1" applyAlignment="1" applyProtection="1">
      <alignment horizontal="right" vertical="center" wrapText="1"/>
    </xf>
    <xf numFmtId="3" fontId="5" fillId="0" borderId="2" xfId="3" applyNumberFormat="1" applyFont="1" applyFill="1" applyBorder="1" applyAlignment="1" applyProtection="1">
      <alignment horizontal="right" vertical="center" wrapText="1"/>
      <protection locked="0"/>
    </xf>
    <xf numFmtId="3" fontId="5" fillId="11" borderId="13" xfId="3" applyNumberFormat="1" applyFont="1" applyFill="1" applyBorder="1" applyAlignment="1" applyProtection="1">
      <alignment horizontal="right" vertical="center" wrapText="1"/>
      <protection locked="0"/>
    </xf>
    <xf numFmtId="0" fontId="29" fillId="10" borderId="0" xfId="0" applyFont="1" applyFill="1" applyProtection="1"/>
    <xf numFmtId="0" fontId="29" fillId="10" borderId="0" xfId="0" applyFont="1" applyFill="1" applyAlignment="1" applyProtection="1">
      <alignment wrapText="1"/>
    </xf>
    <xf numFmtId="3" fontId="5" fillId="0" borderId="9" xfId="3" applyNumberFormat="1" applyFont="1" applyFill="1" applyBorder="1" applyAlignment="1" applyProtection="1">
      <alignment horizontal="right" vertical="center" wrapText="1"/>
    </xf>
    <xf numFmtId="3" fontId="5" fillId="4" borderId="0" xfId="2" applyNumberFormat="1" applyFont="1" applyFill="1" applyAlignment="1" applyProtection="1">
      <alignment horizontal="left" vertical="center"/>
    </xf>
    <xf numFmtId="3" fontId="5" fillId="8" borderId="0" xfId="3" applyNumberFormat="1" applyFont="1" applyFill="1" applyBorder="1" applyAlignment="1" applyProtection="1">
      <alignment horizontal="left" vertical="center"/>
      <protection locked="0"/>
    </xf>
    <xf numFmtId="3" fontId="5" fillId="8" borderId="0" xfId="2" applyNumberFormat="1" applyFont="1" applyFill="1" applyBorder="1" applyAlignment="1" applyProtection="1">
      <alignment horizontal="right" vertical="center"/>
    </xf>
    <xf numFmtId="3" fontId="5" fillId="11" borderId="0" xfId="2" applyNumberFormat="1" applyFont="1" applyFill="1" applyBorder="1" applyAlignment="1" applyProtection="1">
      <alignment horizontal="left" vertical="center"/>
    </xf>
    <xf numFmtId="3" fontId="5" fillId="11" borderId="0" xfId="2" applyNumberFormat="1" applyFont="1" applyFill="1" applyBorder="1" applyAlignment="1" applyProtection="1">
      <alignment horizontal="right" vertical="center"/>
    </xf>
    <xf numFmtId="3" fontId="5" fillId="0" borderId="0" xfId="2" applyNumberFormat="1" applyFont="1" applyFill="1" applyBorder="1" applyAlignment="1" applyProtection="1">
      <alignment horizontal="left" vertical="center"/>
    </xf>
    <xf numFmtId="3" fontId="5" fillId="12" borderId="0" xfId="2" applyNumberFormat="1" applyFont="1" applyFill="1" applyAlignment="1" applyProtection="1">
      <alignment horizontal="left" vertical="center"/>
    </xf>
    <xf numFmtId="3" fontId="5" fillId="12" borderId="0" xfId="2" applyNumberFormat="1" applyFont="1" applyFill="1" applyAlignment="1" applyProtection="1">
      <alignment horizontal="right" vertical="center"/>
    </xf>
    <xf numFmtId="0" fontId="30" fillId="4" borderId="0" xfId="2" applyFont="1" applyFill="1" applyProtection="1"/>
    <xf numFmtId="0" fontId="30" fillId="4" borderId="5" xfId="2" applyFont="1" applyFill="1" applyBorder="1" applyProtection="1"/>
    <xf numFmtId="0" fontId="30" fillId="0" borderId="5" xfId="2" applyFont="1" applyBorder="1" applyProtection="1"/>
    <xf numFmtId="0" fontId="31" fillId="5" borderId="0" xfId="2" applyFont="1" applyFill="1" applyAlignment="1" applyProtection="1">
      <alignment horizontal="left" vertical="top"/>
    </xf>
    <xf numFmtId="0" fontId="5" fillId="7" borderId="0" xfId="2" applyFont="1" applyFill="1" applyBorder="1" applyAlignment="1" applyProtection="1">
      <alignment horizontal="left" vertical="center"/>
    </xf>
    <xf numFmtId="3" fontId="5" fillId="8" borderId="9" xfId="3" applyNumberFormat="1" applyFont="1" applyFill="1" applyBorder="1" applyAlignment="1" applyProtection="1">
      <alignment horizontal="right" vertical="center"/>
      <protection locked="0"/>
    </xf>
    <xf numFmtId="3" fontId="5" fillId="8" borderId="13" xfId="3" applyNumberFormat="1" applyFont="1" applyFill="1" applyBorder="1" applyAlignment="1" applyProtection="1">
      <alignment horizontal="right" vertical="center"/>
      <protection locked="0"/>
    </xf>
    <xf numFmtId="3" fontId="5" fillId="8" borderId="16" xfId="3" applyNumberFormat="1" applyFont="1" applyFill="1" applyBorder="1" applyAlignment="1" applyProtection="1">
      <alignment horizontal="right" vertical="center"/>
      <protection locked="0"/>
    </xf>
    <xf numFmtId="0" fontId="5" fillId="4" borderId="0" xfId="0" applyFont="1" applyFill="1" applyProtection="1"/>
    <xf numFmtId="0" fontId="5" fillId="0" borderId="8" xfId="2"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0" borderId="0" xfId="0" applyFont="1" applyProtection="1"/>
    <xf numFmtId="0" fontId="5" fillId="4" borderId="30" xfId="2" applyFont="1" applyFill="1" applyBorder="1" applyProtection="1"/>
    <xf numFmtId="0" fontId="5" fillId="0" borderId="14" xfId="2" applyFont="1" applyFill="1" applyBorder="1" applyAlignment="1" applyProtection="1">
      <alignment horizontal="left" vertical="center"/>
    </xf>
    <xf numFmtId="0" fontId="5" fillId="0" borderId="15" xfId="2" applyFont="1" applyFill="1" applyBorder="1" applyAlignment="1" applyProtection="1">
      <alignment horizontal="left" vertical="center"/>
    </xf>
    <xf numFmtId="0" fontId="18" fillId="5" borderId="32" xfId="2" applyFont="1" applyFill="1" applyBorder="1" applyAlignment="1" applyProtection="1">
      <alignment horizontal="left" vertical="center" wrapText="1"/>
    </xf>
    <xf numFmtId="0" fontId="18" fillId="5" borderId="32" xfId="2" applyFont="1" applyFill="1" applyBorder="1" applyAlignment="1" applyProtection="1">
      <alignment horizontal="right" vertical="center" wrapText="1"/>
    </xf>
    <xf numFmtId="3" fontId="5" fillId="9" borderId="0" xfId="2" applyNumberFormat="1" applyFont="1" applyFill="1" applyBorder="1" applyAlignment="1" applyProtection="1">
      <alignment horizontal="left" vertical="center"/>
    </xf>
    <xf numFmtId="3" fontId="5" fillId="9" borderId="0" xfId="2" applyNumberFormat="1" applyFont="1" applyFill="1" applyBorder="1" applyAlignment="1" applyProtection="1">
      <alignment horizontal="right" vertical="center"/>
    </xf>
    <xf numFmtId="3" fontId="18" fillId="5" borderId="33" xfId="3" applyNumberFormat="1" applyFont="1" applyFill="1" applyBorder="1" applyAlignment="1" applyProtection="1">
      <alignment horizontal="right" vertical="center"/>
    </xf>
    <xf numFmtId="0" fontId="9" fillId="0" borderId="0" xfId="0" applyFont="1" applyFill="1" applyAlignment="1">
      <alignment vertical="top" wrapText="1"/>
    </xf>
    <xf numFmtId="0" fontId="9" fillId="0" borderId="0" xfId="0" applyFont="1" applyFill="1" applyAlignment="1">
      <alignment vertical="top"/>
    </xf>
    <xf numFmtId="0" fontId="11" fillId="0" borderId="0" xfId="0" quotePrefix="1" applyFont="1" applyAlignment="1">
      <alignment vertical="top" wrapText="1"/>
    </xf>
    <xf numFmtId="0" fontId="9" fillId="0" borderId="0" xfId="0" applyFont="1" applyFill="1" applyBorder="1" applyAlignment="1">
      <alignment vertical="top" wrapText="1"/>
    </xf>
    <xf numFmtId="0" fontId="9" fillId="0" borderId="0" xfId="0" applyFont="1" applyAlignment="1">
      <alignment vertical="center"/>
    </xf>
    <xf numFmtId="1" fontId="9" fillId="0" borderId="0" xfId="0" applyNumberFormat="1" applyFont="1" applyAlignment="1">
      <alignment horizontal="left" vertical="center"/>
    </xf>
    <xf numFmtId="0" fontId="11" fillId="0" borderId="0" xfId="0" applyFont="1" applyBorder="1" applyAlignment="1">
      <alignment wrapText="1"/>
    </xf>
    <xf numFmtId="0" fontId="7" fillId="0" borderId="0" xfId="0" applyFont="1"/>
    <xf numFmtId="1" fontId="6" fillId="0" borderId="0" xfId="0" applyNumberFormat="1" applyFont="1" applyAlignment="1">
      <alignment horizontal="left"/>
    </xf>
    <xf numFmtId="0" fontId="11" fillId="0" borderId="0" xfId="0" applyFont="1" applyFill="1" applyAlignment="1">
      <alignment vertical="center"/>
    </xf>
    <xf numFmtId="0" fontId="27" fillId="0" borderId="0" xfId="0" applyFont="1" applyFill="1" applyAlignment="1">
      <alignment vertical="top" wrapText="1"/>
    </xf>
    <xf numFmtId="0" fontId="6" fillId="0" borderId="0" xfId="0" applyFont="1" applyFill="1" applyAlignment="1">
      <alignment vertical="top" wrapText="1"/>
    </xf>
    <xf numFmtId="0" fontId="18" fillId="5" borderId="33" xfId="2" applyFont="1" applyFill="1" applyBorder="1" applyAlignment="1" applyProtection="1">
      <alignment horizontal="left" vertical="center"/>
    </xf>
    <xf numFmtId="0" fontId="18" fillId="5" borderId="0" xfId="2" applyFont="1" applyFill="1" applyBorder="1" applyAlignment="1" applyProtection="1">
      <alignment horizontal="left" vertical="center"/>
    </xf>
    <xf numFmtId="0" fontId="18" fillId="5" borderId="30" xfId="2" applyFont="1" applyFill="1" applyBorder="1" applyAlignment="1" applyProtection="1">
      <alignment horizontal="left" vertical="center"/>
    </xf>
    <xf numFmtId="0" fontId="5" fillId="4" borderId="5" xfId="2" applyFont="1" applyFill="1" applyBorder="1" applyAlignment="1" applyProtection="1">
      <alignment horizontal="right"/>
    </xf>
    <xf numFmtId="3" fontId="5" fillId="6" borderId="8" xfId="3" applyNumberFormat="1" applyFont="1" applyFill="1" applyBorder="1" applyAlignment="1" applyProtection="1">
      <alignment horizontal="right" vertical="center" wrapText="1"/>
      <protection locked="0"/>
    </xf>
    <xf numFmtId="3" fontId="5" fillId="0" borderId="8" xfId="3" applyNumberFormat="1" applyFont="1" applyFill="1" applyBorder="1" applyAlignment="1" applyProtection="1">
      <alignment horizontal="right" vertical="center"/>
      <protection locked="0"/>
    </xf>
    <xf numFmtId="3" fontId="5" fillId="10" borderId="8" xfId="3" applyNumberFormat="1" applyFont="1" applyFill="1" applyBorder="1" applyAlignment="1" applyProtection="1">
      <alignment horizontal="right" vertical="center"/>
      <protection locked="0"/>
    </xf>
    <xf numFmtId="3" fontId="5" fillId="9" borderId="9" xfId="3" applyNumberFormat="1" applyFont="1" applyFill="1" applyBorder="1" applyAlignment="1" applyProtection="1">
      <alignment horizontal="right" vertical="center" wrapText="1"/>
    </xf>
    <xf numFmtId="3" fontId="5" fillId="0" borderId="1" xfId="3" applyNumberFormat="1" applyFont="1" applyFill="1" applyBorder="1" applyAlignment="1" applyProtection="1">
      <alignment horizontal="right" vertical="center"/>
      <protection locked="0"/>
    </xf>
    <xf numFmtId="3" fontId="5" fillId="10" borderId="1" xfId="3" applyNumberFormat="1" applyFont="1" applyFill="1" applyBorder="1" applyAlignment="1" applyProtection="1">
      <alignment horizontal="right" vertical="center"/>
      <protection locked="0"/>
    </xf>
    <xf numFmtId="3" fontId="5" fillId="9" borderId="13" xfId="3" applyNumberFormat="1" applyFont="1" applyFill="1" applyBorder="1" applyAlignment="1" applyProtection="1">
      <alignment horizontal="right" vertical="center" wrapText="1"/>
    </xf>
    <xf numFmtId="3" fontId="5" fillId="4" borderId="0" xfId="2" applyNumberFormat="1" applyFont="1" applyFill="1" applyBorder="1" applyAlignment="1" applyProtection="1">
      <alignment horizontal="right"/>
    </xf>
    <xf numFmtId="3" fontId="5" fillId="4" borderId="31" xfId="2" applyNumberFormat="1" applyFont="1" applyFill="1" applyBorder="1" applyAlignment="1" applyProtection="1">
      <alignment horizontal="right"/>
    </xf>
    <xf numFmtId="3" fontId="5" fillId="0" borderId="1" xfId="3" applyNumberFormat="1" applyFont="1" applyFill="1" applyBorder="1" applyAlignment="1" applyProtection="1">
      <alignment horizontal="right" vertical="center"/>
    </xf>
    <xf numFmtId="3" fontId="5" fillId="6" borderId="16" xfId="3" applyNumberFormat="1" applyFont="1" applyFill="1" applyBorder="1" applyAlignment="1" applyProtection="1">
      <alignment horizontal="right" vertical="center" wrapText="1"/>
      <protection locked="0"/>
    </xf>
    <xf numFmtId="3" fontId="5" fillId="4" borderId="0" xfId="2" applyNumberFormat="1" applyFont="1" applyFill="1" applyAlignment="1" applyProtection="1">
      <alignment horizontal="right"/>
    </xf>
    <xf numFmtId="1" fontId="6" fillId="10" borderId="0" xfId="0" applyNumberFormat="1" applyFont="1" applyFill="1" applyAlignment="1">
      <alignment horizontal="left" vertical="center"/>
    </xf>
    <xf numFmtId="1" fontId="11" fillId="10" borderId="0" xfId="0" quotePrefix="1" applyNumberFormat="1" applyFont="1" applyFill="1" applyBorder="1" applyAlignment="1">
      <alignment horizontal="left"/>
    </xf>
    <xf numFmtId="49" fontId="11" fillId="10" borderId="0" xfId="0" quotePrefix="1" applyNumberFormat="1" applyFont="1" applyFill="1" applyBorder="1" applyAlignment="1">
      <alignment horizontal="left"/>
    </xf>
    <xf numFmtId="1" fontId="11" fillId="10" borderId="0" xfId="0" applyNumberFormat="1" applyFont="1" applyFill="1" applyAlignment="1">
      <alignment horizontal="left" vertical="center"/>
    </xf>
    <xf numFmtId="0" fontId="6" fillId="0" borderId="0" xfId="0" quotePrefix="1" applyFont="1" applyFill="1" applyAlignment="1">
      <alignment vertical="top" wrapText="1"/>
    </xf>
    <xf numFmtId="0" fontId="33" fillId="0" borderId="0" xfId="1" applyFont="1" applyFill="1" applyBorder="1" applyAlignment="1">
      <alignment vertical="top" wrapText="1"/>
    </xf>
    <xf numFmtId="0" fontId="9" fillId="0" borderId="0" xfId="0" applyFont="1" applyFill="1" applyBorder="1" applyAlignment="1">
      <alignment vertical="top"/>
    </xf>
    <xf numFmtId="0" fontId="5" fillId="0" borderId="25" xfId="2" applyFont="1" applyFill="1" applyBorder="1" applyAlignment="1" applyProtection="1">
      <alignment horizontal="left" vertical="center"/>
    </xf>
    <xf numFmtId="0" fontId="5" fillId="0" borderId="26" xfId="2" applyFont="1" applyFill="1" applyBorder="1" applyAlignment="1" applyProtection="1">
      <alignment horizontal="left" vertical="center"/>
    </xf>
    <xf numFmtId="0" fontId="5" fillId="0" borderId="20" xfId="2" applyFont="1" applyFill="1" applyBorder="1" applyAlignment="1" applyProtection="1">
      <alignment horizontal="left" vertical="center"/>
    </xf>
    <xf numFmtId="0" fontId="5" fillId="0" borderId="21" xfId="2" applyFont="1" applyFill="1" applyBorder="1" applyAlignment="1" applyProtection="1">
      <alignment horizontal="left" vertical="center"/>
    </xf>
    <xf numFmtId="0" fontId="5" fillId="0" borderId="18" xfId="2" applyFont="1" applyFill="1" applyBorder="1" applyAlignment="1" applyProtection="1">
      <alignment horizontal="left" vertical="center"/>
    </xf>
    <xf numFmtId="0" fontId="5" fillId="0" borderId="19" xfId="2" applyFont="1" applyFill="1" applyBorder="1" applyAlignment="1" applyProtection="1">
      <alignment horizontal="left" vertical="center"/>
    </xf>
    <xf numFmtId="0" fontId="5" fillId="0" borderId="35" xfId="2" applyFont="1" applyFill="1" applyBorder="1" applyAlignment="1" applyProtection="1">
      <alignment horizontal="left" vertical="center"/>
    </xf>
    <xf numFmtId="0" fontId="5" fillId="0" borderId="34" xfId="2" applyFont="1" applyFill="1" applyBorder="1" applyAlignment="1" applyProtection="1">
      <alignment horizontal="left" vertical="center"/>
    </xf>
    <xf numFmtId="0" fontId="18" fillId="5" borderId="0" xfId="2" applyFont="1" applyFill="1" applyAlignment="1" applyProtection="1">
      <alignment horizontal="left" vertical="top"/>
    </xf>
    <xf numFmtId="0" fontId="34" fillId="4" borderId="0" xfId="2" applyFont="1" applyFill="1" applyProtection="1"/>
    <xf numFmtId="165" fontId="34" fillId="4" borderId="0" xfId="4" applyNumberFormat="1" applyFont="1" applyFill="1" applyProtection="1"/>
    <xf numFmtId="0" fontId="34" fillId="4" borderId="5" xfId="2" applyFont="1" applyFill="1" applyBorder="1" applyProtection="1"/>
    <xf numFmtId="0" fontId="35" fillId="4" borderId="0" xfId="2" applyFont="1" applyFill="1" applyProtection="1"/>
    <xf numFmtId="0" fontId="34" fillId="4" borderId="0" xfId="2" applyFont="1" applyFill="1" applyBorder="1" applyProtection="1"/>
    <xf numFmtId="0" fontId="34" fillId="4" borderId="0" xfId="2" applyFont="1" applyFill="1" applyBorder="1" applyAlignment="1" applyProtection="1">
      <alignment horizontal="left" vertical="center"/>
    </xf>
    <xf numFmtId="0" fontId="34" fillId="4" borderId="17" xfId="2" applyFont="1" applyFill="1" applyBorder="1" applyProtection="1"/>
    <xf numFmtId="0" fontId="34" fillId="0" borderId="17" xfId="2" applyFont="1" applyFill="1" applyBorder="1" applyProtection="1"/>
    <xf numFmtId="0" fontId="34" fillId="4" borderId="23" xfId="2" applyFont="1" applyFill="1" applyBorder="1" applyProtection="1"/>
    <xf numFmtId="0" fontId="34" fillId="4" borderId="0" xfId="0" applyFont="1" applyFill="1" applyBorder="1" applyAlignment="1" applyProtection="1">
      <alignment horizontal="left" vertical="center"/>
    </xf>
    <xf numFmtId="0" fontId="34" fillId="0" borderId="5" xfId="2" applyFont="1" applyBorder="1" applyProtection="1"/>
    <xf numFmtId="164" fontId="30" fillId="0" borderId="5" xfId="2" applyNumberFormat="1" applyFont="1" applyBorder="1" applyProtection="1"/>
    <xf numFmtId="0" fontId="30" fillId="4" borderId="0" xfId="2" applyNumberFormat="1" applyFont="1" applyFill="1" applyProtection="1"/>
    <xf numFmtId="0" fontId="6" fillId="0" borderId="0" xfId="0" applyFont="1" applyFill="1" applyAlignment="1">
      <alignment vertical="top" wrapText="1"/>
    </xf>
    <xf numFmtId="0" fontId="9" fillId="0" borderId="0" xfId="0" quotePrefix="1" applyFont="1" applyAlignment="1">
      <alignment vertical="top" wrapText="1"/>
    </xf>
    <xf numFmtId="0" fontId="6" fillId="0" borderId="0" xfId="0" applyFont="1" applyFill="1" applyAlignment="1">
      <alignment vertical="top" wrapText="1"/>
    </xf>
    <xf numFmtId="0" fontId="6" fillId="0" borderId="0" xfId="0" quotePrefix="1" applyFont="1" applyAlignment="1">
      <alignment vertical="top" wrapText="1"/>
    </xf>
    <xf numFmtId="0" fontId="6" fillId="0" borderId="0" xfId="0" applyFont="1" applyFill="1" applyAlignment="1">
      <alignment vertical="top" wrapText="1"/>
    </xf>
    <xf numFmtId="0" fontId="11" fillId="0" borderId="0" xfId="0" applyFont="1"/>
    <xf numFmtId="0" fontId="6" fillId="0" borderId="0" xfId="0" quotePrefix="1" applyFont="1" applyAlignment="1">
      <alignment vertical="top" wrapText="1"/>
    </xf>
    <xf numFmtId="0" fontId="11" fillId="0" borderId="0" xfId="0" applyFont="1" applyAlignment="1">
      <alignment vertical="top"/>
    </xf>
    <xf numFmtId="0" fontId="36" fillId="0" borderId="0" xfId="0" applyFont="1" applyAlignment="1">
      <alignment vertical="top"/>
    </xf>
    <xf numFmtId="0" fontId="36" fillId="0" borderId="0" xfId="0" applyFont="1" applyFill="1" applyAlignment="1">
      <alignment vertical="top"/>
    </xf>
    <xf numFmtId="0" fontId="36" fillId="0" borderId="0" xfId="0" applyFont="1" applyAlignment="1">
      <alignment vertical="center"/>
    </xf>
    <xf numFmtId="1" fontId="36" fillId="0" borderId="0" xfId="0" applyNumberFormat="1" applyFont="1" applyAlignment="1">
      <alignment horizontal="left" vertical="center"/>
    </xf>
    <xf numFmtId="1" fontId="36" fillId="0" borderId="0" xfId="0" quotePrefix="1" applyNumberFormat="1" applyFont="1" applyBorder="1" applyAlignment="1">
      <alignment horizontal="left"/>
    </xf>
    <xf numFmtId="0" fontId="36" fillId="0" borderId="0" xfId="0" applyFont="1"/>
    <xf numFmtId="0" fontId="6" fillId="0" borderId="0" xfId="0" quotePrefix="1" applyFont="1" applyAlignment="1">
      <alignment vertical="top" wrapText="1"/>
    </xf>
    <xf numFmtId="0" fontId="6" fillId="0" borderId="0" xfId="0" quotePrefix="1" applyFont="1" applyAlignment="1">
      <alignment vertical="top" wrapText="1"/>
    </xf>
    <xf numFmtId="0" fontId="6" fillId="0" borderId="0" xfId="0" quotePrefix="1" applyFont="1" applyAlignment="1">
      <alignment vertical="top" wrapText="1"/>
    </xf>
    <xf numFmtId="0" fontId="6" fillId="0" borderId="0" xfId="0" quotePrefix="1" applyFont="1" applyAlignment="1">
      <alignment vertical="top" wrapText="1"/>
    </xf>
    <xf numFmtId="0" fontId="6" fillId="0" borderId="0" xfId="0" applyFont="1" applyFill="1" applyAlignment="1">
      <alignment vertical="top" wrapText="1"/>
    </xf>
    <xf numFmtId="0" fontId="6" fillId="0" borderId="0" xfId="0" quotePrefix="1" applyFont="1" applyAlignment="1">
      <alignment vertical="top" wrapText="1"/>
    </xf>
    <xf numFmtId="0" fontId="6" fillId="0" borderId="0" xfId="0" quotePrefix="1" applyFont="1" applyAlignment="1">
      <alignment vertical="top" wrapText="1"/>
    </xf>
    <xf numFmtId="0" fontId="6" fillId="0" borderId="0" xfId="0" quotePrefix="1" applyFont="1" applyAlignment="1">
      <alignment vertical="top" wrapText="1"/>
    </xf>
    <xf numFmtId="0" fontId="6" fillId="0" borderId="0" xfId="0" applyFont="1" applyAlignment="1">
      <alignment vertical="top" wrapText="1"/>
    </xf>
    <xf numFmtId="0" fontId="6" fillId="0" borderId="0" xfId="0" quotePrefix="1" applyFont="1" applyAlignment="1">
      <alignment vertical="top" wrapText="1"/>
    </xf>
    <xf numFmtId="0" fontId="13" fillId="0" borderId="0" xfId="0" applyFont="1" applyAlignment="1"/>
    <xf numFmtId="0" fontId="6" fillId="3" borderId="0" xfId="0" applyFont="1" applyFill="1" applyAlignment="1">
      <alignment vertical="top" wrapText="1"/>
    </xf>
    <xf numFmtId="0" fontId="13" fillId="0" borderId="1" xfId="0" applyFont="1" applyBorder="1" applyAlignment="1">
      <alignment vertical="top" wrapText="1"/>
    </xf>
    <xf numFmtId="0" fontId="6" fillId="2" borderId="1" xfId="0" applyFont="1" applyFill="1" applyBorder="1" applyAlignment="1">
      <alignment vertical="top" wrapText="1"/>
    </xf>
    <xf numFmtId="0" fontId="6" fillId="3" borderId="1" xfId="0" applyFont="1" applyFill="1" applyBorder="1" applyAlignment="1">
      <alignment vertical="top" wrapText="1"/>
    </xf>
    <xf numFmtId="0" fontId="6" fillId="2" borderId="0" xfId="0" applyFont="1" applyFill="1" applyAlignment="1">
      <alignment vertical="top" wrapText="1"/>
    </xf>
    <xf numFmtId="0" fontId="7" fillId="0" borderId="0" xfId="0" applyFont="1" applyFill="1" applyAlignment="1"/>
    <xf numFmtId="0" fontId="1" fillId="0" borderId="0" xfId="0" applyFont="1" applyAlignment="1">
      <alignment wrapText="1"/>
    </xf>
    <xf numFmtId="0" fontId="19" fillId="4" borderId="27" xfId="2" applyFont="1" applyFill="1" applyBorder="1" applyAlignment="1" applyProtection="1">
      <alignment textRotation="90" wrapText="1"/>
    </xf>
    <xf numFmtId="0" fontId="19" fillId="4" borderId="23" xfId="2" applyFont="1" applyFill="1" applyBorder="1" applyAlignment="1" applyProtection="1">
      <alignment textRotation="90" wrapText="1"/>
    </xf>
    <xf numFmtId="0" fontId="19" fillId="4" borderId="6" xfId="2" applyFont="1" applyFill="1" applyBorder="1" applyAlignment="1" applyProtection="1">
      <alignment textRotation="90" wrapText="1"/>
    </xf>
    <xf numFmtId="0" fontId="5" fillId="4" borderId="18" xfId="2" applyFont="1" applyFill="1" applyBorder="1" applyAlignment="1" applyProtection="1">
      <alignment vertical="center" wrapText="1"/>
    </xf>
    <xf numFmtId="0" fontId="5" fillId="4" borderId="19" xfId="2" applyFont="1" applyFill="1" applyBorder="1" applyAlignment="1" applyProtection="1">
      <alignment vertical="center" wrapText="1"/>
    </xf>
    <xf numFmtId="0" fontId="5" fillId="4" borderId="20" xfId="2" applyFont="1" applyFill="1" applyBorder="1" applyAlignment="1" applyProtection="1">
      <alignment vertical="center"/>
    </xf>
    <xf numFmtId="0" fontId="5" fillId="4" borderId="21" xfId="2" applyFont="1" applyFill="1" applyBorder="1" applyAlignment="1" applyProtection="1">
      <alignment vertical="center"/>
    </xf>
    <xf numFmtId="0" fontId="6" fillId="0" borderId="0" xfId="0" applyFont="1" applyAlignment="1">
      <alignment vertical="top" wrapText="1"/>
    </xf>
    <xf numFmtId="0" fontId="6" fillId="0" borderId="0" xfId="0" applyFont="1" applyFill="1" applyAlignment="1">
      <alignment vertical="top" wrapText="1"/>
    </xf>
  </cellXfs>
  <cellStyles count="6">
    <cellStyle name="Komma 2" xfId="3"/>
    <cellStyle name="Link" xfId="1" builtinId="8"/>
    <cellStyle name="Prozent 2" xfId="4"/>
    <cellStyle name="Standard" xfId="0" builtinId="0"/>
    <cellStyle name="Standard 2" xfId="5"/>
    <cellStyle name="Standard 4" xfId="2"/>
  </cellStyles>
  <dxfs count="3">
    <dxf>
      <fill>
        <patternFill>
          <bgColor rgb="FFFF6600"/>
        </patternFill>
      </fill>
    </dxf>
    <dxf>
      <fill>
        <patternFill>
          <bgColor rgb="FFFF6600"/>
        </patternFill>
      </fill>
    </dxf>
    <dxf>
      <fill>
        <patternFill>
          <bgColor rgb="FF99CC00"/>
        </patternFill>
      </fill>
    </dxf>
  </dxfs>
  <tableStyles count="0" defaultTableStyle="TableStyleMedium2" defaultPivotStyle="PivotStyleLight16"/>
  <colors>
    <mruColors>
      <color rgb="FF99CC00"/>
      <color rgb="FFFF6600"/>
      <color rgb="FF9FE6FF"/>
      <color rgb="FF99FF33"/>
      <color rgb="FF66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684982</xdr:colOff>
      <xdr:row>0</xdr:row>
      <xdr:rowOff>25977</xdr:rowOff>
    </xdr:from>
    <xdr:ext cx="1370686" cy="365687"/>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3457" y="25977"/>
          <a:ext cx="1370686" cy="365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bfs.admin.ch/bfsstatic/dam/assets/6248508/master"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0"/>
  <sheetViews>
    <sheetView zoomScale="80" zoomScaleNormal="80" workbookViewId="0">
      <selection activeCell="I30" sqref="I30"/>
    </sheetView>
  </sheetViews>
  <sheetFormatPr baseColWidth="10" defaultColWidth="11.44140625" defaultRowHeight="13.8" x14ac:dyDescent="0.3"/>
  <cols>
    <col min="1" max="1" width="11.6640625" style="33" customWidth="1"/>
    <col min="2" max="2" width="14" style="33" customWidth="1"/>
    <col min="3" max="3" width="1.109375" style="45" customWidth="1"/>
    <col min="4" max="4" width="17.33203125" style="33" customWidth="1"/>
    <col min="5" max="5" width="20.109375" style="33" customWidth="1"/>
    <col min="6" max="6" width="31" style="33" customWidth="1"/>
    <col min="7" max="7" width="16.6640625" style="33" customWidth="1"/>
    <col min="8" max="8" width="11.33203125" style="33" customWidth="1"/>
    <col min="9" max="9" width="70.6640625" style="33" customWidth="1"/>
    <col min="10" max="10" width="61.88671875" style="33" customWidth="1"/>
    <col min="11" max="16384" width="11.44140625" style="33"/>
  </cols>
  <sheetData>
    <row r="1" spans="1:10" ht="36.6" x14ac:dyDescent="0.45">
      <c r="A1" s="36" t="s">
        <v>806</v>
      </c>
      <c r="H1" s="294" t="s">
        <v>1419</v>
      </c>
      <c r="I1" s="292"/>
    </row>
    <row r="2" spans="1:10" x14ac:dyDescent="0.3">
      <c r="H2" s="11" t="s">
        <v>1424</v>
      </c>
      <c r="I2" s="292"/>
    </row>
    <row r="3" spans="1:10" ht="17.399999999999999" x14ac:dyDescent="0.3">
      <c r="A3" s="296" t="s">
        <v>568</v>
      </c>
      <c r="B3" s="296"/>
      <c r="C3" s="47"/>
      <c r="D3" s="296" t="s">
        <v>569</v>
      </c>
      <c r="E3" s="296"/>
      <c r="F3" s="296"/>
      <c r="H3" s="11"/>
    </row>
    <row r="4" spans="1:10" ht="17.399999999999999" x14ac:dyDescent="0.3">
      <c r="A4" s="35" t="s">
        <v>0</v>
      </c>
      <c r="B4" s="35" t="s">
        <v>765</v>
      </c>
      <c r="C4" s="47"/>
      <c r="D4" s="35" t="s">
        <v>764</v>
      </c>
      <c r="E4" s="35" t="s">
        <v>765</v>
      </c>
      <c r="F4" s="35" t="s">
        <v>596</v>
      </c>
      <c r="H4" s="33" t="s">
        <v>1010</v>
      </c>
      <c r="I4" s="33" t="s">
        <v>1011</v>
      </c>
    </row>
    <row r="5" spans="1:10" ht="67.5" customHeight="1" x14ac:dyDescent="0.3">
      <c r="A5" s="297" t="s">
        <v>491</v>
      </c>
      <c r="B5" s="37" t="s">
        <v>270</v>
      </c>
      <c r="C5" s="48"/>
      <c r="D5" s="37" t="s">
        <v>186</v>
      </c>
      <c r="E5" s="37"/>
      <c r="F5" s="149" t="s">
        <v>985</v>
      </c>
      <c r="H5" s="33" t="s">
        <v>1425</v>
      </c>
      <c r="I5" s="289" t="s">
        <v>1410</v>
      </c>
      <c r="J5" s="245"/>
    </row>
    <row r="6" spans="1:10" ht="82.8" x14ac:dyDescent="0.3">
      <c r="A6" s="297"/>
      <c r="B6" s="37" t="s">
        <v>271</v>
      </c>
      <c r="C6" s="48"/>
      <c r="D6" s="37" t="s">
        <v>597</v>
      </c>
      <c r="E6" s="37"/>
      <c r="F6" s="37" t="s">
        <v>761</v>
      </c>
      <c r="I6" s="245" t="s">
        <v>1409</v>
      </c>
      <c r="J6" s="245"/>
    </row>
    <row r="7" spans="1:10" ht="27.6" x14ac:dyDescent="0.3">
      <c r="A7" s="297"/>
      <c r="B7" s="37" t="s">
        <v>1</v>
      </c>
      <c r="C7" s="48"/>
      <c r="D7" s="38" t="s">
        <v>187</v>
      </c>
      <c r="E7" s="37" t="s">
        <v>2</v>
      </c>
      <c r="F7" s="46" t="s">
        <v>762</v>
      </c>
      <c r="I7" s="276" t="s">
        <v>1368</v>
      </c>
      <c r="J7" s="245"/>
    </row>
    <row r="8" spans="1:10" ht="55.2" x14ac:dyDescent="0.3">
      <c r="A8" s="298" t="s">
        <v>3</v>
      </c>
      <c r="B8" s="39" t="s">
        <v>4</v>
      </c>
      <c r="C8" s="48"/>
      <c r="D8" s="40"/>
      <c r="E8" s="39" t="s">
        <v>598</v>
      </c>
      <c r="F8" s="41"/>
      <c r="I8" s="287" t="s">
        <v>1400</v>
      </c>
      <c r="J8" s="245"/>
    </row>
    <row r="9" spans="1:10" ht="41.4" x14ac:dyDescent="0.3">
      <c r="A9" s="298"/>
      <c r="B9" s="39" t="s">
        <v>599</v>
      </c>
      <c r="C9" s="48"/>
      <c r="D9" s="298" t="s">
        <v>594</v>
      </c>
      <c r="E9" s="39" t="s">
        <v>272</v>
      </c>
      <c r="F9" s="39"/>
      <c r="I9" s="284" t="s">
        <v>1374</v>
      </c>
      <c r="J9" s="245"/>
    </row>
    <row r="10" spans="1:10" ht="27.6" x14ac:dyDescent="0.3">
      <c r="A10" s="298" t="s">
        <v>269</v>
      </c>
      <c r="B10" s="39" t="s">
        <v>605</v>
      </c>
      <c r="C10" s="48"/>
      <c r="D10" s="298"/>
      <c r="E10" s="39" t="s">
        <v>273</v>
      </c>
      <c r="F10" s="39"/>
      <c r="I10" s="291" t="s">
        <v>1420</v>
      </c>
      <c r="J10" s="245"/>
    </row>
    <row r="11" spans="1:10" ht="55.2" x14ac:dyDescent="0.3">
      <c r="A11" s="298"/>
      <c r="B11" s="39" t="s">
        <v>604</v>
      </c>
      <c r="C11" s="48"/>
      <c r="D11" s="39" t="s">
        <v>595</v>
      </c>
      <c r="E11" s="39"/>
      <c r="F11" s="39" t="s">
        <v>763</v>
      </c>
      <c r="I11" s="290" t="s">
        <v>1415</v>
      </c>
      <c r="J11" s="245"/>
    </row>
    <row r="12" spans="1:10" ht="69" x14ac:dyDescent="0.3">
      <c r="A12" s="298"/>
      <c r="B12" s="39" t="s">
        <v>603</v>
      </c>
      <c r="C12" s="48"/>
      <c r="D12" s="39" t="s">
        <v>274</v>
      </c>
      <c r="E12" s="39"/>
      <c r="F12" s="39"/>
      <c r="I12" s="290" t="s">
        <v>1414</v>
      </c>
      <c r="J12" s="245"/>
    </row>
    <row r="13" spans="1:10" ht="41.4" x14ac:dyDescent="0.3">
      <c r="A13" s="298"/>
      <c r="B13" s="39" t="s">
        <v>314</v>
      </c>
      <c r="C13" s="48"/>
      <c r="D13" s="39" t="s">
        <v>187</v>
      </c>
      <c r="E13" s="39" t="s">
        <v>315</v>
      </c>
      <c r="F13" s="39" t="s">
        <v>762</v>
      </c>
      <c r="I13" s="285" t="s">
        <v>1381</v>
      </c>
      <c r="J13" s="245"/>
    </row>
    <row r="14" spans="1:10" ht="41.4" x14ac:dyDescent="0.45">
      <c r="A14" s="42" t="s">
        <v>602</v>
      </c>
      <c r="I14" s="286" t="s">
        <v>1387</v>
      </c>
      <c r="J14" s="245"/>
    </row>
    <row r="15" spans="1:10" ht="96.6" x14ac:dyDescent="0.3">
      <c r="A15" s="299" t="s">
        <v>600</v>
      </c>
      <c r="B15" s="299"/>
      <c r="I15" s="289" t="s">
        <v>1411</v>
      </c>
      <c r="J15" s="245"/>
    </row>
    <row r="16" spans="1:10" ht="41.4" x14ac:dyDescent="0.3">
      <c r="A16" s="295" t="s">
        <v>601</v>
      </c>
      <c r="B16" s="295"/>
      <c r="I16" s="289" t="s">
        <v>1412</v>
      </c>
      <c r="J16" s="245"/>
    </row>
    <row r="17" spans="1:10" ht="41.4" x14ac:dyDescent="0.3">
      <c r="I17" s="289" t="s">
        <v>1413</v>
      </c>
      <c r="J17" s="245"/>
    </row>
    <row r="18" spans="1:10" ht="27.6" x14ac:dyDescent="0.3">
      <c r="A18" s="11"/>
      <c r="I18" s="290" t="s">
        <v>1417</v>
      </c>
      <c r="J18" s="245"/>
    </row>
    <row r="19" spans="1:10" ht="27.6" x14ac:dyDescent="0.3">
      <c r="A19" s="9"/>
      <c r="B19" s="9"/>
      <c r="C19" s="34"/>
      <c r="D19" s="9"/>
      <c r="E19" s="9"/>
      <c r="F19" s="9"/>
      <c r="I19" s="291" t="s">
        <v>1421</v>
      </c>
      <c r="J19" s="245"/>
    </row>
    <row r="20" spans="1:10" x14ac:dyDescent="0.3">
      <c r="A20" s="8"/>
      <c r="B20" s="8"/>
      <c r="D20" s="8"/>
      <c r="E20" s="8"/>
      <c r="F20" s="8"/>
      <c r="I20" s="293" t="s">
        <v>1426</v>
      </c>
      <c r="J20" s="245"/>
    </row>
    <row r="21" spans="1:10" ht="27.6" x14ac:dyDescent="0.3">
      <c r="A21" s="9"/>
      <c r="B21" s="9"/>
      <c r="C21" s="34"/>
      <c r="D21" s="9"/>
      <c r="E21" s="9"/>
      <c r="F21" s="9"/>
      <c r="I21" s="33" t="s">
        <v>1428</v>
      </c>
    </row>
    <row r="23" spans="1:10" x14ac:dyDescent="0.3">
      <c r="J23" s="273"/>
    </row>
    <row r="24" spans="1:10" x14ac:dyDescent="0.3">
      <c r="J24" s="273"/>
    </row>
    <row r="25" spans="1:10" ht="14.4" x14ac:dyDescent="0.3">
      <c r="D25" s="16"/>
      <c r="E25" s="16"/>
      <c r="F25" s="16"/>
      <c r="G25" s="16"/>
    </row>
    <row r="26" spans="1:10" ht="14.4" x14ac:dyDescent="0.3">
      <c r="D26" s="16"/>
      <c r="E26" s="16"/>
      <c r="F26" s="16"/>
      <c r="G26" s="16"/>
    </row>
    <row r="27" spans="1:10" ht="14.4" x14ac:dyDescent="0.3">
      <c r="D27" s="16"/>
      <c r="E27" s="16"/>
      <c r="F27" s="16"/>
      <c r="G27" s="16"/>
    </row>
    <row r="28" spans="1:10" ht="14.4" x14ac:dyDescent="0.3">
      <c r="D28" s="16"/>
      <c r="E28" s="16"/>
      <c r="F28" s="16"/>
      <c r="G28" s="16"/>
    </row>
    <row r="29" spans="1:10" ht="14.4" x14ac:dyDescent="0.3">
      <c r="D29" s="16"/>
      <c r="E29" s="16"/>
      <c r="F29" s="16"/>
      <c r="G29" s="16"/>
    </row>
    <row r="30" spans="1:10" ht="14.4" x14ac:dyDescent="0.3">
      <c r="D30" s="16"/>
      <c r="E30" s="16"/>
      <c r="F30" s="16"/>
      <c r="G30" s="16"/>
    </row>
  </sheetData>
  <customSheetViews>
    <customSheetView guid="{5A2CE18A-5277-4EF7-BE10-87706C2DEC9E}">
      <selection activeCell="E16" sqref="E16"/>
      <pageMargins left="0.7" right="0.7" top="0.78740157499999996" bottom="0.78740157499999996" header="0.3" footer="0.3"/>
      <pageSetup paperSize="9" orientation="portrait" verticalDpi="0" r:id="rId1"/>
    </customSheetView>
    <customSheetView guid="{3E032787-507F-410C-89D2-13163FA1A821}">
      <selection activeCell="E16" sqref="E16"/>
      <pageMargins left="0.7" right="0.7" top="0.78740157499999996" bottom="0.78740157499999996" header="0.3" footer="0.3"/>
      <pageSetup paperSize="9" orientation="portrait" verticalDpi="0" r:id="rId2"/>
    </customSheetView>
    <customSheetView guid="{578F384A-E30F-4AB0-9BE2-60241A58AF18}">
      <selection activeCell="E16" sqref="E16"/>
      <pageMargins left="0.7" right="0.7" top="0.78740157499999996" bottom="0.78740157499999996" header="0.3" footer="0.3"/>
      <pageSetup paperSize="9" orientation="portrait" verticalDpi="0" r:id="rId3"/>
    </customSheetView>
  </customSheetViews>
  <mergeCells count="8">
    <mergeCell ref="A16:B16"/>
    <mergeCell ref="A3:B3"/>
    <mergeCell ref="A5:A7"/>
    <mergeCell ref="A8:A9"/>
    <mergeCell ref="D9:D10"/>
    <mergeCell ref="A10:A13"/>
    <mergeCell ref="D3:F3"/>
    <mergeCell ref="A15:B15"/>
  </mergeCells>
  <pageMargins left="0.7" right="0.7" top="0.78740157499999996" bottom="0.78740157499999996" header="0.3" footer="0.3"/>
  <pageSetup paperSize="9" scale="91"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264"/>
  <sheetViews>
    <sheetView zoomScale="90" zoomScaleNormal="90" workbookViewId="0">
      <selection activeCell="F13" sqref="F13"/>
    </sheetView>
  </sheetViews>
  <sheetFormatPr baseColWidth="10" defaultColWidth="11.44140625" defaultRowHeight="14.4" x14ac:dyDescent="0.3"/>
  <cols>
    <col min="1" max="1" width="31.44140625" style="11" customWidth="1"/>
    <col min="2" max="2" width="70.5546875" style="11" customWidth="1"/>
    <col min="3" max="3" width="46.88671875" style="11" customWidth="1"/>
    <col min="4" max="4" width="11.44140625" style="2"/>
    <col min="5" max="5" width="16.5546875" style="2" bestFit="1" customWidth="1"/>
    <col min="6" max="16384" width="11.44140625" style="2"/>
  </cols>
  <sheetData>
    <row r="1" spans="1:6" ht="36.6" x14ac:dyDescent="0.3">
      <c r="A1" s="1" t="s">
        <v>783</v>
      </c>
      <c r="B1" s="2"/>
      <c r="C1" s="2"/>
    </row>
    <row r="2" spans="1:6" s="6" customFormat="1" ht="13.8" x14ac:dyDescent="0.3">
      <c r="A2" s="9" t="s">
        <v>789</v>
      </c>
      <c r="B2" s="11"/>
      <c r="C2" s="11"/>
      <c r="D2" s="11"/>
      <c r="E2" s="11"/>
      <c r="F2" s="11"/>
    </row>
    <row r="3" spans="1:6" s="6" customFormat="1" ht="13.8" x14ac:dyDescent="0.3">
      <c r="A3" s="29" t="s">
        <v>1205</v>
      </c>
      <c r="B3" s="11"/>
      <c r="C3" s="11"/>
      <c r="D3" s="11"/>
      <c r="E3" s="11"/>
      <c r="F3" s="11"/>
    </row>
    <row r="4" spans="1:6" s="6" customFormat="1" ht="13.8" x14ac:dyDescent="0.3">
      <c r="A4" s="10"/>
      <c r="B4" s="11"/>
      <c r="C4" s="11"/>
      <c r="D4" s="11"/>
      <c r="E4" s="11"/>
      <c r="F4" s="11"/>
    </row>
    <row r="5" spans="1:6" s="6" customFormat="1" ht="17.399999999999999" x14ac:dyDescent="0.3">
      <c r="A5" s="31" t="s">
        <v>567</v>
      </c>
      <c r="B5" s="11"/>
      <c r="C5" s="11"/>
      <c r="D5" s="11"/>
      <c r="E5" s="11"/>
      <c r="F5" s="11"/>
    </row>
    <row r="6" spans="1:6" s="6" customFormat="1" ht="13.8" x14ac:dyDescent="0.3">
      <c r="B6" s="11"/>
      <c r="C6" s="11"/>
      <c r="D6" s="11"/>
      <c r="E6" s="11"/>
      <c r="F6" s="11"/>
    </row>
    <row r="7" spans="1:6" s="6" customFormat="1" ht="17.399999999999999" x14ac:dyDescent="0.3">
      <c r="A7" s="30" t="s">
        <v>322</v>
      </c>
      <c r="B7" s="30" t="s">
        <v>11</v>
      </c>
      <c r="C7" s="30" t="s">
        <v>323</v>
      </c>
      <c r="D7" s="11"/>
      <c r="E7" s="11"/>
      <c r="F7" s="11"/>
    </row>
    <row r="8" spans="1:6" s="6" customFormat="1" ht="69" x14ac:dyDescent="0.3">
      <c r="A8" s="11" t="s">
        <v>570</v>
      </c>
      <c r="B8" s="43" t="s">
        <v>778</v>
      </c>
      <c r="C8" s="11"/>
      <c r="D8" s="11"/>
      <c r="E8" s="11"/>
      <c r="F8" s="11"/>
    </row>
    <row r="9" spans="1:6" s="6" customFormat="1" ht="69" x14ac:dyDescent="0.3">
      <c r="A9" s="9" t="s">
        <v>570</v>
      </c>
      <c r="B9" s="13" t="s">
        <v>571</v>
      </c>
      <c r="C9" s="13" t="s">
        <v>983</v>
      </c>
      <c r="D9" s="11"/>
      <c r="E9" s="11"/>
      <c r="F9" s="11"/>
    </row>
    <row r="10" spans="1:6" s="6" customFormat="1" ht="27.6" x14ac:dyDescent="0.3">
      <c r="A10" s="32" t="s">
        <v>570</v>
      </c>
      <c r="B10" s="13" t="s">
        <v>1207</v>
      </c>
      <c r="C10" s="13"/>
      <c r="D10" s="11"/>
      <c r="E10" s="11"/>
      <c r="F10" s="11"/>
    </row>
    <row r="11" spans="1:6" s="6" customFormat="1" ht="55.2" x14ac:dyDescent="0.3">
      <c r="A11" s="32" t="s">
        <v>1053</v>
      </c>
      <c r="B11" s="13" t="s">
        <v>1306</v>
      </c>
      <c r="C11" s="13"/>
      <c r="D11" s="11"/>
      <c r="E11" s="11"/>
      <c r="F11" s="11"/>
    </row>
    <row r="12" spans="1:6" s="6" customFormat="1" ht="27.6" x14ac:dyDescent="0.3">
      <c r="A12" s="214" t="s">
        <v>1371</v>
      </c>
      <c r="B12" s="213"/>
      <c r="C12" s="213" t="s">
        <v>1372</v>
      </c>
      <c r="D12" s="11"/>
      <c r="E12" s="11"/>
      <c r="F12" s="11"/>
    </row>
    <row r="13" spans="1:6" s="6" customFormat="1" ht="165.6" x14ac:dyDescent="0.3">
      <c r="A13" s="13" t="s">
        <v>1054</v>
      </c>
      <c r="B13" s="13" t="s">
        <v>1267</v>
      </c>
      <c r="C13" s="13" t="s">
        <v>1265</v>
      </c>
      <c r="D13" s="11"/>
      <c r="E13" s="11"/>
      <c r="F13" s="11"/>
    </row>
    <row r="14" spans="1:6" s="6" customFormat="1" ht="96.6" x14ac:dyDescent="0.3">
      <c r="A14" s="11" t="s">
        <v>262</v>
      </c>
      <c r="B14" s="13" t="s">
        <v>1266</v>
      </c>
      <c r="C14" s="13" t="s">
        <v>352</v>
      </c>
      <c r="D14" s="11"/>
      <c r="E14" s="11"/>
      <c r="F14" s="11"/>
    </row>
    <row r="15" spans="1:6" s="6" customFormat="1" ht="82.8" x14ac:dyDescent="0.3">
      <c r="A15" s="277" t="s">
        <v>1055</v>
      </c>
      <c r="B15" s="13" t="s">
        <v>1056</v>
      </c>
      <c r="C15" s="13" t="s">
        <v>1307</v>
      </c>
      <c r="D15" s="11"/>
      <c r="E15" s="11"/>
      <c r="F15" s="11"/>
    </row>
    <row r="16" spans="1:6" s="6" customFormat="1" ht="124.2" x14ac:dyDescent="0.3">
      <c r="A16" s="277" t="s">
        <v>1057</v>
      </c>
      <c r="B16" s="13" t="s">
        <v>1268</v>
      </c>
      <c r="C16" s="215" t="s">
        <v>1269</v>
      </c>
      <c r="D16" s="11"/>
      <c r="E16" s="11"/>
      <c r="F16" s="11"/>
    </row>
    <row r="17" spans="1:6" s="6" customFormat="1" ht="41.4" x14ac:dyDescent="0.3">
      <c r="A17" s="148" t="s">
        <v>1058</v>
      </c>
      <c r="B17" s="13"/>
      <c r="C17" s="13" t="s">
        <v>1059</v>
      </c>
      <c r="D17" s="11"/>
      <c r="E17" s="11"/>
      <c r="F17" s="11"/>
    </row>
    <row r="18" spans="1:6" s="6" customFormat="1" ht="303.60000000000002" x14ac:dyDescent="0.3">
      <c r="A18" s="148" t="s">
        <v>1060</v>
      </c>
      <c r="B18" s="13"/>
      <c r="C18" s="13" t="s">
        <v>1338</v>
      </c>
      <c r="D18" s="11"/>
      <c r="E18" s="11"/>
      <c r="F18" s="11"/>
    </row>
    <row r="19" spans="1:6" s="6" customFormat="1" ht="234.6" x14ac:dyDescent="0.3">
      <c r="A19" s="148" t="s">
        <v>1255</v>
      </c>
      <c r="B19" s="277"/>
      <c r="C19" s="148" t="s">
        <v>1308</v>
      </c>
      <c r="D19" s="11"/>
      <c r="E19" s="11"/>
      <c r="F19" s="11"/>
    </row>
    <row r="20" spans="1:6" s="6" customFormat="1" ht="82.8" x14ac:dyDescent="0.3">
      <c r="A20" s="148" t="s">
        <v>1061</v>
      </c>
      <c r="B20" s="13" t="s">
        <v>984</v>
      </c>
      <c r="C20" s="148" t="s">
        <v>1309</v>
      </c>
      <c r="D20" s="11"/>
      <c r="E20" s="11"/>
      <c r="F20" s="11"/>
    </row>
    <row r="21" spans="1:6" s="6" customFormat="1" ht="55.2" x14ac:dyDescent="0.3">
      <c r="A21" s="148" t="s">
        <v>1062</v>
      </c>
      <c r="B21" s="13" t="s">
        <v>1270</v>
      </c>
      <c r="C21" s="148" t="s">
        <v>1064</v>
      </c>
      <c r="D21" s="11"/>
      <c r="E21" s="11"/>
      <c r="F21" s="11"/>
    </row>
    <row r="22" spans="1:6" s="6" customFormat="1" ht="151.80000000000001" x14ac:dyDescent="0.3">
      <c r="A22" s="148" t="s">
        <v>1065</v>
      </c>
      <c r="B22" s="148" t="s">
        <v>1418</v>
      </c>
      <c r="C22" s="148" t="s">
        <v>1310</v>
      </c>
      <c r="D22" s="11"/>
      <c r="E22" s="11"/>
      <c r="F22" s="11"/>
    </row>
    <row r="23" spans="1:6" s="6" customFormat="1" ht="220.8" x14ac:dyDescent="0.3">
      <c r="A23" s="148" t="s">
        <v>1066</v>
      </c>
      <c r="B23" s="148" t="s">
        <v>1067</v>
      </c>
      <c r="C23" s="148" t="s">
        <v>1339</v>
      </c>
      <c r="D23" s="11"/>
      <c r="E23" s="11"/>
      <c r="F23" s="11"/>
    </row>
    <row r="24" spans="1:6" s="6" customFormat="1" ht="262.2" x14ac:dyDescent="0.3">
      <c r="A24" s="148" t="s">
        <v>1281</v>
      </c>
      <c r="B24" s="13" t="s">
        <v>1063</v>
      </c>
      <c r="C24" s="148" t="s">
        <v>1068</v>
      </c>
      <c r="D24" s="11"/>
      <c r="E24" s="11"/>
      <c r="F24" s="11"/>
    </row>
    <row r="25" spans="1:6" s="6" customFormat="1" ht="151.80000000000001" x14ac:dyDescent="0.3">
      <c r="A25" s="148" t="s">
        <v>1279</v>
      </c>
      <c r="B25" s="148" t="s">
        <v>1268</v>
      </c>
      <c r="C25" s="148" t="s">
        <v>1271</v>
      </c>
      <c r="D25" s="213"/>
      <c r="E25" s="271"/>
      <c r="F25" s="11"/>
    </row>
    <row r="26" spans="1:6" s="6" customFormat="1" ht="151.80000000000001" x14ac:dyDescent="0.3">
      <c r="A26" s="148" t="s">
        <v>1069</v>
      </c>
      <c r="B26" s="148" t="s">
        <v>1070</v>
      </c>
      <c r="C26" s="148" t="s">
        <v>1340</v>
      </c>
      <c r="D26" s="11"/>
      <c r="E26" s="11"/>
      <c r="F26" s="11"/>
    </row>
    <row r="27" spans="1:6" s="6" customFormat="1" ht="41.4" x14ac:dyDescent="0.3">
      <c r="A27" s="148" t="s">
        <v>1208</v>
      </c>
      <c r="B27" s="148"/>
      <c r="C27" s="148" t="s">
        <v>1311</v>
      </c>
      <c r="D27" s="11"/>
      <c r="E27" s="11"/>
      <c r="F27" s="11"/>
    </row>
    <row r="28" spans="1:6" s="6" customFormat="1" ht="96.6" x14ac:dyDescent="0.3">
      <c r="A28" s="148" t="s">
        <v>1280</v>
      </c>
      <c r="B28" s="148"/>
      <c r="C28" s="148" t="s">
        <v>1312</v>
      </c>
      <c r="D28" s="11"/>
      <c r="E28" s="11"/>
      <c r="F28" s="11"/>
    </row>
    <row r="29" spans="1:6" s="6" customFormat="1" ht="41.4" x14ac:dyDescent="0.3">
      <c r="A29" s="148" t="s">
        <v>1215</v>
      </c>
      <c r="B29" s="277"/>
      <c r="C29" s="148" t="s">
        <v>1209</v>
      </c>
      <c r="D29" s="11"/>
      <c r="E29" s="11"/>
      <c r="F29" s="11"/>
    </row>
    <row r="30" spans="1:6" s="6" customFormat="1" ht="165.6" x14ac:dyDescent="0.3">
      <c r="A30" s="148" t="s">
        <v>1210</v>
      </c>
      <c r="B30" s="148"/>
      <c r="C30" s="148" t="s">
        <v>1211</v>
      </c>
      <c r="D30" s="11"/>
      <c r="E30" s="11"/>
      <c r="F30" s="11"/>
    </row>
    <row r="31" spans="1:6" s="6" customFormat="1" ht="69" x14ac:dyDescent="0.3">
      <c r="A31" s="148" t="s">
        <v>1213</v>
      </c>
      <c r="B31" s="277"/>
      <c r="C31" s="148" t="s">
        <v>1214</v>
      </c>
      <c r="D31" s="11"/>
      <c r="E31" s="11"/>
      <c r="F31" s="11"/>
    </row>
    <row r="32" spans="1:6" s="6" customFormat="1" ht="138" x14ac:dyDescent="0.3">
      <c r="A32" s="148" t="s">
        <v>1212</v>
      </c>
      <c r="B32" s="277"/>
      <c r="C32" s="148" t="s">
        <v>1313</v>
      </c>
      <c r="D32" s="11"/>
      <c r="E32" s="11"/>
      <c r="F32" s="11"/>
    </row>
    <row r="33" spans="1:6" s="6" customFormat="1" ht="69" x14ac:dyDescent="0.3">
      <c r="A33" s="148" t="s">
        <v>1071</v>
      </c>
      <c r="B33" s="148"/>
      <c r="C33" s="148" t="s">
        <v>1272</v>
      </c>
      <c r="D33" s="11"/>
      <c r="E33" s="11"/>
      <c r="F33" s="11"/>
    </row>
    <row r="34" spans="1:6" s="6" customFormat="1" ht="124.2" x14ac:dyDescent="0.3">
      <c r="A34" s="148" t="s">
        <v>1072</v>
      </c>
      <c r="B34" s="148" t="s">
        <v>1073</v>
      </c>
      <c r="C34" s="148" t="s">
        <v>1273</v>
      </c>
      <c r="D34" s="11"/>
      <c r="E34" s="11"/>
      <c r="F34" s="11"/>
    </row>
    <row r="35" spans="1:6" s="6" customFormat="1" ht="138" x14ac:dyDescent="0.3">
      <c r="A35" s="148" t="s">
        <v>1074</v>
      </c>
      <c r="B35" s="148" t="s">
        <v>1075</v>
      </c>
      <c r="C35" s="148" t="s">
        <v>1282</v>
      </c>
      <c r="D35" s="11"/>
      <c r="E35" s="11"/>
      <c r="F35" s="11"/>
    </row>
    <row r="36" spans="1:6" s="6" customFormat="1" ht="234.6" x14ac:dyDescent="0.3">
      <c r="A36" s="148" t="s">
        <v>1076</v>
      </c>
      <c r="B36" s="148" t="s">
        <v>1077</v>
      </c>
      <c r="C36" s="148" t="s">
        <v>1274</v>
      </c>
      <c r="D36" s="11"/>
      <c r="E36" s="11"/>
      <c r="F36" s="11"/>
    </row>
    <row r="37" spans="1:6" s="6" customFormat="1" ht="151.80000000000001" x14ac:dyDescent="0.3">
      <c r="A37" s="148" t="s">
        <v>1078</v>
      </c>
      <c r="B37" s="148" t="s">
        <v>1079</v>
      </c>
      <c r="C37" s="148" t="s">
        <v>1275</v>
      </c>
      <c r="D37" s="11"/>
      <c r="E37" s="11"/>
      <c r="F37" s="11"/>
    </row>
    <row r="38" spans="1:6" s="6" customFormat="1" ht="96.6" x14ac:dyDescent="0.3">
      <c r="A38" s="148" t="s">
        <v>1080</v>
      </c>
      <c r="B38" s="148" t="s">
        <v>1081</v>
      </c>
      <c r="C38" s="148" t="s">
        <v>1082</v>
      </c>
      <c r="D38" s="11"/>
      <c r="E38" s="11"/>
      <c r="F38" s="11"/>
    </row>
    <row r="39" spans="1:6" s="6" customFormat="1" ht="41.4" x14ac:dyDescent="0.3">
      <c r="A39" s="148" t="s">
        <v>1083</v>
      </c>
      <c r="B39" s="148" t="s">
        <v>1084</v>
      </c>
      <c r="C39" s="148" t="s">
        <v>1085</v>
      </c>
      <c r="D39" s="11"/>
      <c r="E39" s="11"/>
      <c r="F39" s="11"/>
    </row>
    <row r="40" spans="1:6" ht="345" x14ac:dyDescent="0.3">
      <c r="A40" s="148" t="s">
        <v>1086</v>
      </c>
      <c r="B40" s="148" t="s">
        <v>1087</v>
      </c>
      <c r="C40" s="148" t="s">
        <v>1204</v>
      </c>
      <c r="D40" s="12"/>
      <c r="E40" s="12"/>
      <c r="F40" s="12"/>
    </row>
    <row r="41" spans="1:6" ht="124.2" x14ac:dyDescent="0.3">
      <c r="A41" s="148" t="s">
        <v>1088</v>
      </c>
      <c r="B41" s="148" t="s">
        <v>1089</v>
      </c>
      <c r="C41" s="148" t="s">
        <v>1206</v>
      </c>
      <c r="D41" s="12"/>
      <c r="E41" s="12"/>
      <c r="F41" s="12"/>
    </row>
    <row r="42" spans="1:6" ht="96.6" x14ac:dyDescent="0.3">
      <c r="A42" s="148" t="s">
        <v>1090</v>
      </c>
      <c r="B42" s="148"/>
      <c r="C42" s="148" t="s">
        <v>1276</v>
      </c>
      <c r="D42" s="12"/>
      <c r="E42" s="12"/>
      <c r="F42" s="12"/>
    </row>
    <row r="43" spans="1:6" ht="110.4" x14ac:dyDescent="0.3">
      <c r="A43" s="148" t="s">
        <v>1091</v>
      </c>
      <c r="B43" s="148" t="s">
        <v>1314</v>
      </c>
      <c r="C43" s="148" t="s">
        <v>1277</v>
      </c>
      <c r="D43" s="12"/>
      <c r="E43" s="12"/>
      <c r="F43" s="12"/>
    </row>
    <row r="44" spans="1:6" ht="27.6" x14ac:dyDescent="0.3">
      <c r="A44" s="148" t="s">
        <v>1092</v>
      </c>
      <c r="B44" s="148"/>
      <c r="C44" s="148" t="s">
        <v>1278</v>
      </c>
      <c r="D44" s="12"/>
      <c r="E44" s="12"/>
      <c r="F44" s="12"/>
    </row>
    <row r="45" spans="1:6" x14ac:dyDescent="0.3">
      <c r="A45" s="2"/>
      <c r="B45" s="2"/>
      <c r="C45" s="2"/>
    </row>
    <row r="46" spans="1:6" x14ac:dyDescent="0.3">
      <c r="A46" s="2"/>
      <c r="B46" s="2"/>
      <c r="C46" s="2"/>
    </row>
    <row r="47" spans="1:6" x14ac:dyDescent="0.3">
      <c r="A47" s="2"/>
      <c r="B47" s="2"/>
      <c r="C47" s="2"/>
    </row>
    <row r="48" spans="1:6" x14ac:dyDescent="0.3">
      <c r="A48" s="2"/>
      <c r="B48" s="2"/>
      <c r="C48" s="2"/>
    </row>
    <row r="49" spans="1:3" x14ac:dyDescent="0.3">
      <c r="A49" s="164"/>
      <c r="C49" s="164"/>
    </row>
    <row r="50" spans="1:3" x14ac:dyDescent="0.3">
      <c r="A50" s="164"/>
      <c r="C50" s="164"/>
    </row>
    <row r="51" spans="1:3" x14ac:dyDescent="0.3">
      <c r="A51" s="164"/>
      <c r="C51" s="164"/>
    </row>
    <row r="52" spans="1:3" x14ac:dyDescent="0.3">
      <c r="A52" s="164"/>
      <c r="C52" s="164"/>
    </row>
    <row r="53" spans="1:3" x14ac:dyDescent="0.3">
      <c r="A53" s="164"/>
      <c r="C53" s="164"/>
    </row>
    <row r="54" spans="1:3" x14ac:dyDescent="0.3">
      <c r="A54" s="164"/>
      <c r="C54" s="164"/>
    </row>
    <row r="55" spans="1:3" x14ac:dyDescent="0.3">
      <c r="A55" s="164"/>
      <c r="C55" s="164"/>
    </row>
    <row r="56" spans="1:3" x14ac:dyDescent="0.3">
      <c r="A56" s="164"/>
      <c r="C56" s="164"/>
    </row>
    <row r="57" spans="1:3" x14ac:dyDescent="0.3">
      <c r="A57" s="164"/>
      <c r="C57" s="164"/>
    </row>
    <row r="58" spans="1:3" x14ac:dyDescent="0.3">
      <c r="A58" s="164"/>
      <c r="C58" s="164"/>
    </row>
    <row r="59" spans="1:3" x14ac:dyDescent="0.3">
      <c r="A59" s="164"/>
      <c r="C59" s="164"/>
    </row>
    <row r="60" spans="1:3" x14ac:dyDescent="0.3">
      <c r="A60" s="164"/>
      <c r="C60" s="164"/>
    </row>
    <row r="61" spans="1:3" x14ac:dyDescent="0.3">
      <c r="A61" s="164"/>
      <c r="C61" s="164"/>
    </row>
    <row r="62" spans="1:3" x14ac:dyDescent="0.3">
      <c r="A62" s="164"/>
      <c r="C62" s="164"/>
    </row>
    <row r="63" spans="1:3" x14ac:dyDescent="0.3">
      <c r="A63" s="164"/>
      <c r="C63" s="164"/>
    </row>
    <row r="64" spans="1:3" x14ac:dyDescent="0.3">
      <c r="A64" s="164"/>
      <c r="C64" s="164"/>
    </row>
    <row r="65" spans="1:3" x14ac:dyDescent="0.3">
      <c r="A65" s="164"/>
      <c r="C65" s="164"/>
    </row>
    <row r="66" spans="1:3" x14ac:dyDescent="0.3">
      <c r="A66" s="164"/>
      <c r="C66" s="164"/>
    </row>
    <row r="67" spans="1:3" x14ac:dyDescent="0.3">
      <c r="A67" s="164"/>
      <c r="C67" s="164"/>
    </row>
    <row r="68" spans="1:3" x14ac:dyDescent="0.3">
      <c r="A68" s="164"/>
      <c r="C68" s="164"/>
    </row>
    <row r="69" spans="1:3" x14ac:dyDescent="0.3">
      <c r="A69" s="164"/>
      <c r="C69" s="164"/>
    </row>
    <row r="70" spans="1:3" x14ac:dyDescent="0.3">
      <c r="A70" s="164"/>
      <c r="C70" s="164"/>
    </row>
    <row r="71" spans="1:3" x14ac:dyDescent="0.3">
      <c r="A71" s="164"/>
      <c r="C71" s="164"/>
    </row>
    <row r="72" spans="1:3" x14ac:dyDescent="0.3">
      <c r="A72" s="164"/>
      <c r="C72" s="164"/>
    </row>
    <row r="73" spans="1:3" x14ac:dyDescent="0.3">
      <c r="A73" s="164"/>
      <c r="C73" s="164"/>
    </row>
    <row r="74" spans="1:3" x14ac:dyDescent="0.3">
      <c r="A74" s="164"/>
      <c r="C74" s="164"/>
    </row>
    <row r="75" spans="1:3" x14ac:dyDescent="0.3">
      <c r="A75" s="164"/>
      <c r="C75" s="164"/>
    </row>
    <row r="76" spans="1:3" x14ac:dyDescent="0.3">
      <c r="A76" s="164"/>
      <c r="C76" s="164"/>
    </row>
    <row r="77" spans="1:3" x14ac:dyDescent="0.3">
      <c r="A77" s="164"/>
      <c r="C77" s="164"/>
    </row>
    <row r="78" spans="1:3" x14ac:dyDescent="0.3">
      <c r="A78" s="164"/>
      <c r="C78" s="164"/>
    </row>
    <row r="79" spans="1:3" x14ac:dyDescent="0.3">
      <c r="A79" s="164"/>
      <c r="C79" s="164"/>
    </row>
    <row r="80" spans="1:3" x14ac:dyDescent="0.3">
      <c r="A80" s="164"/>
      <c r="C80" s="164"/>
    </row>
    <row r="81" spans="1:3" x14ac:dyDescent="0.3">
      <c r="A81" s="164"/>
      <c r="C81" s="164"/>
    </row>
    <row r="82" spans="1:3" x14ac:dyDescent="0.3">
      <c r="A82" s="164"/>
      <c r="C82" s="164"/>
    </row>
    <row r="83" spans="1:3" x14ac:dyDescent="0.3">
      <c r="A83" s="164"/>
      <c r="C83" s="164"/>
    </row>
    <row r="84" spans="1:3" x14ac:dyDescent="0.3">
      <c r="A84" s="164"/>
      <c r="C84" s="164"/>
    </row>
    <row r="85" spans="1:3" x14ac:dyDescent="0.3">
      <c r="A85" s="164"/>
      <c r="C85" s="164"/>
    </row>
    <row r="86" spans="1:3" x14ac:dyDescent="0.3">
      <c r="A86" s="164"/>
      <c r="C86" s="164"/>
    </row>
    <row r="87" spans="1:3" x14ac:dyDescent="0.3">
      <c r="A87" s="164"/>
      <c r="C87" s="164"/>
    </row>
    <row r="88" spans="1:3" x14ac:dyDescent="0.3">
      <c r="A88" s="164"/>
      <c r="C88" s="164"/>
    </row>
    <row r="89" spans="1:3" x14ac:dyDescent="0.3">
      <c r="A89" s="164"/>
      <c r="C89" s="164"/>
    </row>
    <row r="90" spans="1:3" x14ac:dyDescent="0.3">
      <c r="A90" s="164"/>
      <c r="C90" s="164"/>
    </row>
    <row r="91" spans="1:3" x14ac:dyDescent="0.3">
      <c r="A91" s="164"/>
      <c r="C91" s="164"/>
    </row>
    <row r="92" spans="1:3" x14ac:dyDescent="0.3">
      <c r="A92" s="164"/>
      <c r="C92" s="164"/>
    </row>
    <row r="93" spans="1:3" x14ac:dyDescent="0.3">
      <c r="A93" s="164"/>
      <c r="C93" s="164"/>
    </row>
    <row r="94" spans="1:3" x14ac:dyDescent="0.3">
      <c r="A94" s="164"/>
      <c r="C94" s="164"/>
    </row>
    <row r="95" spans="1:3" x14ac:dyDescent="0.3">
      <c r="A95" s="164"/>
      <c r="C95" s="164"/>
    </row>
    <row r="96" spans="1:3" x14ac:dyDescent="0.3">
      <c r="A96" s="164"/>
      <c r="C96" s="164"/>
    </row>
    <row r="97" spans="1:3" x14ac:dyDescent="0.3">
      <c r="A97" s="164"/>
      <c r="C97" s="164"/>
    </row>
    <row r="98" spans="1:3" x14ac:dyDescent="0.3">
      <c r="A98" s="164"/>
      <c r="C98" s="164"/>
    </row>
    <row r="99" spans="1:3" x14ac:dyDescent="0.3">
      <c r="A99" s="164"/>
      <c r="C99" s="164"/>
    </row>
    <row r="100" spans="1:3" x14ac:dyDescent="0.3">
      <c r="A100" s="164"/>
      <c r="C100" s="164"/>
    </row>
    <row r="101" spans="1:3" x14ac:dyDescent="0.3">
      <c r="A101" s="164"/>
      <c r="C101" s="164"/>
    </row>
    <row r="102" spans="1:3" x14ac:dyDescent="0.3">
      <c r="A102" s="164"/>
      <c r="C102" s="164"/>
    </row>
    <row r="103" spans="1:3" x14ac:dyDescent="0.3">
      <c r="A103" s="164"/>
      <c r="C103" s="164"/>
    </row>
    <row r="104" spans="1:3" x14ac:dyDescent="0.3">
      <c r="A104" s="164"/>
      <c r="C104" s="164"/>
    </row>
    <row r="105" spans="1:3" x14ac:dyDescent="0.3">
      <c r="A105" s="164"/>
      <c r="C105" s="164"/>
    </row>
    <row r="106" spans="1:3" x14ac:dyDescent="0.3">
      <c r="A106" s="164"/>
      <c r="C106" s="164"/>
    </row>
    <row r="107" spans="1:3" x14ac:dyDescent="0.3">
      <c r="A107" s="164"/>
      <c r="C107" s="164"/>
    </row>
    <row r="108" spans="1:3" x14ac:dyDescent="0.3">
      <c r="A108" s="164"/>
      <c r="C108" s="164"/>
    </row>
    <row r="109" spans="1:3" x14ac:dyDescent="0.3">
      <c r="A109" s="164"/>
      <c r="C109" s="164"/>
    </row>
    <row r="110" spans="1:3" x14ac:dyDescent="0.3">
      <c r="A110" s="164"/>
      <c r="C110" s="164"/>
    </row>
    <row r="111" spans="1:3" x14ac:dyDescent="0.3">
      <c r="A111" s="164"/>
      <c r="C111" s="164"/>
    </row>
    <row r="112" spans="1:3" x14ac:dyDescent="0.3">
      <c r="A112" s="164"/>
      <c r="C112" s="164"/>
    </row>
    <row r="113" spans="1:3" x14ac:dyDescent="0.3">
      <c r="A113" s="164"/>
      <c r="C113" s="164"/>
    </row>
    <row r="114" spans="1:3" x14ac:dyDescent="0.3">
      <c r="A114" s="164"/>
      <c r="C114" s="164"/>
    </row>
    <row r="115" spans="1:3" x14ac:dyDescent="0.3">
      <c r="A115" s="164"/>
      <c r="C115" s="164"/>
    </row>
    <row r="116" spans="1:3" x14ac:dyDescent="0.3">
      <c r="A116" s="164"/>
      <c r="C116" s="164"/>
    </row>
    <row r="117" spans="1:3" x14ac:dyDescent="0.3">
      <c r="A117" s="164"/>
      <c r="C117" s="164"/>
    </row>
    <row r="118" spans="1:3" x14ac:dyDescent="0.3">
      <c r="A118" s="164"/>
      <c r="C118" s="164"/>
    </row>
    <row r="119" spans="1:3" x14ac:dyDescent="0.3">
      <c r="A119" s="164"/>
      <c r="C119" s="164"/>
    </row>
    <row r="120" spans="1:3" x14ac:dyDescent="0.3">
      <c r="A120" s="164"/>
      <c r="C120" s="164"/>
    </row>
    <row r="121" spans="1:3" x14ac:dyDescent="0.3">
      <c r="A121" s="164"/>
      <c r="C121" s="164"/>
    </row>
    <row r="122" spans="1:3" x14ac:dyDescent="0.3">
      <c r="A122" s="164"/>
      <c r="C122" s="164"/>
    </row>
    <row r="123" spans="1:3" x14ac:dyDescent="0.3">
      <c r="A123" s="164"/>
      <c r="C123" s="164"/>
    </row>
    <row r="124" spans="1:3" x14ac:dyDescent="0.3">
      <c r="A124" s="164"/>
      <c r="C124" s="164"/>
    </row>
    <row r="125" spans="1:3" x14ac:dyDescent="0.3">
      <c r="A125" s="164"/>
      <c r="C125" s="164"/>
    </row>
    <row r="126" spans="1:3" x14ac:dyDescent="0.3">
      <c r="A126" s="164"/>
      <c r="C126" s="164"/>
    </row>
    <row r="127" spans="1:3" x14ac:dyDescent="0.3">
      <c r="A127" s="164"/>
      <c r="C127" s="164"/>
    </row>
    <row r="128" spans="1:3" x14ac:dyDescent="0.3">
      <c r="A128" s="164"/>
      <c r="C128" s="164"/>
    </row>
    <row r="129" spans="1:3" x14ac:dyDescent="0.3">
      <c r="A129" s="164"/>
      <c r="C129" s="164"/>
    </row>
    <row r="130" spans="1:3" x14ac:dyDescent="0.3">
      <c r="A130" s="164"/>
      <c r="C130" s="164"/>
    </row>
    <row r="131" spans="1:3" x14ac:dyDescent="0.3">
      <c r="A131" s="164"/>
      <c r="C131" s="164"/>
    </row>
    <row r="132" spans="1:3" x14ac:dyDescent="0.3">
      <c r="A132" s="164"/>
      <c r="C132" s="164"/>
    </row>
    <row r="133" spans="1:3" x14ac:dyDescent="0.3">
      <c r="A133" s="164"/>
      <c r="C133" s="164"/>
    </row>
    <row r="134" spans="1:3" x14ac:dyDescent="0.3">
      <c r="A134" s="164"/>
      <c r="C134" s="164"/>
    </row>
    <row r="135" spans="1:3" x14ac:dyDescent="0.3">
      <c r="A135" s="164"/>
      <c r="C135" s="164"/>
    </row>
    <row r="136" spans="1:3" x14ac:dyDescent="0.3">
      <c r="A136" s="164"/>
      <c r="C136" s="164"/>
    </row>
    <row r="137" spans="1:3" x14ac:dyDescent="0.3">
      <c r="A137" s="164"/>
      <c r="C137" s="164"/>
    </row>
    <row r="138" spans="1:3" x14ac:dyDescent="0.3">
      <c r="A138" s="164"/>
      <c r="C138" s="164"/>
    </row>
    <row r="139" spans="1:3" x14ac:dyDescent="0.3">
      <c r="A139" s="164"/>
      <c r="C139" s="164"/>
    </row>
    <row r="140" spans="1:3" x14ac:dyDescent="0.3">
      <c r="A140" s="164"/>
      <c r="C140" s="164"/>
    </row>
    <row r="141" spans="1:3" x14ac:dyDescent="0.3">
      <c r="A141" s="164"/>
      <c r="C141" s="164"/>
    </row>
    <row r="142" spans="1:3" x14ac:dyDescent="0.3">
      <c r="A142" s="164"/>
      <c r="C142" s="164"/>
    </row>
    <row r="143" spans="1:3" x14ac:dyDescent="0.3">
      <c r="A143" s="164"/>
      <c r="C143" s="164"/>
    </row>
    <row r="144" spans="1:3" x14ac:dyDescent="0.3">
      <c r="A144" s="164"/>
      <c r="C144" s="164"/>
    </row>
    <row r="145" spans="1:3" x14ac:dyDescent="0.3">
      <c r="A145" s="164"/>
      <c r="C145" s="164"/>
    </row>
    <row r="146" spans="1:3" x14ac:dyDescent="0.3">
      <c r="A146" s="164"/>
      <c r="C146" s="164"/>
    </row>
    <row r="147" spans="1:3" x14ac:dyDescent="0.3">
      <c r="A147" s="164"/>
      <c r="C147" s="164"/>
    </row>
    <row r="148" spans="1:3" x14ac:dyDescent="0.3">
      <c r="A148" s="164"/>
      <c r="C148" s="164"/>
    </row>
    <row r="149" spans="1:3" x14ac:dyDescent="0.3">
      <c r="A149" s="164"/>
      <c r="C149" s="164"/>
    </row>
    <row r="150" spans="1:3" x14ac:dyDescent="0.3">
      <c r="A150" s="164"/>
      <c r="C150" s="164"/>
    </row>
    <row r="151" spans="1:3" x14ac:dyDescent="0.3">
      <c r="A151" s="164"/>
      <c r="C151" s="164"/>
    </row>
    <row r="152" spans="1:3" x14ac:dyDescent="0.3">
      <c r="A152" s="164"/>
      <c r="C152" s="164"/>
    </row>
    <row r="153" spans="1:3" x14ac:dyDescent="0.3">
      <c r="A153" s="164"/>
      <c r="C153" s="164"/>
    </row>
    <row r="154" spans="1:3" x14ac:dyDescent="0.3">
      <c r="A154" s="164"/>
      <c r="C154" s="164"/>
    </row>
    <row r="155" spans="1:3" x14ac:dyDescent="0.3">
      <c r="A155" s="164"/>
      <c r="C155" s="164"/>
    </row>
    <row r="156" spans="1:3" x14ac:dyDescent="0.3">
      <c r="A156" s="164"/>
      <c r="C156" s="164"/>
    </row>
    <row r="157" spans="1:3" x14ac:dyDescent="0.3">
      <c r="A157" s="164"/>
      <c r="C157" s="164"/>
    </row>
    <row r="158" spans="1:3" x14ac:dyDescent="0.3">
      <c r="A158" s="164"/>
      <c r="C158" s="164"/>
    </row>
    <row r="159" spans="1:3" x14ac:dyDescent="0.3">
      <c r="A159" s="164"/>
      <c r="C159" s="164"/>
    </row>
    <row r="160" spans="1:3" x14ac:dyDescent="0.3">
      <c r="A160" s="164"/>
      <c r="C160" s="164"/>
    </row>
    <row r="161" spans="1:3" x14ac:dyDescent="0.3">
      <c r="A161" s="164"/>
      <c r="C161" s="164"/>
    </row>
    <row r="162" spans="1:3" x14ac:dyDescent="0.3">
      <c r="A162" s="164"/>
      <c r="C162" s="164"/>
    </row>
    <row r="163" spans="1:3" x14ac:dyDescent="0.3">
      <c r="A163" s="164"/>
      <c r="C163" s="164"/>
    </row>
    <row r="164" spans="1:3" x14ac:dyDescent="0.3">
      <c r="A164" s="164"/>
      <c r="C164" s="164"/>
    </row>
    <row r="165" spans="1:3" x14ac:dyDescent="0.3">
      <c r="A165" s="164"/>
      <c r="C165" s="164"/>
    </row>
    <row r="166" spans="1:3" x14ac:dyDescent="0.3">
      <c r="A166" s="164"/>
      <c r="C166" s="164"/>
    </row>
    <row r="167" spans="1:3" x14ac:dyDescent="0.3">
      <c r="A167" s="164"/>
      <c r="C167" s="164"/>
    </row>
    <row r="168" spans="1:3" x14ac:dyDescent="0.3">
      <c r="A168" s="164"/>
      <c r="C168" s="164"/>
    </row>
    <row r="169" spans="1:3" x14ac:dyDescent="0.3">
      <c r="A169" s="164"/>
      <c r="C169" s="164"/>
    </row>
    <row r="170" spans="1:3" x14ac:dyDescent="0.3">
      <c r="A170" s="164"/>
      <c r="C170" s="164"/>
    </row>
    <row r="171" spans="1:3" x14ac:dyDescent="0.3">
      <c r="A171" s="164"/>
      <c r="C171" s="164"/>
    </row>
    <row r="172" spans="1:3" x14ac:dyDescent="0.3">
      <c r="A172" s="164"/>
      <c r="C172" s="164"/>
    </row>
    <row r="173" spans="1:3" x14ac:dyDescent="0.3">
      <c r="A173" s="164"/>
      <c r="C173" s="164"/>
    </row>
    <row r="174" spans="1:3" x14ac:dyDescent="0.3">
      <c r="A174" s="164"/>
      <c r="C174" s="164"/>
    </row>
    <row r="175" spans="1:3" x14ac:dyDescent="0.3">
      <c r="A175" s="164"/>
      <c r="C175" s="164"/>
    </row>
    <row r="176" spans="1:3" x14ac:dyDescent="0.3">
      <c r="A176" s="164"/>
      <c r="C176" s="164"/>
    </row>
    <row r="177" spans="1:3" x14ac:dyDescent="0.3">
      <c r="A177" s="164"/>
      <c r="C177" s="164"/>
    </row>
    <row r="178" spans="1:3" x14ac:dyDescent="0.3">
      <c r="A178" s="164"/>
      <c r="C178" s="164"/>
    </row>
    <row r="179" spans="1:3" x14ac:dyDescent="0.3">
      <c r="A179" s="164"/>
      <c r="C179" s="164"/>
    </row>
    <row r="180" spans="1:3" x14ac:dyDescent="0.3">
      <c r="A180" s="164"/>
      <c r="C180" s="164"/>
    </row>
    <row r="181" spans="1:3" x14ac:dyDescent="0.3">
      <c r="A181" s="164"/>
      <c r="C181" s="164"/>
    </row>
    <row r="182" spans="1:3" x14ac:dyDescent="0.3">
      <c r="A182" s="164"/>
      <c r="C182" s="164"/>
    </row>
    <row r="183" spans="1:3" x14ac:dyDescent="0.3">
      <c r="A183" s="164"/>
      <c r="C183" s="164"/>
    </row>
    <row r="184" spans="1:3" x14ac:dyDescent="0.3">
      <c r="A184" s="164"/>
      <c r="C184" s="164"/>
    </row>
    <row r="185" spans="1:3" x14ac:dyDescent="0.3">
      <c r="A185" s="164"/>
      <c r="C185" s="164"/>
    </row>
    <row r="186" spans="1:3" x14ac:dyDescent="0.3">
      <c r="A186" s="164"/>
      <c r="C186" s="164"/>
    </row>
    <row r="187" spans="1:3" x14ac:dyDescent="0.3">
      <c r="A187" s="164"/>
      <c r="C187" s="164"/>
    </row>
    <row r="188" spans="1:3" x14ac:dyDescent="0.3">
      <c r="A188" s="164"/>
      <c r="C188" s="164"/>
    </row>
    <row r="189" spans="1:3" x14ac:dyDescent="0.3">
      <c r="A189" s="164"/>
      <c r="C189" s="164"/>
    </row>
    <row r="190" spans="1:3" x14ac:dyDescent="0.3">
      <c r="A190" s="164"/>
      <c r="C190" s="164"/>
    </row>
    <row r="191" spans="1:3" x14ac:dyDescent="0.3">
      <c r="A191" s="164"/>
      <c r="C191" s="164"/>
    </row>
    <row r="192" spans="1:3" x14ac:dyDescent="0.3">
      <c r="A192" s="164"/>
      <c r="C192" s="164"/>
    </row>
    <row r="193" spans="1:3" x14ac:dyDescent="0.3">
      <c r="A193" s="164"/>
      <c r="C193" s="164"/>
    </row>
    <row r="194" spans="1:3" x14ac:dyDescent="0.3">
      <c r="A194" s="164"/>
      <c r="C194" s="164"/>
    </row>
    <row r="195" spans="1:3" x14ac:dyDescent="0.3">
      <c r="A195" s="164"/>
      <c r="C195" s="164"/>
    </row>
    <row r="196" spans="1:3" x14ac:dyDescent="0.3">
      <c r="A196" s="164"/>
      <c r="C196" s="164"/>
    </row>
    <row r="197" spans="1:3" x14ac:dyDescent="0.3">
      <c r="A197" s="164"/>
      <c r="C197" s="164"/>
    </row>
    <row r="198" spans="1:3" x14ac:dyDescent="0.3">
      <c r="A198" s="164"/>
      <c r="C198" s="164"/>
    </row>
    <row r="199" spans="1:3" x14ac:dyDescent="0.3">
      <c r="A199" s="164"/>
      <c r="C199" s="164"/>
    </row>
    <row r="200" spans="1:3" x14ac:dyDescent="0.3">
      <c r="A200" s="164"/>
      <c r="C200" s="164"/>
    </row>
    <row r="201" spans="1:3" x14ac:dyDescent="0.3">
      <c r="A201" s="164"/>
      <c r="C201" s="164"/>
    </row>
    <row r="202" spans="1:3" x14ac:dyDescent="0.3">
      <c r="A202" s="164"/>
      <c r="C202" s="164"/>
    </row>
    <row r="203" spans="1:3" x14ac:dyDescent="0.3">
      <c r="A203" s="164"/>
      <c r="C203" s="164"/>
    </row>
    <row r="204" spans="1:3" x14ac:dyDescent="0.3">
      <c r="A204" s="164"/>
      <c r="C204" s="164"/>
    </row>
    <row r="205" spans="1:3" x14ac:dyDescent="0.3">
      <c r="A205" s="164"/>
      <c r="C205" s="164"/>
    </row>
    <row r="206" spans="1:3" x14ac:dyDescent="0.3">
      <c r="A206" s="164"/>
      <c r="C206" s="164"/>
    </row>
    <row r="207" spans="1:3" x14ac:dyDescent="0.3">
      <c r="A207" s="164"/>
      <c r="C207" s="164"/>
    </row>
    <row r="208" spans="1:3" x14ac:dyDescent="0.3">
      <c r="A208" s="164"/>
      <c r="C208" s="164"/>
    </row>
    <row r="209" spans="1:3" x14ac:dyDescent="0.3">
      <c r="A209" s="164"/>
      <c r="C209" s="164"/>
    </row>
    <row r="210" spans="1:3" x14ac:dyDescent="0.3">
      <c r="A210" s="164"/>
      <c r="C210" s="164"/>
    </row>
    <row r="211" spans="1:3" x14ac:dyDescent="0.3">
      <c r="A211" s="164"/>
      <c r="C211" s="164"/>
    </row>
    <row r="212" spans="1:3" x14ac:dyDescent="0.3">
      <c r="A212" s="164"/>
      <c r="C212" s="164"/>
    </row>
    <row r="213" spans="1:3" x14ac:dyDescent="0.3">
      <c r="A213" s="164"/>
      <c r="C213" s="164"/>
    </row>
    <row r="214" spans="1:3" x14ac:dyDescent="0.3">
      <c r="A214" s="164"/>
      <c r="C214" s="164"/>
    </row>
    <row r="215" spans="1:3" x14ac:dyDescent="0.3">
      <c r="A215" s="164"/>
      <c r="C215" s="164"/>
    </row>
    <row r="216" spans="1:3" x14ac:dyDescent="0.3">
      <c r="A216" s="164"/>
      <c r="C216" s="164"/>
    </row>
    <row r="217" spans="1:3" x14ac:dyDescent="0.3">
      <c r="A217" s="164"/>
      <c r="C217" s="164"/>
    </row>
    <row r="218" spans="1:3" x14ac:dyDescent="0.3">
      <c r="A218" s="164"/>
      <c r="C218" s="164"/>
    </row>
    <row r="219" spans="1:3" x14ac:dyDescent="0.3">
      <c r="A219" s="164"/>
      <c r="C219" s="164"/>
    </row>
    <row r="220" spans="1:3" x14ac:dyDescent="0.3">
      <c r="A220" s="164"/>
      <c r="C220" s="164"/>
    </row>
    <row r="221" spans="1:3" x14ac:dyDescent="0.3">
      <c r="A221" s="164"/>
      <c r="C221" s="164"/>
    </row>
    <row r="222" spans="1:3" x14ac:dyDescent="0.3">
      <c r="A222" s="164"/>
      <c r="C222" s="164"/>
    </row>
    <row r="223" spans="1:3" x14ac:dyDescent="0.3">
      <c r="A223" s="164"/>
      <c r="C223" s="164"/>
    </row>
    <row r="224" spans="1:3" x14ac:dyDescent="0.3">
      <c r="A224" s="164"/>
      <c r="C224" s="164"/>
    </row>
    <row r="225" spans="1:3" x14ac:dyDescent="0.3">
      <c r="A225" s="164"/>
      <c r="C225" s="164"/>
    </row>
    <row r="226" spans="1:3" x14ac:dyDescent="0.3">
      <c r="A226" s="164"/>
      <c r="C226" s="164"/>
    </row>
    <row r="227" spans="1:3" x14ac:dyDescent="0.3">
      <c r="A227" s="164"/>
      <c r="C227" s="164"/>
    </row>
    <row r="228" spans="1:3" x14ac:dyDescent="0.3">
      <c r="A228" s="164"/>
      <c r="C228" s="164"/>
    </row>
    <row r="229" spans="1:3" x14ac:dyDescent="0.3">
      <c r="A229" s="164"/>
      <c r="C229" s="164"/>
    </row>
    <row r="230" spans="1:3" x14ac:dyDescent="0.3">
      <c r="A230" s="164"/>
      <c r="C230" s="164"/>
    </row>
    <row r="231" spans="1:3" x14ac:dyDescent="0.3">
      <c r="A231" s="164"/>
      <c r="C231" s="164"/>
    </row>
    <row r="232" spans="1:3" x14ac:dyDescent="0.3">
      <c r="A232" s="164"/>
      <c r="C232" s="164"/>
    </row>
    <row r="233" spans="1:3" x14ac:dyDescent="0.3">
      <c r="A233" s="164"/>
      <c r="C233" s="164"/>
    </row>
    <row r="234" spans="1:3" x14ac:dyDescent="0.3">
      <c r="A234" s="164"/>
      <c r="C234" s="164"/>
    </row>
    <row r="235" spans="1:3" x14ac:dyDescent="0.3">
      <c r="A235" s="164"/>
      <c r="C235" s="164"/>
    </row>
    <row r="236" spans="1:3" x14ac:dyDescent="0.3">
      <c r="A236" s="164"/>
      <c r="C236" s="164"/>
    </row>
    <row r="237" spans="1:3" x14ac:dyDescent="0.3">
      <c r="A237" s="164"/>
      <c r="C237" s="164"/>
    </row>
    <row r="238" spans="1:3" x14ac:dyDescent="0.3">
      <c r="A238" s="164"/>
      <c r="C238" s="164"/>
    </row>
    <row r="239" spans="1:3" x14ac:dyDescent="0.3">
      <c r="A239" s="164"/>
      <c r="C239" s="164"/>
    </row>
    <row r="240" spans="1:3" x14ac:dyDescent="0.3">
      <c r="A240" s="164"/>
      <c r="C240" s="164"/>
    </row>
    <row r="241" spans="1:3" x14ac:dyDescent="0.3">
      <c r="A241" s="164"/>
      <c r="C241" s="164"/>
    </row>
    <row r="242" spans="1:3" x14ac:dyDescent="0.3">
      <c r="A242" s="164"/>
      <c r="C242" s="164"/>
    </row>
    <row r="243" spans="1:3" x14ac:dyDescent="0.3">
      <c r="A243" s="164"/>
      <c r="C243" s="164"/>
    </row>
    <row r="244" spans="1:3" x14ac:dyDescent="0.3">
      <c r="A244" s="164"/>
      <c r="C244" s="164"/>
    </row>
    <row r="245" spans="1:3" x14ac:dyDescent="0.3">
      <c r="A245" s="164"/>
      <c r="C245" s="164"/>
    </row>
    <row r="246" spans="1:3" x14ac:dyDescent="0.3">
      <c r="A246" s="164"/>
      <c r="C246" s="164"/>
    </row>
    <row r="247" spans="1:3" x14ac:dyDescent="0.3">
      <c r="A247" s="164"/>
      <c r="C247" s="164"/>
    </row>
    <row r="248" spans="1:3" x14ac:dyDescent="0.3">
      <c r="A248" s="164"/>
      <c r="C248" s="164"/>
    </row>
    <row r="249" spans="1:3" x14ac:dyDescent="0.3">
      <c r="A249" s="164"/>
      <c r="C249" s="164"/>
    </row>
    <row r="250" spans="1:3" x14ac:dyDescent="0.3">
      <c r="A250" s="164"/>
      <c r="C250" s="164"/>
    </row>
    <row r="251" spans="1:3" x14ac:dyDescent="0.3">
      <c r="A251" s="164"/>
      <c r="C251" s="164"/>
    </row>
    <row r="252" spans="1:3" x14ac:dyDescent="0.3">
      <c r="A252" s="164"/>
      <c r="C252" s="164"/>
    </row>
    <row r="253" spans="1:3" x14ac:dyDescent="0.3">
      <c r="A253" s="164"/>
      <c r="C253" s="164"/>
    </row>
    <row r="254" spans="1:3" x14ac:dyDescent="0.3">
      <c r="A254" s="164"/>
      <c r="C254" s="164"/>
    </row>
    <row r="255" spans="1:3" x14ac:dyDescent="0.3">
      <c r="A255" s="164"/>
      <c r="C255" s="164"/>
    </row>
    <row r="256" spans="1:3" x14ac:dyDescent="0.3">
      <c r="A256" s="164"/>
      <c r="C256" s="164"/>
    </row>
    <row r="257" spans="1:3" x14ac:dyDescent="0.3">
      <c r="A257" s="164"/>
      <c r="C257" s="164"/>
    </row>
    <row r="258" spans="1:3" x14ac:dyDescent="0.3">
      <c r="A258" s="164"/>
      <c r="C258" s="164"/>
    </row>
    <row r="259" spans="1:3" x14ac:dyDescent="0.3">
      <c r="A259" s="164"/>
      <c r="C259" s="164"/>
    </row>
    <row r="260" spans="1:3" x14ac:dyDescent="0.3">
      <c r="A260" s="164"/>
      <c r="C260" s="164"/>
    </row>
    <row r="261" spans="1:3" x14ac:dyDescent="0.3">
      <c r="A261" s="164"/>
      <c r="C261" s="164"/>
    </row>
    <row r="262" spans="1:3" x14ac:dyDescent="0.3">
      <c r="A262" s="164"/>
      <c r="C262" s="164"/>
    </row>
    <row r="263" spans="1:3" x14ac:dyDescent="0.3">
      <c r="A263" s="164"/>
      <c r="C263" s="164"/>
    </row>
    <row r="264" spans="1:3" x14ac:dyDescent="0.3">
      <c r="C264" s="164"/>
    </row>
  </sheetData>
  <customSheetViews>
    <customSheetView guid="{5A2CE18A-5277-4EF7-BE10-87706C2DEC9E}">
      <selection activeCell="C16" sqref="C16"/>
      <pageMargins left="0.7" right="0.7" top="0.78740157499999996" bottom="0.78740157499999996" header="0.3" footer="0.3"/>
      <pageSetup paperSize="9" orientation="portrait" r:id="rId1"/>
    </customSheetView>
    <customSheetView guid="{3E032787-507F-410C-89D2-13163FA1A821}">
      <selection activeCell="A25" sqref="A25"/>
      <pageMargins left="0.7" right="0.7" top="0.78740157499999996" bottom="0.78740157499999996" header="0.3" footer="0.3"/>
      <pageSetup paperSize="9" orientation="portrait" r:id="rId2"/>
    </customSheetView>
    <customSheetView guid="{578F384A-E30F-4AB0-9BE2-60241A58AF18}">
      <selection activeCell="C16" sqref="C16"/>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scale="9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U121"/>
  <sheetViews>
    <sheetView tabSelected="1" zoomScale="70" zoomScaleNormal="70" workbookViewId="0">
      <pane ySplit="2" topLeftCell="A118" activePane="bottomLeft" state="frozenSplit"/>
      <selection activeCell="C1" sqref="A1:C1"/>
      <selection pane="bottomLeft" activeCell="I120" sqref="I120"/>
    </sheetView>
  </sheetViews>
  <sheetFormatPr baseColWidth="10" defaultColWidth="11.44140625" defaultRowHeight="13.8" x14ac:dyDescent="0.3"/>
  <cols>
    <col min="1" max="1" width="11.44140625" style="9"/>
    <col min="2" max="2" width="15.109375" style="9" bestFit="1" customWidth="1"/>
    <col min="3" max="3" width="28.88671875" style="9" customWidth="1"/>
    <col min="4" max="4" width="8" style="9" bestFit="1" customWidth="1"/>
    <col min="5" max="5" width="51.109375" style="9" customWidth="1"/>
    <col min="6" max="6" width="26.88671875" style="9" bestFit="1" customWidth="1"/>
    <col min="7" max="7" width="13.6640625" style="9" customWidth="1"/>
    <col min="8" max="8" width="23.6640625" style="8" customWidth="1"/>
    <col min="9" max="9" width="42.88671875" style="9" customWidth="1"/>
    <col min="10" max="10" width="19.33203125" style="9" customWidth="1"/>
    <col min="11" max="11" width="17.88671875" style="9" customWidth="1"/>
    <col min="12" max="12" width="17.88671875" style="9" bestFit="1" customWidth="1"/>
    <col min="13" max="13" width="17.88671875" style="9" customWidth="1"/>
    <col min="14" max="16" width="9.44140625" style="8" customWidth="1"/>
    <col min="17" max="18" width="11.44140625" style="9"/>
    <col min="19" max="19" width="28.109375" style="9" bestFit="1" customWidth="1"/>
    <col min="20" max="20" width="28.88671875" style="9" customWidth="1"/>
    <col min="21" max="21" width="44" style="9" customWidth="1"/>
    <col min="22" max="16384" width="11.44140625" style="9"/>
  </cols>
  <sheetData>
    <row r="1" spans="1:21" s="3" customFormat="1" ht="36.6" x14ac:dyDescent="0.25">
      <c r="A1" s="4" t="s">
        <v>787</v>
      </c>
      <c r="B1" s="28"/>
      <c r="D1" s="28"/>
      <c r="E1" s="28"/>
      <c r="F1" s="50"/>
      <c r="G1" s="5"/>
      <c r="J1" s="28"/>
      <c r="K1" s="300" t="s">
        <v>354</v>
      </c>
      <c r="L1" s="300"/>
      <c r="M1" s="300"/>
      <c r="N1" s="28"/>
      <c r="O1" s="28"/>
      <c r="P1" s="28"/>
      <c r="S1" s="28"/>
      <c r="T1" s="28"/>
      <c r="U1" s="28"/>
    </row>
    <row r="2" spans="1:21" ht="41.4" x14ac:dyDescent="0.3">
      <c r="A2" s="7" t="s">
        <v>494</v>
      </c>
      <c r="B2" s="49" t="s">
        <v>1292</v>
      </c>
      <c r="C2" s="49" t="s">
        <v>574</v>
      </c>
      <c r="D2" s="49" t="s">
        <v>9</v>
      </c>
      <c r="E2" s="49" t="s">
        <v>10</v>
      </c>
      <c r="F2" s="49" t="s">
        <v>581</v>
      </c>
      <c r="G2" s="7" t="s">
        <v>278</v>
      </c>
      <c r="H2" s="49" t="s">
        <v>11</v>
      </c>
      <c r="I2" s="49" t="s">
        <v>12</v>
      </c>
      <c r="J2" s="7" t="s">
        <v>355</v>
      </c>
      <c r="K2" s="49" t="s">
        <v>572</v>
      </c>
      <c r="L2" s="49" t="s">
        <v>356</v>
      </c>
      <c r="M2" s="49" t="s">
        <v>573</v>
      </c>
      <c r="N2" s="7" t="s">
        <v>1293</v>
      </c>
      <c r="O2" s="7" t="s">
        <v>776</v>
      </c>
      <c r="P2" s="7" t="s">
        <v>777</v>
      </c>
      <c r="Q2" s="7" t="s">
        <v>5</v>
      </c>
      <c r="R2" s="7" t="s">
        <v>6</v>
      </c>
      <c r="S2" s="49" t="s">
        <v>7</v>
      </c>
      <c r="T2" s="49" t="s">
        <v>8</v>
      </c>
      <c r="U2" s="7" t="s">
        <v>531</v>
      </c>
    </row>
    <row r="3" spans="1:21" s="8" customFormat="1" x14ac:dyDescent="0.3">
      <c r="A3" s="8" t="s">
        <v>746</v>
      </c>
      <c r="B3" s="8" t="s">
        <v>606</v>
      </c>
      <c r="C3" s="8" t="s">
        <v>575</v>
      </c>
      <c r="D3" s="8" t="s">
        <v>176</v>
      </c>
      <c r="E3" s="8" t="s">
        <v>746</v>
      </c>
      <c r="I3" s="8" t="s">
        <v>1286</v>
      </c>
      <c r="K3" s="8" t="s">
        <v>521</v>
      </c>
      <c r="N3" s="8">
        <v>1</v>
      </c>
    </row>
    <row r="4" spans="1:21" x14ac:dyDescent="0.3">
      <c r="A4" s="9" t="s">
        <v>746</v>
      </c>
      <c r="B4" s="8" t="s">
        <v>607</v>
      </c>
      <c r="C4" s="9" t="s">
        <v>730</v>
      </c>
      <c r="D4" s="9" t="s">
        <v>508</v>
      </c>
      <c r="F4" s="9" t="s">
        <v>732</v>
      </c>
      <c r="G4" s="8" t="s">
        <v>733</v>
      </c>
      <c r="H4" s="8" t="s">
        <v>736</v>
      </c>
      <c r="I4" s="8" t="s">
        <v>740</v>
      </c>
      <c r="J4" s="272" t="s">
        <v>363</v>
      </c>
      <c r="K4" s="8" t="s">
        <v>521</v>
      </c>
      <c r="M4" s="272" t="s">
        <v>523</v>
      </c>
      <c r="N4" s="8">
        <v>2</v>
      </c>
      <c r="Q4" s="8"/>
      <c r="R4" s="8"/>
      <c r="U4" s="8"/>
    </row>
    <row r="5" spans="1:21" x14ac:dyDescent="0.3">
      <c r="A5" s="9" t="s">
        <v>746</v>
      </c>
      <c r="B5" s="8" t="s">
        <v>608</v>
      </c>
      <c r="C5" s="9" t="s">
        <v>734</v>
      </c>
      <c r="D5" s="9" t="s">
        <v>729</v>
      </c>
      <c r="F5" s="9" t="s">
        <v>731</v>
      </c>
      <c r="G5" s="8" t="s">
        <v>733</v>
      </c>
      <c r="H5" s="8" t="s">
        <v>735</v>
      </c>
      <c r="I5" s="8" t="s">
        <v>741</v>
      </c>
      <c r="K5" s="8" t="s">
        <v>521</v>
      </c>
      <c r="N5" s="272">
        <v>3</v>
      </c>
      <c r="Q5" s="8"/>
      <c r="R5" s="8"/>
      <c r="U5" s="8"/>
    </row>
    <row r="6" spans="1:21" ht="27.6" x14ac:dyDescent="0.3">
      <c r="A6" s="9" t="s">
        <v>746</v>
      </c>
      <c r="B6" s="8" t="s">
        <v>609</v>
      </c>
      <c r="C6" s="9" t="s">
        <v>737</v>
      </c>
      <c r="D6" s="9" t="s">
        <v>738</v>
      </c>
      <c r="G6" s="8" t="s">
        <v>733</v>
      </c>
      <c r="H6" s="8" t="s">
        <v>739</v>
      </c>
      <c r="I6" s="8" t="s">
        <v>742</v>
      </c>
      <c r="K6" s="8" t="s">
        <v>521</v>
      </c>
      <c r="N6" s="272">
        <v>4</v>
      </c>
      <c r="Q6" s="8"/>
      <c r="R6" s="8"/>
      <c r="U6" s="8"/>
    </row>
    <row r="7" spans="1:21" s="272" customFormat="1" x14ac:dyDescent="0.3">
      <c r="A7" s="272" t="s">
        <v>577</v>
      </c>
      <c r="B7" s="272" t="s">
        <v>606</v>
      </c>
      <c r="C7" s="272" t="s">
        <v>575</v>
      </c>
      <c r="D7" s="272" t="s">
        <v>176</v>
      </c>
      <c r="E7" s="272" t="s">
        <v>577</v>
      </c>
      <c r="I7" s="272" t="s">
        <v>1285</v>
      </c>
      <c r="K7" s="272" t="s">
        <v>521</v>
      </c>
      <c r="N7" s="272">
        <v>1</v>
      </c>
    </row>
    <row r="8" spans="1:21" s="8" customFormat="1" ht="27.6" x14ac:dyDescent="0.3">
      <c r="A8" s="8" t="s">
        <v>577</v>
      </c>
      <c r="B8" s="8" t="s">
        <v>610</v>
      </c>
      <c r="C8" s="9" t="s">
        <v>730</v>
      </c>
      <c r="D8" s="8" t="s">
        <v>508</v>
      </c>
      <c r="F8" s="9" t="s">
        <v>732</v>
      </c>
      <c r="G8" s="8" t="s">
        <v>1198</v>
      </c>
      <c r="H8" s="272" t="s">
        <v>736</v>
      </c>
      <c r="I8" s="272" t="s">
        <v>740</v>
      </c>
      <c r="J8" s="8" t="s">
        <v>363</v>
      </c>
      <c r="K8" s="272" t="s">
        <v>521</v>
      </c>
      <c r="L8" s="8" t="s">
        <v>579</v>
      </c>
      <c r="M8" s="8" t="s">
        <v>523</v>
      </c>
      <c r="N8" s="272">
        <v>2</v>
      </c>
      <c r="O8" s="8">
        <v>1</v>
      </c>
      <c r="P8" s="8">
        <v>1</v>
      </c>
      <c r="Q8" s="8">
        <v>1100</v>
      </c>
      <c r="R8" s="8">
        <v>1</v>
      </c>
      <c r="S8" s="8" t="s">
        <v>507</v>
      </c>
      <c r="T8" s="8" t="s">
        <v>506</v>
      </c>
    </row>
    <row r="9" spans="1:21" s="8" customFormat="1" ht="156.75" customHeight="1" x14ac:dyDescent="0.3">
      <c r="A9" s="8" t="s">
        <v>577</v>
      </c>
      <c r="B9" s="8" t="s">
        <v>611</v>
      </c>
      <c r="C9" s="8" t="s">
        <v>1194</v>
      </c>
      <c r="D9" s="8" t="s">
        <v>171</v>
      </c>
      <c r="F9" s="8" t="s">
        <v>1196</v>
      </c>
      <c r="G9" s="224" t="s">
        <v>1198</v>
      </c>
      <c r="H9" s="8" t="s">
        <v>1195</v>
      </c>
      <c r="I9" s="213" t="s">
        <v>1227</v>
      </c>
      <c r="J9" s="8" t="s">
        <v>1226</v>
      </c>
      <c r="K9" s="8" t="s">
        <v>576</v>
      </c>
      <c r="L9" s="8" t="s">
        <v>579</v>
      </c>
      <c r="M9" s="8" t="s">
        <v>523</v>
      </c>
      <c r="N9" s="272">
        <v>3</v>
      </c>
      <c r="O9" s="8">
        <v>10</v>
      </c>
      <c r="P9" s="8">
        <v>5</v>
      </c>
      <c r="Q9" s="8">
        <v>1200</v>
      </c>
      <c r="R9" s="8">
        <v>5</v>
      </c>
      <c r="S9" s="8" t="s">
        <v>504</v>
      </c>
      <c r="T9" s="8" t="s">
        <v>505</v>
      </c>
    </row>
    <row r="10" spans="1:21" s="32" customFormat="1" ht="138" x14ac:dyDescent="0.3">
      <c r="A10" s="13" t="s">
        <v>577</v>
      </c>
      <c r="B10" s="13" t="s">
        <v>612</v>
      </c>
      <c r="C10" s="13" t="s">
        <v>162</v>
      </c>
      <c r="D10" s="13" t="s">
        <v>209</v>
      </c>
      <c r="E10" s="223" t="s">
        <v>1343</v>
      </c>
      <c r="F10" s="13" t="s">
        <v>316</v>
      </c>
      <c r="G10" s="224" t="s">
        <v>1198</v>
      </c>
      <c r="H10" s="13" t="s">
        <v>1197</v>
      </c>
      <c r="I10" s="13" t="s">
        <v>1401</v>
      </c>
      <c r="J10" s="13" t="s">
        <v>359</v>
      </c>
      <c r="K10" s="13" t="s">
        <v>750</v>
      </c>
      <c r="L10" s="13" t="s">
        <v>579</v>
      </c>
      <c r="M10" s="13" t="s">
        <v>523</v>
      </c>
      <c r="N10" s="272">
        <v>4</v>
      </c>
      <c r="O10" s="13"/>
      <c r="P10" s="13"/>
      <c r="Q10" s="13"/>
      <c r="R10" s="13"/>
      <c r="S10" s="13"/>
      <c r="T10" s="13"/>
      <c r="U10" s="13"/>
    </row>
    <row r="11" spans="1:21" s="32" customFormat="1" ht="69" x14ac:dyDescent="0.3">
      <c r="A11" s="13" t="s">
        <v>577</v>
      </c>
      <c r="B11" s="13" t="s">
        <v>613</v>
      </c>
      <c r="C11" s="13" t="s">
        <v>164</v>
      </c>
      <c r="D11" s="13" t="s">
        <v>1219</v>
      </c>
      <c r="E11" s="13"/>
      <c r="F11" s="13" t="s">
        <v>316</v>
      </c>
      <c r="G11" s="13" t="s">
        <v>311</v>
      </c>
      <c r="H11" s="13" t="s">
        <v>1427</v>
      </c>
      <c r="I11" s="13" t="s">
        <v>1402</v>
      </c>
      <c r="J11" s="13" t="s">
        <v>359</v>
      </c>
      <c r="K11" s="13" t="s">
        <v>750</v>
      </c>
      <c r="L11" s="13" t="s">
        <v>357</v>
      </c>
      <c r="M11" s="13"/>
      <c r="N11" s="272">
        <v>5</v>
      </c>
      <c r="O11" s="13"/>
      <c r="P11" s="13"/>
      <c r="Q11" s="13"/>
      <c r="R11" s="13"/>
      <c r="S11" s="13"/>
      <c r="T11" s="13"/>
      <c r="U11" s="13"/>
    </row>
    <row r="12" spans="1:21" s="32" customFormat="1" ht="69" x14ac:dyDescent="0.3">
      <c r="A12" s="13" t="s">
        <v>577</v>
      </c>
      <c r="B12" s="13" t="s">
        <v>614</v>
      </c>
      <c r="C12" s="13" t="s">
        <v>497</v>
      </c>
      <c r="D12" s="13" t="s">
        <v>978</v>
      </c>
      <c r="E12" s="13" t="s">
        <v>1294</v>
      </c>
      <c r="F12" s="13" t="s">
        <v>316</v>
      </c>
      <c r="G12" s="13" t="s">
        <v>312</v>
      </c>
      <c r="H12" s="13" t="s">
        <v>784</v>
      </c>
      <c r="I12" s="13" t="s">
        <v>1403</v>
      </c>
      <c r="J12" s="13" t="s">
        <v>359</v>
      </c>
      <c r="K12" s="13" t="s">
        <v>750</v>
      </c>
      <c r="L12" s="13" t="s">
        <v>356</v>
      </c>
      <c r="M12" s="13" t="s">
        <v>523</v>
      </c>
      <c r="N12" s="272">
        <v>6</v>
      </c>
      <c r="O12" s="13"/>
      <c r="P12" s="13"/>
      <c r="Q12" s="13"/>
      <c r="R12" s="13"/>
      <c r="S12" s="13"/>
      <c r="T12" s="13"/>
      <c r="U12" s="13"/>
    </row>
    <row r="13" spans="1:21" s="32" customFormat="1" ht="139.5" customHeight="1" x14ac:dyDescent="0.3">
      <c r="A13" s="13" t="s">
        <v>577</v>
      </c>
      <c r="B13" s="13" t="s">
        <v>615</v>
      </c>
      <c r="C13" s="13" t="s">
        <v>498</v>
      </c>
      <c r="D13" s="13" t="s">
        <v>177</v>
      </c>
      <c r="E13" s="13" t="s">
        <v>1369</v>
      </c>
      <c r="F13" s="13" t="s">
        <v>316</v>
      </c>
      <c r="G13" s="13" t="s">
        <v>312</v>
      </c>
      <c r="H13" s="13" t="s">
        <v>1370</v>
      </c>
      <c r="I13" s="13" t="s">
        <v>1403</v>
      </c>
      <c r="J13" s="13" t="s">
        <v>359</v>
      </c>
      <c r="K13" s="13" t="s">
        <v>750</v>
      </c>
      <c r="L13" s="13" t="s">
        <v>356</v>
      </c>
      <c r="M13" s="13" t="s">
        <v>523</v>
      </c>
      <c r="N13" s="272">
        <v>7</v>
      </c>
      <c r="O13" s="13"/>
      <c r="P13" s="13"/>
      <c r="Q13" s="13"/>
      <c r="R13" s="13"/>
      <c r="S13" s="13"/>
      <c r="T13" s="13"/>
      <c r="U13" s="13"/>
    </row>
    <row r="14" spans="1:21" ht="155.25" customHeight="1" x14ac:dyDescent="0.3">
      <c r="A14" s="8" t="s">
        <v>577</v>
      </c>
      <c r="B14" s="8" t="s">
        <v>616</v>
      </c>
      <c r="C14" s="8" t="s">
        <v>13</v>
      </c>
      <c r="D14" s="8" t="s">
        <v>14</v>
      </c>
      <c r="E14" s="8"/>
      <c r="F14" s="8" t="s">
        <v>15</v>
      </c>
      <c r="G14" s="8" t="s">
        <v>279</v>
      </c>
      <c r="H14" s="8" t="s">
        <v>1254</v>
      </c>
      <c r="I14" s="8" t="s">
        <v>779</v>
      </c>
      <c r="J14" s="8" t="s">
        <v>1360</v>
      </c>
      <c r="K14" s="8" t="s">
        <v>576</v>
      </c>
      <c r="L14" s="213" t="s">
        <v>579</v>
      </c>
      <c r="M14" s="8" t="s">
        <v>523</v>
      </c>
      <c r="N14" s="272">
        <v>8</v>
      </c>
      <c r="O14" s="8">
        <v>735</v>
      </c>
      <c r="P14" s="8">
        <v>195</v>
      </c>
      <c r="Q14" s="8">
        <v>8100</v>
      </c>
      <c r="R14" s="8">
        <v>8100</v>
      </c>
      <c r="S14" s="8" t="s">
        <v>13</v>
      </c>
      <c r="T14" s="8" t="s">
        <v>13</v>
      </c>
      <c r="U14" s="8"/>
    </row>
    <row r="15" spans="1:21" ht="55.2" x14ac:dyDescent="0.3">
      <c r="A15" s="8" t="s">
        <v>577</v>
      </c>
      <c r="B15" s="8" t="s">
        <v>617</v>
      </c>
      <c r="C15" s="8" t="s">
        <v>16</v>
      </c>
      <c r="D15" s="8" t="s">
        <v>14</v>
      </c>
      <c r="E15" s="8"/>
      <c r="F15" s="8" t="s">
        <v>15</v>
      </c>
      <c r="G15" s="8" t="s">
        <v>279</v>
      </c>
      <c r="H15" s="270" t="s">
        <v>1254</v>
      </c>
      <c r="I15" s="8" t="s">
        <v>17</v>
      </c>
      <c r="J15" s="274" t="s">
        <v>1360</v>
      </c>
      <c r="K15" s="8" t="s">
        <v>576</v>
      </c>
      <c r="L15" s="213" t="s">
        <v>579</v>
      </c>
      <c r="M15" s="8" t="s">
        <v>523</v>
      </c>
      <c r="N15" s="272">
        <v>9</v>
      </c>
      <c r="O15" s="8">
        <v>736</v>
      </c>
      <c r="P15" s="8">
        <v>196</v>
      </c>
      <c r="Q15" s="8">
        <v>8101</v>
      </c>
      <c r="R15" s="8">
        <v>8101</v>
      </c>
      <c r="S15" s="8" t="s">
        <v>16</v>
      </c>
      <c r="T15" s="8" t="s">
        <v>16</v>
      </c>
      <c r="U15" s="8"/>
    </row>
    <row r="16" spans="1:21" ht="55.2" x14ac:dyDescent="0.3">
      <c r="A16" s="8" t="s">
        <v>577</v>
      </c>
      <c r="B16" s="8" t="s">
        <v>618</v>
      </c>
      <c r="C16" s="8" t="s">
        <v>18</v>
      </c>
      <c r="D16" s="8" t="s">
        <v>14</v>
      </c>
      <c r="E16" s="8"/>
      <c r="F16" s="8" t="s">
        <v>15</v>
      </c>
      <c r="G16" s="8" t="s">
        <v>279</v>
      </c>
      <c r="H16" s="270" t="s">
        <v>1254</v>
      </c>
      <c r="I16" s="8" t="s">
        <v>19</v>
      </c>
      <c r="J16" s="274" t="s">
        <v>1360</v>
      </c>
      <c r="K16" s="8" t="s">
        <v>576</v>
      </c>
      <c r="L16" s="213" t="s">
        <v>579</v>
      </c>
      <c r="M16" s="8" t="s">
        <v>523</v>
      </c>
      <c r="N16" s="272">
        <v>10</v>
      </c>
      <c r="O16" s="8">
        <v>737</v>
      </c>
      <c r="P16" s="8">
        <v>197</v>
      </c>
      <c r="Q16" s="8">
        <v>8102</v>
      </c>
      <c r="R16" s="8">
        <v>8102</v>
      </c>
      <c r="S16" s="8" t="s">
        <v>18</v>
      </c>
      <c r="T16" s="8" t="s">
        <v>18</v>
      </c>
      <c r="U16" s="8"/>
    </row>
    <row r="17" spans="1:21" ht="55.2" x14ac:dyDescent="0.3">
      <c r="A17" s="8" t="s">
        <v>577</v>
      </c>
      <c r="B17" s="8" t="s">
        <v>619</v>
      </c>
      <c r="C17" s="8" t="s">
        <v>20</v>
      </c>
      <c r="D17" s="8" t="s">
        <v>14</v>
      </c>
      <c r="E17" s="8"/>
      <c r="F17" s="8" t="s">
        <v>15</v>
      </c>
      <c r="G17" s="8" t="s">
        <v>279</v>
      </c>
      <c r="H17" s="270" t="s">
        <v>1254</v>
      </c>
      <c r="I17" s="8" t="s">
        <v>21</v>
      </c>
      <c r="J17" s="274" t="s">
        <v>1360</v>
      </c>
      <c r="K17" s="8" t="s">
        <v>576</v>
      </c>
      <c r="L17" s="213" t="s">
        <v>579</v>
      </c>
      <c r="M17" s="8" t="s">
        <v>523</v>
      </c>
      <c r="N17" s="272">
        <v>11</v>
      </c>
      <c r="O17" s="8">
        <v>738</v>
      </c>
      <c r="P17" s="8">
        <v>198</v>
      </c>
      <c r="Q17" s="8">
        <v>8103</v>
      </c>
      <c r="R17" s="8">
        <v>8103</v>
      </c>
      <c r="S17" s="8" t="s">
        <v>20</v>
      </c>
      <c r="T17" s="8" t="s">
        <v>20</v>
      </c>
      <c r="U17" s="13"/>
    </row>
    <row r="18" spans="1:21" ht="55.2" x14ac:dyDescent="0.3">
      <c r="A18" s="8" t="s">
        <v>577</v>
      </c>
      <c r="B18" s="8" t="s">
        <v>620</v>
      </c>
      <c r="C18" s="8" t="s">
        <v>22</v>
      </c>
      <c r="D18" s="8" t="s">
        <v>14</v>
      </c>
      <c r="E18" s="8"/>
      <c r="F18" s="8" t="s">
        <v>15</v>
      </c>
      <c r="G18" s="8" t="s">
        <v>279</v>
      </c>
      <c r="H18" s="270" t="s">
        <v>1254</v>
      </c>
      <c r="I18" s="8" t="s">
        <v>23</v>
      </c>
      <c r="J18" s="274" t="s">
        <v>1360</v>
      </c>
      <c r="K18" s="8" t="s">
        <v>576</v>
      </c>
      <c r="L18" s="213" t="s">
        <v>579</v>
      </c>
      <c r="M18" s="8" t="s">
        <v>523</v>
      </c>
      <c r="N18" s="272">
        <v>12</v>
      </c>
      <c r="O18" s="8">
        <v>739</v>
      </c>
      <c r="P18" s="8">
        <v>199</v>
      </c>
      <c r="Q18" s="8">
        <v>8104</v>
      </c>
      <c r="R18" s="8">
        <v>8104</v>
      </c>
      <c r="S18" s="8" t="s">
        <v>22</v>
      </c>
      <c r="T18" s="8" t="s">
        <v>22</v>
      </c>
      <c r="U18" s="8"/>
    </row>
    <row r="19" spans="1:21" ht="27.6" x14ac:dyDescent="0.3">
      <c r="A19" s="8" t="s">
        <v>577</v>
      </c>
      <c r="B19" s="8" t="s">
        <v>621</v>
      </c>
      <c r="C19" s="8" t="s">
        <v>24</v>
      </c>
      <c r="D19" s="8" t="s">
        <v>14</v>
      </c>
      <c r="E19" s="8"/>
      <c r="F19" s="8" t="s">
        <v>15</v>
      </c>
      <c r="G19" s="8" t="s">
        <v>279</v>
      </c>
      <c r="H19" s="270" t="s">
        <v>1254</v>
      </c>
      <c r="I19" s="8" t="s">
        <v>25</v>
      </c>
      <c r="J19" s="213" t="s">
        <v>359</v>
      </c>
      <c r="K19" s="8" t="s">
        <v>576</v>
      </c>
      <c r="L19" s="213" t="s">
        <v>357</v>
      </c>
      <c r="M19" s="8" t="s">
        <v>523</v>
      </c>
      <c r="N19" s="272">
        <v>13</v>
      </c>
      <c r="O19" s="8">
        <v>740</v>
      </c>
      <c r="P19" s="8">
        <v>200</v>
      </c>
      <c r="Q19" s="8">
        <v>8105</v>
      </c>
      <c r="R19" s="8">
        <v>8105</v>
      </c>
      <c r="S19" s="8" t="s">
        <v>24</v>
      </c>
      <c r="T19" s="8" t="s">
        <v>24</v>
      </c>
      <c r="U19" s="8"/>
    </row>
    <row r="20" spans="1:21" ht="41.4" x14ac:dyDescent="0.3">
      <c r="A20" s="8" t="s">
        <v>577</v>
      </c>
      <c r="B20" s="8" t="s">
        <v>622</v>
      </c>
      <c r="C20" s="8" t="s">
        <v>26</v>
      </c>
      <c r="D20" s="8" t="s">
        <v>14</v>
      </c>
      <c r="E20" s="8"/>
      <c r="F20" s="8" t="s">
        <v>15</v>
      </c>
      <c r="G20" s="8" t="s">
        <v>279</v>
      </c>
      <c r="H20" s="270" t="s">
        <v>1254</v>
      </c>
      <c r="I20" s="8" t="s">
        <v>27</v>
      </c>
      <c r="J20" s="213" t="s">
        <v>359</v>
      </c>
      <c r="K20" s="8" t="s">
        <v>576</v>
      </c>
      <c r="L20" s="213" t="s">
        <v>357</v>
      </c>
      <c r="M20" s="8" t="s">
        <v>523</v>
      </c>
      <c r="N20" s="272">
        <v>14</v>
      </c>
      <c r="O20" s="8">
        <v>741</v>
      </c>
      <c r="P20" s="8">
        <v>201</v>
      </c>
      <c r="Q20" s="8">
        <v>8106</v>
      </c>
      <c r="R20" s="8">
        <v>8106</v>
      </c>
      <c r="S20" s="8" t="s">
        <v>26</v>
      </c>
      <c r="T20" s="8" t="s">
        <v>26</v>
      </c>
      <c r="U20" s="8"/>
    </row>
    <row r="21" spans="1:21" ht="82.8" x14ac:dyDescent="0.3">
      <c r="A21" s="8" t="s">
        <v>577</v>
      </c>
      <c r="B21" s="8" t="s">
        <v>623</v>
      </c>
      <c r="C21" s="8" t="s">
        <v>28</v>
      </c>
      <c r="D21" s="8" t="s">
        <v>14</v>
      </c>
      <c r="E21" s="8"/>
      <c r="F21" s="8" t="s">
        <v>15</v>
      </c>
      <c r="G21" s="8" t="s">
        <v>279</v>
      </c>
      <c r="H21" s="270" t="s">
        <v>1254</v>
      </c>
      <c r="I21" s="8" t="s">
        <v>29</v>
      </c>
      <c r="J21" s="274" t="s">
        <v>1360</v>
      </c>
      <c r="K21" s="8" t="s">
        <v>576</v>
      </c>
      <c r="L21" s="8" t="s">
        <v>579</v>
      </c>
      <c r="M21" s="8" t="s">
        <v>523</v>
      </c>
      <c r="N21" s="272">
        <v>15</v>
      </c>
      <c r="O21" s="8">
        <v>742</v>
      </c>
      <c r="P21" s="8">
        <v>202</v>
      </c>
      <c r="Q21" s="8">
        <v>8107</v>
      </c>
      <c r="R21" s="8">
        <v>8107</v>
      </c>
      <c r="S21" s="8" t="s">
        <v>28</v>
      </c>
      <c r="T21" s="8" t="s">
        <v>28</v>
      </c>
      <c r="U21" s="8"/>
    </row>
    <row r="22" spans="1:21" ht="55.2" x14ac:dyDescent="0.3">
      <c r="A22" s="8" t="s">
        <v>577</v>
      </c>
      <c r="B22" s="8" t="s">
        <v>624</v>
      </c>
      <c r="C22" s="8" t="s">
        <v>30</v>
      </c>
      <c r="D22" s="8" t="s">
        <v>14</v>
      </c>
      <c r="E22" s="8"/>
      <c r="F22" s="8" t="s">
        <v>31</v>
      </c>
      <c r="G22" s="8" t="s">
        <v>276</v>
      </c>
      <c r="H22" s="270" t="s">
        <v>1254</v>
      </c>
      <c r="I22" s="8" t="s">
        <v>32</v>
      </c>
      <c r="J22" s="274" t="s">
        <v>1360</v>
      </c>
      <c r="K22" s="8" t="s">
        <v>576</v>
      </c>
      <c r="L22" s="8" t="s">
        <v>579</v>
      </c>
      <c r="M22" s="8" t="s">
        <v>523</v>
      </c>
      <c r="N22" s="272">
        <v>16</v>
      </c>
      <c r="O22" s="8">
        <v>745</v>
      </c>
      <c r="P22" s="8">
        <v>205</v>
      </c>
      <c r="Q22" s="8">
        <v>8110</v>
      </c>
      <c r="R22" s="8">
        <v>8110</v>
      </c>
      <c r="S22" s="8" t="s">
        <v>30</v>
      </c>
      <c r="T22" s="8" t="s">
        <v>30</v>
      </c>
      <c r="U22" s="8"/>
    </row>
    <row r="23" spans="1:21" ht="55.2" x14ac:dyDescent="0.3">
      <c r="A23" s="8" t="s">
        <v>577</v>
      </c>
      <c r="B23" s="8" t="s">
        <v>625</v>
      </c>
      <c r="C23" s="8" t="s">
        <v>33</v>
      </c>
      <c r="D23" s="8" t="s">
        <v>14</v>
      </c>
      <c r="E23" s="8"/>
      <c r="F23" s="8" t="s">
        <v>31</v>
      </c>
      <c r="G23" s="8" t="s">
        <v>276</v>
      </c>
      <c r="H23" s="270" t="s">
        <v>1254</v>
      </c>
      <c r="I23" s="8" t="s">
        <v>1295</v>
      </c>
      <c r="J23" s="274" t="s">
        <v>1360</v>
      </c>
      <c r="K23" s="8" t="s">
        <v>576</v>
      </c>
      <c r="L23" s="8" t="s">
        <v>579</v>
      </c>
      <c r="M23" s="8" t="s">
        <v>523</v>
      </c>
      <c r="N23" s="272">
        <v>17</v>
      </c>
      <c r="O23" s="8">
        <v>746</v>
      </c>
      <c r="P23" s="8">
        <v>206</v>
      </c>
      <c r="Q23" s="8">
        <v>8111</v>
      </c>
      <c r="R23" s="8">
        <v>8111</v>
      </c>
      <c r="S23" s="8" t="s">
        <v>33</v>
      </c>
      <c r="T23" s="8" t="s">
        <v>33</v>
      </c>
      <c r="U23" s="8"/>
    </row>
    <row r="24" spans="1:21" ht="55.2" x14ac:dyDescent="0.3">
      <c r="A24" s="8" t="s">
        <v>577</v>
      </c>
      <c r="B24" s="8" t="s">
        <v>626</v>
      </c>
      <c r="C24" s="8" t="s">
        <v>34</v>
      </c>
      <c r="D24" s="8" t="s">
        <v>14</v>
      </c>
      <c r="E24" s="8"/>
      <c r="F24" s="8" t="s">
        <v>31</v>
      </c>
      <c r="G24" s="8" t="s">
        <v>276</v>
      </c>
      <c r="H24" s="270" t="s">
        <v>1254</v>
      </c>
      <c r="I24" s="8" t="s">
        <v>1315</v>
      </c>
      <c r="J24" s="274" t="s">
        <v>1360</v>
      </c>
      <c r="K24" s="8" t="s">
        <v>576</v>
      </c>
      <c r="L24" s="8" t="s">
        <v>579</v>
      </c>
      <c r="M24" s="8" t="s">
        <v>523</v>
      </c>
      <c r="N24" s="272">
        <v>18</v>
      </c>
      <c r="O24" s="8">
        <v>747</v>
      </c>
      <c r="P24" s="8">
        <v>207</v>
      </c>
      <c r="Q24" s="8">
        <v>8112</v>
      </c>
      <c r="R24" s="8">
        <v>8112</v>
      </c>
      <c r="S24" s="8" t="s">
        <v>34</v>
      </c>
      <c r="T24" s="8" t="s">
        <v>34</v>
      </c>
      <c r="U24" s="8"/>
    </row>
    <row r="25" spans="1:21" ht="55.2" x14ac:dyDescent="0.3">
      <c r="A25" s="8" t="s">
        <v>577</v>
      </c>
      <c r="B25" s="8" t="s">
        <v>627</v>
      </c>
      <c r="C25" s="8" t="s">
        <v>35</v>
      </c>
      <c r="D25" s="8" t="s">
        <v>14</v>
      </c>
      <c r="E25" s="8"/>
      <c r="F25" s="8" t="s">
        <v>31</v>
      </c>
      <c r="G25" s="8" t="s">
        <v>276</v>
      </c>
      <c r="H25" s="270" t="s">
        <v>1254</v>
      </c>
      <c r="I25" s="8" t="s">
        <v>36</v>
      </c>
      <c r="J25" s="274" t="s">
        <v>1360</v>
      </c>
      <c r="K25" s="8" t="s">
        <v>576</v>
      </c>
      <c r="L25" s="8" t="s">
        <v>579</v>
      </c>
      <c r="M25" s="8" t="s">
        <v>523</v>
      </c>
      <c r="N25" s="272">
        <v>19</v>
      </c>
      <c r="O25" s="8">
        <v>748</v>
      </c>
      <c r="P25" s="8">
        <v>208</v>
      </c>
      <c r="Q25" s="8">
        <v>8113</v>
      </c>
      <c r="R25" s="8">
        <v>8113</v>
      </c>
      <c r="S25" s="8" t="s">
        <v>35</v>
      </c>
      <c r="T25" s="8" t="s">
        <v>35</v>
      </c>
      <c r="U25" s="8"/>
    </row>
    <row r="26" spans="1:21" ht="55.2" x14ac:dyDescent="0.3">
      <c r="A26" s="8" t="s">
        <v>577</v>
      </c>
      <c r="B26" s="8" t="s">
        <v>628</v>
      </c>
      <c r="C26" s="8" t="s">
        <v>37</v>
      </c>
      <c r="D26" s="8" t="s">
        <v>14</v>
      </c>
      <c r="E26" s="8"/>
      <c r="F26" s="8" t="s">
        <v>31</v>
      </c>
      <c r="G26" s="8" t="s">
        <v>276</v>
      </c>
      <c r="H26" s="270" t="s">
        <v>1254</v>
      </c>
      <c r="I26" s="8" t="s">
        <v>38</v>
      </c>
      <c r="J26" s="274" t="s">
        <v>1360</v>
      </c>
      <c r="K26" s="8" t="s">
        <v>576</v>
      </c>
      <c r="L26" s="8" t="s">
        <v>579</v>
      </c>
      <c r="M26" s="8" t="s">
        <v>523</v>
      </c>
      <c r="N26" s="272">
        <v>20</v>
      </c>
      <c r="O26" s="8">
        <v>749</v>
      </c>
      <c r="P26" s="8">
        <v>209</v>
      </c>
      <c r="Q26" s="8">
        <v>8114</v>
      </c>
      <c r="R26" s="8">
        <v>8114</v>
      </c>
      <c r="S26" s="8" t="s">
        <v>37</v>
      </c>
      <c r="T26" s="8" t="s">
        <v>37</v>
      </c>
      <c r="U26" s="8"/>
    </row>
    <row r="27" spans="1:21" ht="55.2" x14ac:dyDescent="0.3">
      <c r="A27" s="8" t="s">
        <v>577</v>
      </c>
      <c r="B27" s="8" t="s">
        <v>629</v>
      </c>
      <c r="C27" s="8" t="s">
        <v>39</v>
      </c>
      <c r="D27" s="8" t="s">
        <v>14</v>
      </c>
      <c r="E27" s="8"/>
      <c r="F27" s="8" t="s">
        <v>15</v>
      </c>
      <c r="G27" s="8" t="s">
        <v>276</v>
      </c>
      <c r="H27" s="270" t="s">
        <v>1254</v>
      </c>
      <c r="I27" s="8" t="s">
        <v>40</v>
      </c>
      <c r="J27" s="274" t="s">
        <v>1360</v>
      </c>
      <c r="K27" s="8" t="s">
        <v>576</v>
      </c>
      <c r="L27" s="8" t="s">
        <v>356</v>
      </c>
      <c r="M27" s="8" t="s">
        <v>523</v>
      </c>
      <c r="N27" s="272">
        <v>21</v>
      </c>
      <c r="O27" s="8">
        <v>750</v>
      </c>
      <c r="P27" s="8">
        <v>210</v>
      </c>
      <c r="Q27" s="8">
        <v>8115</v>
      </c>
      <c r="R27" s="8">
        <v>8115</v>
      </c>
      <c r="S27" s="8" t="s">
        <v>39</v>
      </c>
      <c r="T27" s="8" t="s">
        <v>39</v>
      </c>
      <c r="U27" s="8"/>
    </row>
    <row r="28" spans="1:21" ht="55.2" x14ac:dyDescent="0.3">
      <c r="A28" s="8" t="s">
        <v>577</v>
      </c>
      <c r="B28" s="8" t="s">
        <v>630</v>
      </c>
      <c r="C28" s="8" t="s">
        <v>41</v>
      </c>
      <c r="D28" s="8" t="s">
        <v>14</v>
      </c>
      <c r="E28" s="8"/>
      <c r="F28" s="8" t="s">
        <v>15</v>
      </c>
      <c r="G28" s="8" t="s">
        <v>276</v>
      </c>
      <c r="H28" s="270" t="s">
        <v>1254</v>
      </c>
      <c r="I28" s="8" t="s">
        <v>42</v>
      </c>
      <c r="J28" s="274" t="s">
        <v>1360</v>
      </c>
      <c r="K28" s="8" t="s">
        <v>576</v>
      </c>
      <c r="L28" s="8" t="s">
        <v>356</v>
      </c>
      <c r="M28" s="8" t="s">
        <v>523</v>
      </c>
      <c r="N28" s="272">
        <v>22</v>
      </c>
      <c r="O28" s="8">
        <v>751</v>
      </c>
      <c r="P28" s="8">
        <v>211</v>
      </c>
      <c r="Q28" s="8">
        <v>8116</v>
      </c>
      <c r="R28" s="8">
        <v>8116</v>
      </c>
      <c r="S28" s="8" t="s">
        <v>41</v>
      </c>
      <c r="T28" s="8" t="s">
        <v>41</v>
      </c>
      <c r="U28" s="8"/>
    </row>
    <row r="29" spans="1:21" ht="55.2" x14ac:dyDescent="0.3">
      <c r="A29" s="8" t="s">
        <v>577</v>
      </c>
      <c r="B29" s="8" t="s">
        <v>631</v>
      </c>
      <c r="C29" s="8" t="s">
        <v>43</v>
      </c>
      <c r="D29" s="8" t="s">
        <v>14</v>
      </c>
      <c r="E29" s="8"/>
      <c r="F29" s="8" t="s">
        <v>15</v>
      </c>
      <c r="G29" s="8" t="s">
        <v>276</v>
      </c>
      <c r="H29" s="270" t="s">
        <v>1254</v>
      </c>
      <c r="I29" s="8" t="s">
        <v>1316</v>
      </c>
      <c r="J29" s="274" t="s">
        <v>1360</v>
      </c>
      <c r="K29" s="8" t="s">
        <v>576</v>
      </c>
      <c r="L29" s="8" t="s">
        <v>356</v>
      </c>
      <c r="M29" s="8" t="s">
        <v>523</v>
      </c>
      <c r="N29" s="272">
        <v>23</v>
      </c>
      <c r="O29" s="8">
        <v>752</v>
      </c>
      <c r="P29" s="8">
        <v>212</v>
      </c>
      <c r="Q29" s="8">
        <v>8117</v>
      </c>
      <c r="R29" s="8">
        <v>8117</v>
      </c>
      <c r="S29" s="8" t="s">
        <v>43</v>
      </c>
      <c r="T29" s="8" t="s">
        <v>43</v>
      </c>
      <c r="U29" s="8"/>
    </row>
    <row r="30" spans="1:21" ht="55.2" x14ac:dyDescent="0.3">
      <c r="A30" s="8" t="s">
        <v>577</v>
      </c>
      <c r="B30" s="8" t="s">
        <v>632</v>
      </c>
      <c r="C30" s="8" t="s">
        <v>44</v>
      </c>
      <c r="D30" s="8" t="s">
        <v>14</v>
      </c>
      <c r="E30" s="8"/>
      <c r="F30" s="8" t="s">
        <v>15</v>
      </c>
      <c r="G30" s="8" t="s">
        <v>276</v>
      </c>
      <c r="H30" s="270" t="s">
        <v>1254</v>
      </c>
      <c r="I30" s="8" t="s">
        <v>1317</v>
      </c>
      <c r="J30" s="274" t="s">
        <v>1360</v>
      </c>
      <c r="K30" s="8" t="s">
        <v>576</v>
      </c>
      <c r="L30" s="8" t="s">
        <v>356</v>
      </c>
      <c r="M30" s="8" t="s">
        <v>523</v>
      </c>
      <c r="N30" s="272">
        <v>24</v>
      </c>
      <c r="O30" s="8">
        <v>753</v>
      </c>
      <c r="P30" s="8">
        <v>213</v>
      </c>
      <c r="Q30" s="8">
        <v>8118</v>
      </c>
      <c r="R30" s="8">
        <v>8118</v>
      </c>
      <c r="S30" s="8" t="s">
        <v>44</v>
      </c>
      <c r="T30" s="8" t="s">
        <v>44</v>
      </c>
      <c r="U30" s="8"/>
    </row>
    <row r="31" spans="1:21" s="8" customFormat="1" ht="55.2" x14ac:dyDescent="0.3">
      <c r="A31" s="8" t="s">
        <v>577</v>
      </c>
      <c r="B31" s="8" t="s">
        <v>633</v>
      </c>
      <c r="C31" s="8" t="s">
        <v>45</v>
      </c>
      <c r="D31" s="8" t="s">
        <v>14</v>
      </c>
      <c r="F31" s="8" t="s">
        <v>15</v>
      </c>
      <c r="G31" s="8" t="s">
        <v>276</v>
      </c>
      <c r="H31" s="270" t="s">
        <v>1254</v>
      </c>
      <c r="I31" s="8" t="s">
        <v>1318</v>
      </c>
      <c r="J31" s="274" t="s">
        <v>1360</v>
      </c>
      <c r="K31" s="8" t="s">
        <v>576</v>
      </c>
      <c r="L31" s="8" t="s">
        <v>356</v>
      </c>
      <c r="M31" s="8" t="s">
        <v>523</v>
      </c>
      <c r="N31" s="272">
        <v>25</v>
      </c>
      <c r="O31" s="8">
        <v>754</v>
      </c>
      <c r="P31" s="8">
        <v>214</v>
      </c>
      <c r="Q31" s="8">
        <v>8119</v>
      </c>
      <c r="R31" s="8">
        <v>8119</v>
      </c>
      <c r="S31" s="8" t="s">
        <v>45</v>
      </c>
      <c r="T31" s="8" t="s">
        <v>45</v>
      </c>
    </row>
    <row r="32" spans="1:21" s="8" customFormat="1" ht="55.2" x14ac:dyDescent="0.3">
      <c r="A32" s="8" t="s">
        <v>577</v>
      </c>
      <c r="B32" s="8" t="s">
        <v>634</v>
      </c>
      <c r="C32" s="8" t="s">
        <v>46</v>
      </c>
      <c r="D32" s="8" t="s">
        <v>14</v>
      </c>
      <c r="F32" s="8" t="s">
        <v>15</v>
      </c>
      <c r="G32" s="8" t="s">
        <v>276</v>
      </c>
      <c r="H32" s="270" t="s">
        <v>1254</v>
      </c>
      <c r="I32" s="8" t="s">
        <v>1319</v>
      </c>
      <c r="J32" s="274" t="s">
        <v>1360</v>
      </c>
      <c r="K32" s="8" t="s">
        <v>576</v>
      </c>
      <c r="L32" s="8" t="s">
        <v>356</v>
      </c>
      <c r="M32" s="8" t="s">
        <v>523</v>
      </c>
      <c r="N32" s="272">
        <v>26</v>
      </c>
      <c r="O32" s="8">
        <v>755</v>
      </c>
      <c r="P32" s="8">
        <v>215</v>
      </c>
      <c r="Q32" s="8">
        <v>8120</v>
      </c>
      <c r="R32" s="8">
        <v>8120</v>
      </c>
      <c r="S32" s="8" t="s">
        <v>46</v>
      </c>
      <c r="T32" s="8" t="s">
        <v>46</v>
      </c>
    </row>
    <row r="33" spans="1:21" ht="55.2" x14ac:dyDescent="0.3">
      <c r="A33" s="8" t="s">
        <v>577</v>
      </c>
      <c r="B33" s="8" t="s">
        <v>635</v>
      </c>
      <c r="C33" s="8" t="s">
        <v>47</v>
      </c>
      <c r="D33" s="8" t="s">
        <v>14</v>
      </c>
      <c r="E33" s="8"/>
      <c r="F33" s="8" t="s">
        <v>31</v>
      </c>
      <c r="G33" s="8" t="s">
        <v>276</v>
      </c>
      <c r="H33" s="270" t="s">
        <v>1254</v>
      </c>
      <c r="I33" s="8" t="s">
        <v>48</v>
      </c>
      <c r="J33" s="274" t="s">
        <v>1360</v>
      </c>
      <c r="K33" s="8" t="s">
        <v>576</v>
      </c>
      <c r="L33" s="8" t="s">
        <v>356</v>
      </c>
      <c r="M33" s="8" t="s">
        <v>523</v>
      </c>
      <c r="N33" s="272">
        <v>27</v>
      </c>
      <c r="O33" s="8">
        <v>756</v>
      </c>
      <c r="P33" s="8">
        <v>216</v>
      </c>
      <c r="Q33" s="8">
        <v>8121</v>
      </c>
      <c r="R33" s="8">
        <v>8121</v>
      </c>
      <c r="S33" s="8" t="s">
        <v>47</v>
      </c>
      <c r="T33" s="8" t="s">
        <v>47</v>
      </c>
      <c r="U33" s="8"/>
    </row>
    <row r="34" spans="1:21" ht="55.2" x14ac:dyDescent="0.3">
      <c r="A34" s="8" t="s">
        <v>577</v>
      </c>
      <c r="B34" s="8" t="s">
        <v>636</v>
      </c>
      <c r="C34" s="8" t="s">
        <v>49</v>
      </c>
      <c r="D34" s="8" t="s">
        <v>14</v>
      </c>
      <c r="E34" s="8"/>
      <c r="F34" s="8" t="s">
        <v>31</v>
      </c>
      <c r="G34" s="8" t="s">
        <v>276</v>
      </c>
      <c r="H34" s="270" t="s">
        <v>1254</v>
      </c>
      <c r="I34" s="8" t="s">
        <v>50</v>
      </c>
      <c r="J34" s="274" t="s">
        <v>1360</v>
      </c>
      <c r="K34" s="8" t="s">
        <v>576</v>
      </c>
      <c r="L34" s="8" t="s">
        <v>356</v>
      </c>
      <c r="M34" s="8" t="s">
        <v>523</v>
      </c>
      <c r="N34" s="272">
        <v>28</v>
      </c>
      <c r="O34" s="8">
        <v>757</v>
      </c>
      <c r="P34" s="8">
        <v>217</v>
      </c>
      <c r="Q34" s="8">
        <v>8122</v>
      </c>
      <c r="R34" s="8">
        <v>8122</v>
      </c>
      <c r="S34" s="8" t="s">
        <v>49</v>
      </c>
      <c r="T34" s="8" t="s">
        <v>49</v>
      </c>
      <c r="U34" s="8"/>
    </row>
    <row r="35" spans="1:21" ht="55.2" x14ac:dyDescent="0.3">
      <c r="A35" s="8" t="s">
        <v>577</v>
      </c>
      <c r="B35" s="8" t="s">
        <v>637</v>
      </c>
      <c r="C35" s="8" t="s">
        <v>51</v>
      </c>
      <c r="D35" s="8" t="s">
        <v>14</v>
      </c>
      <c r="E35" s="8"/>
      <c r="F35" s="8" t="s">
        <v>31</v>
      </c>
      <c r="G35" s="8" t="s">
        <v>276</v>
      </c>
      <c r="H35" s="270" t="s">
        <v>1254</v>
      </c>
      <c r="I35" s="8" t="s">
        <v>52</v>
      </c>
      <c r="J35" s="274" t="s">
        <v>1360</v>
      </c>
      <c r="K35" s="8" t="s">
        <v>576</v>
      </c>
      <c r="L35" s="8" t="s">
        <v>356</v>
      </c>
      <c r="M35" s="8" t="s">
        <v>523</v>
      </c>
      <c r="N35" s="272">
        <v>29</v>
      </c>
      <c r="O35" s="8">
        <v>758</v>
      </c>
      <c r="P35" s="8">
        <v>218</v>
      </c>
      <c r="Q35" s="8">
        <v>8123</v>
      </c>
      <c r="R35" s="8">
        <v>8123</v>
      </c>
      <c r="S35" s="8" t="s">
        <v>51</v>
      </c>
      <c r="T35" s="8" t="s">
        <v>51</v>
      </c>
      <c r="U35" s="8"/>
    </row>
    <row r="36" spans="1:21" ht="55.2" x14ac:dyDescent="0.3">
      <c r="A36" s="8" t="s">
        <v>577</v>
      </c>
      <c r="B36" s="8" t="s">
        <v>638</v>
      </c>
      <c r="C36" s="8" t="s">
        <v>53</v>
      </c>
      <c r="D36" s="8" t="s">
        <v>14</v>
      </c>
      <c r="E36" s="8"/>
      <c r="F36" s="8" t="s">
        <v>31</v>
      </c>
      <c r="G36" s="8" t="s">
        <v>276</v>
      </c>
      <c r="H36" s="270" t="s">
        <v>1254</v>
      </c>
      <c r="I36" s="8" t="s">
        <v>54</v>
      </c>
      <c r="J36" s="274" t="s">
        <v>1360</v>
      </c>
      <c r="K36" s="8" t="s">
        <v>576</v>
      </c>
      <c r="L36" s="8" t="s">
        <v>579</v>
      </c>
      <c r="M36" s="8" t="s">
        <v>523</v>
      </c>
      <c r="N36" s="272">
        <v>30</v>
      </c>
      <c r="O36" s="8">
        <v>762</v>
      </c>
      <c r="P36" s="8">
        <v>222</v>
      </c>
      <c r="Q36" s="8">
        <v>8214</v>
      </c>
      <c r="R36" s="8">
        <v>8214</v>
      </c>
      <c r="S36" s="8" t="s">
        <v>53</v>
      </c>
      <c r="T36" s="8" t="s">
        <v>53</v>
      </c>
      <c r="U36" s="8"/>
    </row>
    <row r="37" spans="1:21" ht="136.5" customHeight="1" x14ac:dyDescent="0.3">
      <c r="A37" s="8" t="s">
        <v>577</v>
      </c>
      <c r="B37" s="8" t="s">
        <v>639</v>
      </c>
      <c r="C37" s="8" t="s">
        <v>57</v>
      </c>
      <c r="D37" s="8" t="s">
        <v>14</v>
      </c>
      <c r="E37" s="8"/>
      <c r="F37" s="8" t="s">
        <v>31</v>
      </c>
      <c r="G37" s="8" t="s">
        <v>276</v>
      </c>
      <c r="H37" s="270" t="s">
        <v>1254</v>
      </c>
      <c r="I37" s="8" t="s">
        <v>812</v>
      </c>
      <c r="J37" s="274" t="s">
        <v>1360</v>
      </c>
      <c r="K37" s="8" t="s">
        <v>576</v>
      </c>
      <c r="L37" s="8" t="s">
        <v>579</v>
      </c>
      <c r="M37" s="8" t="s">
        <v>523</v>
      </c>
      <c r="N37" s="272">
        <v>31</v>
      </c>
      <c r="O37" s="8">
        <v>764</v>
      </c>
      <c r="P37" s="8">
        <v>224</v>
      </c>
      <c r="Q37" s="8">
        <v>8216</v>
      </c>
      <c r="R37" s="8">
        <v>8216</v>
      </c>
      <c r="S37" s="8" t="s">
        <v>57</v>
      </c>
      <c r="T37" s="8" t="s">
        <v>57</v>
      </c>
      <c r="U37" s="8"/>
    </row>
    <row r="38" spans="1:21" ht="55.2" x14ac:dyDescent="0.3">
      <c r="A38" s="8" t="s">
        <v>577</v>
      </c>
      <c r="B38" s="8" t="s">
        <v>640</v>
      </c>
      <c r="C38" s="8" t="s">
        <v>751</v>
      </c>
      <c r="D38" s="8" t="s">
        <v>14</v>
      </c>
      <c r="E38" s="8"/>
      <c r="F38" s="8" t="s">
        <v>31</v>
      </c>
      <c r="G38" s="8" t="s">
        <v>276</v>
      </c>
      <c r="H38" s="270" t="s">
        <v>1254</v>
      </c>
      <c r="I38" s="13" t="s">
        <v>979</v>
      </c>
      <c r="J38" s="274" t="s">
        <v>1360</v>
      </c>
      <c r="K38" s="8" t="s">
        <v>576</v>
      </c>
      <c r="L38" s="8" t="s">
        <v>579</v>
      </c>
      <c r="M38" s="8" t="s">
        <v>523</v>
      </c>
      <c r="N38" s="272">
        <v>32</v>
      </c>
      <c r="Q38" s="8"/>
      <c r="R38" s="8"/>
      <c r="S38" s="8"/>
      <c r="T38" s="8"/>
      <c r="U38" s="8" t="s">
        <v>753</v>
      </c>
    </row>
    <row r="39" spans="1:21" ht="55.2" x14ac:dyDescent="0.3">
      <c r="A39" s="8" t="s">
        <v>577</v>
      </c>
      <c r="B39" s="8" t="s">
        <v>641</v>
      </c>
      <c r="C39" s="8" t="s">
        <v>62</v>
      </c>
      <c r="D39" s="8" t="s">
        <v>14</v>
      </c>
      <c r="E39" s="8"/>
      <c r="F39" s="8" t="s">
        <v>31</v>
      </c>
      <c r="G39" s="8" t="s">
        <v>276</v>
      </c>
      <c r="H39" s="270" t="s">
        <v>1254</v>
      </c>
      <c r="I39" s="8" t="s">
        <v>63</v>
      </c>
      <c r="J39" s="274" t="s">
        <v>1360</v>
      </c>
      <c r="K39" s="8" t="s">
        <v>576</v>
      </c>
      <c r="L39" s="8" t="s">
        <v>579</v>
      </c>
      <c r="M39" s="8" t="s">
        <v>523</v>
      </c>
      <c r="N39" s="272">
        <v>33</v>
      </c>
      <c r="O39" s="8">
        <v>768</v>
      </c>
      <c r="P39" s="8">
        <v>228</v>
      </c>
      <c r="Q39" s="8">
        <v>8220</v>
      </c>
      <c r="R39" s="8">
        <v>8220</v>
      </c>
      <c r="S39" s="8" t="s">
        <v>62</v>
      </c>
      <c r="T39" s="8" t="s">
        <v>62</v>
      </c>
      <c r="U39" s="8"/>
    </row>
    <row r="40" spans="1:21" ht="55.2" x14ac:dyDescent="0.3">
      <c r="A40" s="8" t="s">
        <v>577</v>
      </c>
      <c r="B40" s="8" t="s">
        <v>642</v>
      </c>
      <c r="C40" s="8" t="s">
        <v>66</v>
      </c>
      <c r="D40" s="8" t="s">
        <v>14</v>
      </c>
      <c r="E40" s="8"/>
      <c r="F40" s="8" t="s">
        <v>31</v>
      </c>
      <c r="G40" s="8" t="s">
        <v>276</v>
      </c>
      <c r="H40" s="270" t="s">
        <v>1254</v>
      </c>
      <c r="I40" s="8" t="s">
        <v>67</v>
      </c>
      <c r="J40" s="274" t="s">
        <v>1360</v>
      </c>
      <c r="K40" s="8" t="s">
        <v>576</v>
      </c>
      <c r="L40" s="8" t="s">
        <v>579</v>
      </c>
      <c r="M40" s="8" t="s">
        <v>523</v>
      </c>
      <c r="N40" s="272">
        <v>34</v>
      </c>
      <c r="O40" s="8">
        <v>770</v>
      </c>
      <c r="P40" s="8">
        <v>230</v>
      </c>
      <c r="Q40" s="8">
        <v>8222</v>
      </c>
      <c r="R40" s="8">
        <v>8222</v>
      </c>
      <c r="S40" s="8" t="s">
        <v>66</v>
      </c>
      <c r="T40" s="8" t="s">
        <v>66</v>
      </c>
      <c r="U40" s="8"/>
    </row>
    <row r="41" spans="1:21" ht="55.2" x14ac:dyDescent="0.3">
      <c r="A41" s="8" t="s">
        <v>577</v>
      </c>
      <c r="B41" s="8" t="s">
        <v>643</v>
      </c>
      <c r="C41" s="8" t="s">
        <v>78</v>
      </c>
      <c r="D41" s="8" t="s">
        <v>14</v>
      </c>
      <c r="E41" s="8"/>
      <c r="F41" s="8" t="s">
        <v>31</v>
      </c>
      <c r="G41" s="8" t="s">
        <v>276</v>
      </c>
      <c r="H41" s="270" t="s">
        <v>1254</v>
      </c>
      <c r="I41" s="8" t="s">
        <v>79</v>
      </c>
      <c r="J41" s="274" t="s">
        <v>1360</v>
      </c>
      <c r="K41" s="8" t="s">
        <v>576</v>
      </c>
      <c r="L41" s="8" t="s">
        <v>579</v>
      </c>
      <c r="M41" s="8" t="s">
        <v>523</v>
      </c>
      <c r="N41" s="272">
        <v>35</v>
      </c>
      <c r="O41" s="8">
        <v>778</v>
      </c>
      <c r="P41" s="8">
        <v>238</v>
      </c>
      <c r="Q41" s="8">
        <v>8230</v>
      </c>
      <c r="R41" s="8">
        <v>8230</v>
      </c>
      <c r="S41" s="8" t="s">
        <v>78</v>
      </c>
      <c r="T41" s="8" t="s">
        <v>78</v>
      </c>
      <c r="U41" s="8"/>
    </row>
    <row r="42" spans="1:21" ht="55.2" x14ac:dyDescent="0.3">
      <c r="A42" s="8" t="s">
        <v>577</v>
      </c>
      <c r="B42" s="8" t="s">
        <v>644</v>
      </c>
      <c r="C42" s="8" t="s">
        <v>84</v>
      </c>
      <c r="D42" s="8" t="s">
        <v>14</v>
      </c>
      <c r="E42" s="8"/>
      <c r="F42" s="8" t="s">
        <v>31</v>
      </c>
      <c r="G42" s="8" t="s">
        <v>276</v>
      </c>
      <c r="H42" s="270" t="s">
        <v>1254</v>
      </c>
      <c r="I42" s="8" t="s">
        <v>85</v>
      </c>
      <c r="J42" s="274" t="s">
        <v>1360</v>
      </c>
      <c r="K42" s="8" t="s">
        <v>576</v>
      </c>
      <c r="L42" s="8" t="s">
        <v>579</v>
      </c>
      <c r="M42" s="8" t="s">
        <v>523</v>
      </c>
      <c r="N42" s="272">
        <v>36</v>
      </c>
      <c r="O42" s="8">
        <v>782</v>
      </c>
      <c r="P42" s="8">
        <v>242</v>
      </c>
      <c r="Q42" s="8">
        <v>8234</v>
      </c>
      <c r="R42" s="8">
        <v>8234</v>
      </c>
      <c r="S42" s="8" t="s">
        <v>84</v>
      </c>
      <c r="T42" s="8" t="s">
        <v>84</v>
      </c>
      <c r="U42" s="8"/>
    </row>
    <row r="43" spans="1:21" ht="55.2" x14ac:dyDescent="0.3">
      <c r="A43" s="8" t="s">
        <v>577</v>
      </c>
      <c r="B43" s="8" t="s">
        <v>645</v>
      </c>
      <c r="C43" s="8" t="s">
        <v>88</v>
      </c>
      <c r="D43" s="8" t="s">
        <v>14</v>
      </c>
      <c r="E43" s="8"/>
      <c r="F43" s="8" t="s">
        <v>31</v>
      </c>
      <c r="G43" s="8" t="s">
        <v>276</v>
      </c>
      <c r="H43" s="270" t="s">
        <v>1254</v>
      </c>
      <c r="I43" s="8" t="s">
        <v>89</v>
      </c>
      <c r="J43" s="274" t="s">
        <v>1360</v>
      </c>
      <c r="K43" s="8" t="s">
        <v>576</v>
      </c>
      <c r="L43" s="8" t="s">
        <v>579</v>
      </c>
      <c r="M43" s="8" t="s">
        <v>523</v>
      </c>
      <c r="N43" s="272">
        <v>37</v>
      </c>
      <c r="O43" s="8">
        <v>784</v>
      </c>
      <c r="P43" s="8">
        <v>244</v>
      </c>
      <c r="Q43" s="8">
        <v>8236</v>
      </c>
      <c r="R43" s="8">
        <v>8236</v>
      </c>
      <c r="S43" s="8" t="s">
        <v>88</v>
      </c>
      <c r="T43" s="8" t="s">
        <v>88</v>
      </c>
      <c r="U43" s="8"/>
    </row>
    <row r="44" spans="1:21" ht="55.2" x14ac:dyDescent="0.3">
      <c r="A44" s="8" t="s">
        <v>577</v>
      </c>
      <c r="B44" s="8" t="s">
        <v>646</v>
      </c>
      <c r="C44" s="8" t="s">
        <v>94</v>
      </c>
      <c r="D44" s="8" t="s">
        <v>14</v>
      </c>
      <c r="E44" s="8"/>
      <c r="F44" s="8" t="s">
        <v>31</v>
      </c>
      <c r="G44" s="8" t="s">
        <v>276</v>
      </c>
      <c r="H44" s="270" t="s">
        <v>1254</v>
      </c>
      <c r="I44" s="8" t="s">
        <v>95</v>
      </c>
      <c r="J44" s="274" t="s">
        <v>1360</v>
      </c>
      <c r="K44" s="8" t="s">
        <v>576</v>
      </c>
      <c r="L44" s="8" t="s">
        <v>579</v>
      </c>
      <c r="M44" s="8" t="s">
        <v>523</v>
      </c>
      <c r="N44" s="272">
        <v>38</v>
      </c>
      <c r="O44" s="8">
        <v>788</v>
      </c>
      <c r="P44" s="8">
        <v>248</v>
      </c>
      <c r="Q44" s="8">
        <v>8240</v>
      </c>
      <c r="R44" s="8">
        <v>8240</v>
      </c>
      <c r="S44" s="8" t="s">
        <v>94</v>
      </c>
      <c r="T44" s="8" t="s">
        <v>94</v>
      </c>
      <c r="U44" s="8"/>
    </row>
    <row r="45" spans="1:21" ht="55.2" x14ac:dyDescent="0.3">
      <c r="A45" s="8" t="s">
        <v>577</v>
      </c>
      <c r="B45" s="8" t="s">
        <v>647</v>
      </c>
      <c r="C45" s="8" t="s">
        <v>98</v>
      </c>
      <c r="D45" s="8" t="s">
        <v>14</v>
      </c>
      <c r="E45" s="8"/>
      <c r="F45" s="8" t="s">
        <v>31</v>
      </c>
      <c r="G45" s="8" t="s">
        <v>276</v>
      </c>
      <c r="H45" s="270" t="s">
        <v>1254</v>
      </c>
      <c r="I45" s="8" t="s">
        <v>99</v>
      </c>
      <c r="J45" s="274" t="s">
        <v>1360</v>
      </c>
      <c r="K45" s="8" t="s">
        <v>576</v>
      </c>
      <c r="L45" s="8" t="s">
        <v>579</v>
      </c>
      <c r="M45" s="8" t="s">
        <v>523</v>
      </c>
      <c r="N45" s="272">
        <v>39</v>
      </c>
      <c r="O45" s="8">
        <v>790</v>
      </c>
      <c r="P45" s="8">
        <v>250</v>
      </c>
      <c r="Q45" s="8">
        <v>8242</v>
      </c>
      <c r="R45" s="8">
        <v>8242</v>
      </c>
      <c r="S45" s="8" t="s">
        <v>98</v>
      </c>
      <c r="T45" s="8" t="s">
        <v>98</v>
      </c>
      <c r="U45" s="8"/>
    </row>
    <row r="46" spans="1:21" ht="55.2" x14ac:dyDescent="0.3">
      <c r="A46" s="8" t="s">
        <v>577</v>
      </c>
      <c r="B46" s="8" t="s">
        <v>648</v>
      </c>
      <c r="C46" s="8" t="s">
        <v>102</v>
      </c>
      <c r="D46" s="8" t="s">
        <v>14</v>
      </c>
      <c r="E46" s="8"/>
      <c r="F46" s="8" t="s">
        <v>31</v>
      </c>
      <c r="G46" s="8" t="s">
        <v>276</v>
      </c>
      <c r="H46" s="270" t="s">
        <v>1254</v>
      </c>
      <c r="I46" s="8" t="s">
        <v>103</v>
      </c>
      <c r="J46" s="274" t="s">
        <v>1360</v>
      </c>
      <c r="K46" s="8" t="s">
        <v>576</v>
      </c>
      <c r="L46" s="8" t="s">
        <v>579</v>
      </c>
      <c r="M46" s="8" t="s">
        <v>523</v>
      </c>
      <c r="N46" s="272">
        <v>40</v>
      </c>
      <c r="O46" s="8">
        <v>792</v>
      </c>
      <c r="P46" s="8">
        <v>252</v>
      </c>
      <c r="Q46" s="8">
        <v>8244</v>
      </c>
      <c r="R46" s="8">
        <v>8244</v>
      </c>
      <c r="S46" s="8" t="s">
        <v>102</v>
      </c>
      <c r="T46" s="8" t="s">
        <v>102</v>
      </c>
      <c r="U46" s="8"/>
    </row>
    <row r="47" spans="1:21" ht="69" x14ac:dyDescent="0.3">
      <c r="A47" s="8" t="s">
        <v>577</v>
      </c>
      <c r="B47" s="8" t="s">
        <v>649</v>
      </c>
      <c r="C47" s="8" t="s">
        <v>106</v>
      </c>
      <c r="D47" s="8" t="s">
        <v>14</v>
      </c>
      <c r="E47" s="8"/>
      <c r="F47" s="8" t="s">
        <v>31</v>
      </c>
      <c r="G47" s="8" t="s">
        <v>276</v>
      </c>
      <c r="H47" s="270" t="s">
        <v>1254</v>
      </c>
      <c r="I47" s="8" t="s">
        <v>107</v>
      </c>
      <c r="J47" s="274" t="s">
        <v>1360</v>
      </c>
      <c r="K47" s="8" t="s">
        <v>576</v>
      </c>
      <c r="L47" s="8" t="s">
        <v>579</v>
      </c>
      <c r="M47" s="8" t="s">
        <v>523</v>
      </c>
      <c r="N47" s="272">
        <v>41</v>
      </c>
      <c r="O47" s="8">
        <v>794</v>
      </c>
      <c r="P47" s="8">
        <v>254</v>
      </c>
      <c r="Q47" s="8">
        <v>8246</v>
      </c>
      <c r="R47" s="8">
        <v>8246</v>
      </c>
      <c r="S47" s="8" t="s">
        <v>106</v>
      </c>
      <c r="T47" s="8" t="s">
        <v>106</v>
      </c>
      <c r="U47" s="8"/>
    </row>
    <row r="48" spans="1:21" ht="55.2" x14ac:dyDescent="0.3">
      <c r="A48" s="8" t="s">
        <v>577</v>
      </c>
      <c r="B48" s="8" t="s">
        <v>650</v>
      </c>
      <c r="C48" s="13" t="s">
        <v>1042</v>
      </c>
      <c r="D48" s="8" t="s">
        <v>14</v>
      </c>
      <c r="E48" s="8"/>
      <c r="F48" s="8" t="s">
        <v>31</v>
      </c>
      <c r="G48" s="8" t="s">
        <v>276</v>
      </c>
      <c r="H48" s="270" t="s">
        <v>1254</v>
      </c>
      <c r="I48" s="13" t="s">
        <v>1220</v>
      </c>
      <c r="J48" s="274" t="s">
        <v>1360</v>
      </c>
      <c r="K48" s="8" t="s">
        <v>576</v>
      </c>
      <c r="L48" s="8" t="s">
        <v>579</v>
      </c>
      <c r="M48" s="8" t="s">
        <v>523</v>
      </c>
      <c r="N48" s="272">
        <v>42</v>
      </c>
      <c r="O48" s="8">
        <v>766</v>
      </c>
      <c r="P48" s="8">
        <v>226</v>
      </c>
      <c r="Q48" s="8">
        <v>8218</v>
      </c>
      <c r="R48" s="8">
        <v>8218</v>
      </c>
      <c r="S48" s="8" t="s">
        <v>60</v>
      </c>
      <c r="T48" s="8" t="s">
        <v>60</v>
      </c>
      <c r="U48" s="8"/>
    </row>
    <row r="49" spans="1:21" s="32" customFormat="1" ht="69" x14ac:dyDescent="0.3">
      <c r="A49" s="13" t="s">
        <v>577</v>
      </c>
      <c r="B49" s="13" t="s">
        <v>651</v>
      </c>
      <c r="C49" s="13" t="s">
        <v>1351</v>
      </c>
      <c r="D49" s="13" t="s">
        <v>14</v>
      </c>
      <c r="E49" s="13"/>
      <c r="F49" s="13" t="s">
        <v>31</v>
      </c>
      <c r="G49" s="13" t="s">
        <v>276</v>
      </c>
      <c r="H49" s="270" t="s">
        <v>1254</v>
      </c>
      <c r="I49" s="13" t="s">
        <v>1221</v>
      </c>
      <c r="J49" s="274" t="s">
        <v>1360</v>
      </c>
      <c r="K49" s="13" t="s">
        <v>576</v>
      </c>
      <c r="L49" s="13" t="s">
        <v>579</v>
      </c>
      <c r="M49" s="13" t="s">
        <v>523</v>
      </c>
      <c r="N49" s="272">
        <v>43</v>
      </c>
      <c r="O49" s="13"/>
      <c r="P49" s="13"/>
      <c r="Q49" s="13"/>
      <c r="R49" s="13"/>
      <c r="S49" s="13"/>
      <c r="T49" s="13"/>
      <c r="U49" s="13"/>
    </row>
    <row r="50" spans="1:21" ht="55.2" x14ac:dyDescent="0.3">
      <c r="A50" s="8" t="s">
        <v>577</v>
      </c>
      <c r="B50" s="13" t="s">
        <v>652</v>
      </c>
      <c r="C50" s="8" t="s">
        <v>766</v>
      </c>
      <c r="D50" s="8" t="s">
        <v>14</v>
      </c>
      <c r="E50" s="8"/>
      <c r="F50" s="8" t="s">
        <v>31</v>
      </c>
      <c r="G50" s="8" t="s">
        <v>276</v>
      </c>
      <c r="H50" s="270" t="s">
        <v>1254</v>
      </c>
      <c r="I50" s="8" t="s">
        <v>1222</v>
      </c>
      <c r="J50" s="274" t="s">
        <v>1360</v>
      </c>
      <c r="K50" s="8" t="s">
        <v>576</v>
      </c>
      <c r="L50" s="8" t="s">
        <v>579</v>
      </c>
      <c r="M50" s="8" t="s">
        <v>523</v>
      </c>
      <c r="N50" s="272">
        <v>44</v>
      </c>
      <c r="O50" s="8">
        <v>772</v>
      </c>
      <c r="P50" s="8">
        <v>232</v>
      </c>
      <c r="Q50" s="8">
        <v>8224</v>
      </c>
      <c r="R50" s="8">
        <v>8224</v>
      </c>
      <c r="S50" s="8" t="s">
        <v>70</v>
      </c>
      <c r="T50" s="8" t="s">
        <v>70</v>
      </c>
      <c r="U50" s="8"/>
    </row>
    <row r="51" spans="1:21" ht="55.2" x14ac:dyDescent="0.3">
      <c r="A51" s="8" t="s">
        <v>577</v>
      </c>
      <c r="B51" s="13" t="s">
        <v>653</v>
      </c>
      <c r="C51" s="8" t="s">
        <v>767</v>
      </c>
      <c r="D51" s="8" t="s">
        <v>14</v>
      </c>
      <c r="E51" s="8"/>
      <c r="F51" s="8" t="s">
        <v>31</v>
      </c>
      <c r="G51" s="8" t="s">
        <v>276</v>
      </c>
      <c r="H51" s="270" t="s">
        <v>1254</v>
      </c>
      <c r="I51" s="8" t="s">
        <v>1223</v>
      </c>
      <c r="J51" s="274" t="s">
        <v>1360</v>
      </c>
      <c r="K51" s="8" t="s">
        <v>576</v>
      </c>
      <c r="L51" s="8" t="s">
        <v>579</v>
      </c>
      <c r="M51" s="8" t="s">
        <v>523</v>
      </c>
      <c r="N51" s="272">
        <v>45</v>
      </c>
      <c r="O51" s="8">
        <v>776</v>
      </c>
      <c r="P51" s="8">
        <v>236</v>
      </c>
      <c r="Q51" s="8">
        <v>8228</v>
      </c>
      <c r="R51" s="8">
        <v>8228</v>
      </c>
      <c r="S51" s="8" t="s">
        <v>76</v>
      </c>
      <c r="T51" s="8" t="s">
        <v>76</v>
      </c>
      <c r="U51" s="8"/>
    </row>
    <row r="52" spans="1:21" ht="55.2" x14ac:dyDescent="0.3">
      <c r="A52" s="8" t="s">
        <v>577</v>
      </c>
      <c r="B52" s="13" t="s">
        <v>654</v>
      </c>
      <c r="C52" s="8" t="s">
        <v>768</v>
      </c>
      <c r="D52" s="8" t="s">
        <v>14</v>
      </c>
      <c r="E52" s="8"/>
      <c r="F52" s="8" t="s">
        <v>31</v>
      </c>
      <c r="G52" s="8" t="s">
        <v>276</v>
      </c>
      <c r="H52" s="270" t="s">
        <v>1254</v>
      </c>
      <c r="I52" s="8" t="s">
        <v>1224</v>
      </c>
      <c r="J52" s="274" t="s">
        <v>1360</v>
      </c>
      <c r="K52" s="8" t="s">
        <v>576</v>
      </c>
      <c r="L52" s="8" t="s">
        <v>579</v>
      </c>
      <c r="M52" s="8" t="s">
        <v>523</v>
      </c>
      <c r="N52" s="272">
        <v>46</v>
      </c>
      <c r="O52" s="8">
        <v>780</v>
      </c>
      <c r="P52" s="8">
        <v>240</v>
      </c>
      <c r="Q52" s="8">
        <v>8232</v>
      </c>
      <c r="R52" s="8">
        <v>8232</v>
      </c>
      <c r="S52" s="8" t="s">
        <v>82</v>
      </c>
      <c r="T52" s="8" t="s">
        <v>82</v>
      </c>
      <c r="U52" s="8"/>
    </row>
    <row r="53" spans="1:21" ht="55.2" x14ac:dyDescent="0.3">
      <c r="A53" s="8" t="s">
        <v>577</v>
      </c>
      <c r="B53" s="13" t="s">
        <v>655</v>
      </c>
      <c r="C53" s="8" t="s">
        <v>769</v>
      </c>
      <c r="D53" s="8" t="s">
        <v>14</v>
      </c>
      <c r="E53" s="8"/>
      <c r="F53" s="8" t="s">
        <v>31</v>
      </c>
      <c r="G53" s="8" t="s">
        <v>276</v>
      </c>
      <c r="H53" s="270" t="s">
        <v>1254</v>
      </c>
      <c r="I53" s="8" t="s">
        <v>1225</v>
      </c>
      <c r="J53" s="274" t="s">
        <v>1360</v>
      </c>
      <c r="K53" s="8" t="s">
        <v>576</v>
      </c>
      <c r="L53" s="8" t="s">
        <v>579</v>
      </c>
      <c r="M53" s="8" t="s">
        <v>523</v>
      </c>
      <c r="N53" s="272">
        <v>47</v>
      </c>
      <c r="O53" s="8">
        <v>786</v>
      </c>
      <c r="P53" s="8">
        <v>246</v>
      </c>
      <c r="Q53" s="8">
        <v>8238</v>
      </c>
      <c r="R53" s="8">
        <v>8238</v>
      </c>
      <c r="S53" s="8" t="s">
        <v>92</v>
      </c>
      <c r="T53" s="8" t="s">
        <v>92</v>
      </c>
      <c r="U53" s="8"/>
    </row>
    <row r="54" spans="1:21" ht="69" x14ac:dyDescent="0.3">
      <c r="A54" s="8" t="s">
        <v>577</v>
      </c>
      <c r="B54" s="13" t="s">
        <v>656</v>
      </c>
      <c r="C54" s="8" t="s">
        <v>770</v>
      </c>
      <c r="D54" s="8" t="s">
        <v>14</v>
      </c>
      <c r="E54" s="8"/>
      <c r="F54" s="8" t="s">
        <v>31</v>
      </c>
      <c r="G54" s="8" t="s">
        <v>276</v>
      </c>
      <c r="H54" s="270" t="s">
        <v>1254</v>
      </c>
      <c r="I54" s="8" t="s">
        <v>1296</v>
      </c>
      <c r="J54" s="274" t="s">
        <v>1360</v>
      </c>
      <c r="K54" s="8" t="s">
        <v>576</v>
      </c>
      <c r="L54" s="8" t="s">
        <v>579</v>
      </c>
      <c r="M54" s="8" t="s">
        <v>523</v>
      </c>
      <c r="N54" s="272">
        <v>48</v>
      </c>
      <c r="O54" s="8">
        <v>808</v>
      </c>
      <c r="P54" s="8">
        <v>268</v>
      </c>
      <c r="Q54" s="8">
        <v>8260</v>
      </c>
      <c r="R54" s="8">
        <v>8260</v>
      </c>
      <c r="S54" s="8" t="s">
        <v>129</v>
      </c>
      <c r="T54" s="8" t="s">
        <v>129</v>
      </c>
      <c r="U54" s="8"/>
    </row>
    <row r="55" spans="1:21" ht="55.2" x14ac:dyDescent="0.3">
      <c r="A55" s="8" t="s">
        <v>577</v>
      </c>
      <c r="B55" s="13" t="s">
        <v>657</v>
      </c>
      <c r="C55" s="8" t="s">
        <v>110</v>
      </c>
      <c r="D55" s="8" t="s">
        <v>14</v>
      </c>
      <c r="E55" s="8"/>
      <c r="F55" s="8" t="s">
        <v>31</v>
      </c>
      <c r="G55" s="8" t="s">
        <v>276</v>
      </c>
      <c r="H55" s="270" t="s">
        <v>1254</v>
      </c>
      <c r="I55" s="8" t="s">
        <v>111</v>
      </c>
      <c r="J55" s="274" t="s">
        <v>1360</v>
      </c>
      <c r="K55" s="8" t="s">
        <v>576</v>
      </c>
      <c r="L55" s="8" t="s">
        <v>579</v>
      </c>
      <c r="M55" s="8" t="s">
        <v>523</v>
      </c>
      <c r="N55" s="272">
        <v>49</v>
      </c>
      <c r="O55" s="8">
        <v>796</v>
      </c>
      <c r="P55" s="8">
        <v>256</v>
      </c>
      <c r="Q55" s="8">
        <v>8248</v>
      </c>
      <c r="R55" s="8">
        <v>8248</v>
      </c>
      <c r="S55" s="8" t="s">
        <v>110</v>
      </c>
      <c r="T55" s="8" t="s">
        <v>110</v>
      </c>
      <c r="U55" s="8"/>
    </row>
    <row r="56" spans="1:21" ht="55.2" x14ac:dyDescent="0.3">
      <c r="A56" s="8" t="s">
        <v>577</v>
      </c>
      <c r="B56" s="13" t="s">
        <v>658</v>
      </c>
      <c r="C56" s="8" t="s">
        <v>114</v>
      </c>
      <c r="D56" s="8" t="s">
        <v>14</v>
      </c>
      <c r="E56" s="8"/>
      <c r="F56" s="8" t="s">
        <v>31</v>
      </c>
      <c r="G56" s="8" t="s">
        <v>276</v>
      </c>
      <c r="H56" s="270" t="s">
        <v>1254</v>
      </c>
      <c r="I56" s="8" t="s">
        <v>115</v>
      </c>
      <c r="J56" s="274" t="s">
        <v>1360</v>
      </c>
      <c r="K56" s="8" t="s">
        <v>576</v>
      </c>
      <c r="L56" s="8" t="s">
        <v>579</v>
      </c>
      <c r="M56" s="8" t="s">
        <v>523</v>
      </c>
      <c r="N56" s="272">
        <v>50</v>
      </c>
      <c r="O56" s="8">
        <v>798</v>
      </c>
      <c r="P56" s="8">
        <v>258</v>
      </c>
      <c r="Q56" s="8">
        <v>8250</v>
      </c>
      <c r="R56" s="8">
        <v>8250</v>
      </c>
      <c r="S56" s="8" t="s">
        <v>114</v>
      </c>
      <c r="T56" s="8" t="s">
        <v>114</v>
      </c>
      <c r="U56" s="8"/>
    </row>
    <row r="57" spans="1:21" ht="55.2" x14ac:dyDescent="0.3">
      <c r="A57" s="8" t="s">
        <v>577</v>
      </c>
      <c r="B57" s="13" t="s">
        <v>659</v>
      </c>
      <c r="C57" s="8" t="s">
        <v>118</v>
      </c>
      <c r="D57" s="8" t="s">
        <v>14</v>
      </c>
      <c r="E57" s="8"/>
      <c r="F57" s="8" t="s">
        <v>31</v>
      </c>
      <c r="G57" s="8" t="s">
        <v>276</v>
      </c>
      <c r="H57" s="270" t="s">
        <v>1254</v>
      </c>
      <c r="I57" s="8" t="s">
        <v>119</v>
      </c>
      <c r="J57" s="274" t="s">
        <v>1360</v>
      </c>
      <c r="K57" s="8" t="s">
        <v>576</v>
      </c>
      <c r="L57" s="8" t="s">
        <v>579</v>
      </c>
      <c r="M57" s="8" t="s">
        <v>523</v>
      </c>
      <c r="N57" s="272">
        <v>51</v>
      </c>
      <c r="O57" s="8">
        <v>800</v>
      </c>
      <c r="P57" s="8">
        <v>260</v>
      </c>
      <c r="Q57" s="8">
        <v>8252</v>
      </c>
      <c r="R57" s="8">
        <v>8252</v>
      </c>
      <c r="S57" s="8" t="s">
        <v>118</v>
      </c>
      <c r="T57" s="8" t="s">
        <v>118</v>
      </c>
      <c r="U57" s="8"/>
    </row>
    <row r="58" spans="1:21" ht="69" x14ac:dyDescent="0.3">
      <c r="A58" s="8" t="s">
        <v>577</v>
      </c>
      <c r="B58" s="13" t="s">
        <v>660</v>
      </c>
      <c r="C58" s="8" t="s">
        <v>759</v>
      </c>
      <c r="D58" s="8" t="s">
        <v>14</v>
      </c>
      <c r="E58" s="8"/>
      <c r="F58" s="8" t="s">
        <v>31</v>
      </c>
      <c r="G58" s="8" t="s">
        <v>276</v>
      </c>
      <c r="H58" s="270" t="s">
        <v>1254</v>
      </c>
      <c r="I58" s="8" t="s">
        <v>1320</v>
      </c>
      <c r="J58" s="274" t="s">
        <v>1360</v>
      </c>
      <c r="K58" s="8" t="s">
        <v>576</v>
      </c>
      <c r="L58" s="8" t="s">
        <v>579</v>
      </c>
      <c r="M58" s="8" t="s">
        <v>523</v>
      </c>
      <c r="N58" s="272">
        <v>52</v>
      </c>
      <c r="O58" s="8">
        <v>802</v>
      </c>
      <c r="P58" s="8">
        <v>262</v>
      </c>
      <c r="Q58" s="8">
        <v>8254</v>
      </c>
      <c r="R58" s="8">
        <v>8254</v>
      </c>
      <c r="S58" s="8" t="s">
        <v>122</v>
      </c>
      <c r="T58" s="8" t="s">
        <v>122</v>
      </c>
      <c r="U58" s="8" t="s">
        <v>780</v>
      </c>
    </row>
    <row r="59" spans="1:21" ht="55.2" x14ac:dyDescent="0.3">
      <c r="A59" s="8" t="s">
        <v>577</v>
      </c>
      <c r="B59" s="13" t="s">
        <v>661</v>
      </c>
      <c r="C59" s="8" t="s">
        <v>126</v>
      </c>
      <c r="D59" s="8" t="s">
        <v>14</v>
      </c>
      <c r="E59" s="8"/>
      <c r="F59" s="8" t="s">
        <v>31</v>
      </c>
      <c r="G59" s="8" t="s">
        <v>276</v>
      </c>
      <c r="H59" s="270" t="s">
        <v>1254</v>
      </c>
      <c r="I59" s="8" t="s">
        <v>1297</v>
      </c>
      <c r="J59" s="274" t="s">
        <v>1360</v>
      </c>
      <c r="K59" s="8" t="s">
        <v>576</v>
      </c>
      <c r="L59" s="8" t="s">
        <v>579</v>
      </c>
      <c r="M59" s="8" t="s">
        <v>523</v>
      </c>
      <c r="N59" s="272">
        <v>53</v>
      </c>
      <c r="O59" s="8">
        <v>806</v>
      </c>
      <c r="P59" s="8">
        <v>266</v>
      </c>
      <c r="Q59" s="8">
        <v>8258</v>
      </c>
      <c r="R59" s="8">
        <v>8258</v>
      </c>
      <c r="S59" s="8" t="s">
        <v>126</v>
      </c>
      <c r="T59" s="8" t="s">
        <v>126</v>
      </c>
      <c r="U59" s="8"/>
    </row>
    <row r="60" spans="1:21" ht="55.2" x14ac:dyDescent="0.3">
      <c r="A60" s="8" t="s">
        <v>577</v>
      </c>
      <c r="B60" s="13" t="s">
        <v>662</v>
      </c>
      <c r="C60" s="8" t="s">
        <v>72</v>
      </c>
      <c r="D60" s="8" t="s">
        <v>14</v>
      </c>
      <c r="E60" s="8"/>
      <c r="F60" s="8" t="s">
        <v>31</v>
      </c>
      <c r="G60" s="8" t="s">
        <v>276</v>
      </c>
      <c r="H60" s="270" t="s">
        <v>1254</v>
      </c>
      <c r="I60" s="8" t="s">
        <v>73</v>
      </c>
      <c r="J60" s="274" t="s">
        <v>1360</v>
      </c>
      <c r="K60" s="8" t="s">
        <v>576</v>
      </c>
      <c r="L60" s="8" t="s">
        <v>579</v>
      </c>
      <c r="M60" s="8" t="s">
        <v>523</v>
      </c>
      <c r="N60" s="272">
        <v>54</v>
      </c>
      <c r="O60" s="8">
        <v>774</v>
      </c>
      <c r="P60" s="8">
        <v>234</v>
      </c>
      <c r="Q60" s="8">
        <v>8226</v>
      </c>
      <c r="R60" s="8">
        <v>8226</v>
      </c>
      <c r="S60" s="8" t="s">
        <v>72</v>
      </c>
      <c r="T60" s="8" t="s">
        <v>72</v>
      </c>
      <c r="U60" s="8"/>
    </row>
    <row r="61" spans="1:21" ht="55.2" x14ac:dyDescent="0.3">
      <c r="A61" s="8" t="s">
        <v>577</v>
      </c>
      <c r="B61" s="13" t="s">
        <v>663</v>
      </c>
      <c r="C61" s="8" t="s">
        <v>131</v>
      </c>
      <c r="D61" s="8" t="s">
        <v>14</v>
      </c>
      <c r="E61" s="8"/>
      <c r="F61" s="8" t="s">
        <v>31</v>
      </c>
      <c r="G61" s="8" t="s">
        <v>276</v>
      </c>
      <c r="H61" s="270" t="s">
        <v>1254</v>
      </c>
      <c r="I61" s="8" t="s">
        <v>1298</v>
      </c>
      <c r="J61" s="274" t="s">
        <v>1360</v>
      </c>
      <c r="K61" s="8" t="s">
        <v>576</v>
      </c>
      <c r="L61" s="8" t="s">
        <v>579</v>
      </c>
      <c r="M61" s="8" t="s">
        <v>523</v>
      </c>
      <c r="N61" s="272">
        <v>55</v>
      </c>
      <c r="O61" s="8">
        <v>810</v>
      </c>
      <c r="P61" s="8">
        <v>270</v>
      </c>
      <c r="Q61" s="8">
        <v>8262</v>
      </c>
      <c r="R61" s="8">
        <v>8262</v>
      </c>
      <c r="S61" s="8" t="s">
        <v>131</v>
      </c>
      <c r="T61" s="8" t="s">
        <v>131</v>
      </c>
      <c r="U61" s="8"/>
    </row>
    <row r="62" spans="1:21" ht="69" x14ac:dyDescent="0.3">
      <c r="A62" s="8" t="s">
        <v>577</v>
      </c>
      <c r="B62" s="13" t="s">
        <v>664</v>
      </c>
      <c r="C62" s="8" t="s">
        <v>752</v>
      </c>
      <c r="D62" s="8" t="s">
        <v>14</v>
      </c>
      <c r="E62" s="8"/>
      <c r="F62" s="8" t="s">
        <v>31</v>
      </c>
      <c r="G62" s="8" t="s">
        <v>276</v>
      </c>
      <c r="H62" s="270" t="s">
        <v>1254</v>
      </c>
      <c r="I62" s="8" t="s">
        <v>1305</v>
      </c>
      <c r="J62" s="274" t="s">
        <v>1360</v>
      </c>
      <c r="K62" s="8" t="s">
        <v>576</v>
      </c>
      <c r="L62" s="8" t="s">
        <v>579</v>
      </c>
      <c r="M62" s="8" t="s">
        <v>523</v>
      </c>
      <c r="N62" s="272">
        <v>56</v>
      </c>
      <c r="O62" s="8">
        <v>804</v>
      </c>
      <c r="P62" s="8">
        <v>264</v>
      </c>
      <c r="Q62" s="8">
        <v>8256</v>
      </c>
      <c r="R62" s="8">
        <v>8256</v>
      </c>
      <c r="S62" s="8" t="s">
        <v>124</v>
      </c>
      <c r="T62" s="8" t="s">
        <v>124</v>
      </c>
      <c r="U62" s="8" t="s">
        <v>780</v>
      </c>
    </row>
    <row r="63" spans="1:21" ht="55.2" x14ac:dyDescent="0.3">
      <c r="A63" s="8" t="s">
        <v>577</v>
      </c>
      <c r="B63" s="13" t="s">
        <v>665</v>
      </c>
      <c r="C63" s="8" t="s">
        <v>134</v>
      </c>
      <c r="D63" s="8" t="s">
        <v>14</v>
      </c>
      <c r="E63" s="8"/>
      <c r="F63" s="8" t="s">
        <v>31</v>
      </c>
      <c r="G63" s="8" t="s">
        <v>276</v>
      </c>
      <c r="H63" s="270" t="s">
        <v>1254</v>
      </c>
      <c r="I63" s="8" t="s">
        <v>1299</v>
      </c>
      <c r="J63" s="274" t="s">
        <v>1360</v>
      </c>
      <c r="K63" s="8" t="s">
        <v>576</v>
      </c>
      <c r="L63" s="8" t="s">
        <v>579</v>
      </c>
      <c r="M63" s="8" t="s">
        <v>523</v>
      </c>
      <c r="N63" s="272">
        <v>57</v>
      </c>
      <c r="O63" s="8">
        <v>812</v>
      </c>
      <c r="P63" s="8">
        <v>272</v>
      </c>
      <c r="Q63" s="8">
        <v>8264</v>
      </c>
      <c r="R63" s="8">
        <v>8264</v>
      </c>
      <c r="S63" s="8" t="s">
        <v>134</v>
      </c>
      <c r="T63" s="8" t="s">
        <v>134</v>
      </c>
      <c r="U63" s="8"/>
    </row>
    <row r="64" spans="1:21" ht="55.2" x14ac:dyDescent="0.3">
      <c r="A64" s="8" t="s">
        <v>577</v>
      </c>
      <c r="B64" s="13" t="s">
        <v>666</v>
      </c>
      <c r="C64" s="8" t="s">
        <v>137</v>
      </c>
      <c r="D64" s="8" t="s">
        <v>14</v>
      </c>
      <c r="E64" s="8"/>
      <c r="F64" s="8" t="s">
        <v>31</v>
      </c>
      <c r="G64" s="8" t="s">
        <v>276</v>
      </c>
      <c r="H64" s="270" t="s">
        <v>1254</v>
      </c>
      <c r="I64" s="8" t="s">
        <v>1300</v>
      </c>
      <c r="J64" s="274" t="s">
        <v>1360</v>
      </c>
      <c r="K64" s="8" t="s">
        <v>576</v>
      </c>
      <c r="L64" s="8" t="s">
        <v>579</v>
      </c>
      <c r="M64" s="8" t="s">
        <v>523</v>
      </c>
      <c r="N64" s="272">
        <v>58</v>
      </c>
      <c r="O64" s="8">
        <v>814</v>
      </c>
      <c r="P64" s="8">
        <v>274</v>
      </c>
      <c r="Q64" s="8">
        <v>8266</v>
      </c>
      <c r="R64" s="8">
        <v>8266</v>
      </c>
      <c r="S64" s="8" t="s">
        <v>137</v>
      </c>
      <c r="T64" s="8" t="s">
        <v>137</v>
      </c>
      <c r="U64" s="8"/>
    </row>
    <row r="65" spans="1:21" ht="55.2" x14ac:dyDescent="0.3">
      <c r="A65" s="8" t="s">
        <v>577</v>
      </c>
      <c r="B65" s="13" t="s">
        <v>667</v>
      </c>
      <c r="C65" s="8" t="s">
        <v>140</v>
      </c>
      <c r="D65" s="8" t="s">
        <v>14</v>
      </c>
      <c r="E65" s="8"/>
      <c r="F65" s="8" t="s">
        <v>31</v>
      </c>
      <c r="G65" s="8" t="s">
        <v>276</v>
      </c>
      <c r="H65" s="270" t="s">
        <v>1254</v>
      </c>
      <c r="I65" s="8" t="s">
        <v>1301</v>
      </c>
      <c r="J65" s="274" t="s">
        <v>1360</v>
      </c>
      <c r="K65" s="8" t="s">
        <v>576</v>
      </c>
      <c r="L65" s="8" t="s">
        <v>579</v>
      </c>
      <c r="M65" s="8" t="s">
        <v>523</v>
      </c>
      <c r="N65" s="272">
        <v>59</v>
      </c>
      <c r="O65" s="8">
        <v>816</v>
      </c>
      <c r="P65" s="8">
        <v>276</v>
      </c>
      <c r="Q65" s="8">
        <v>8268</v>
      </c>
      <c r="R65" s="8">
        <v>8268</v>
      </c>
      <c r="S65" s="8" t="s">
        <v>140</v>
      </c>
      <c r="T65" s="8" t="s">
        <v>140</v>
      </c>
      <c r="U65" s="8"/>
    </row>
    <row r="66" spans="1:21" ht="55.2" x14ac:dyDescent="0.3">
      <c r="A66" s="8" t="s">
        <v>577</v>
      </c>
      <c r="B66" s="13" t="s">
        <v>668</v>
      </c>
      <c r="C66" s="8" t="s">
        <v>143</v>
      </c>
      <c r="D66" s="8" t="s">
        <v>14</v>
      </c>
      <c r="E66" s="8"/>
      <c r="F66" s="8" t="s">
        <v>31</v>
      </c>
      <c r="G66" s="8" t="s">
        <v>276</v>
      </c>
      <c r="H66" s="270" t="s">
        <v>1254</v>
      </c>
      <c r="I66" s="8" t="s">
        <v>1302</v>
      </c>
      <c r="J66" s="274" t="s">
        <v>1360</v>
      </c>
      <c r="K66" s="8" t="s">
        <v>576</v>
      </c>
      <c r="L66" s="8" t="s">
        <v>579</v>
      </c>
      <c r="M66" s="8" t="s">
        <v>523</v>
      </c>
      <c r="N66" s="272">
        <v>60</v>
      </c>
      <c r="O66" s="8">
        <v>818</v>
      </c>
      <c r="P66" s="8">
        <v>278</v>
      </c>
      <c r="Q66" s="8">
        <v>8270</v>
      </c>
      <c r="R66" s="8">
        <v>8270</v>
      </c>
      <c r="S66" s="8" t="s">
        <v>143</v>
      </c>
      <c r="T66" s="8" t="s">
        <v>143</v>
      </c>
      <c r="U66" s="8"/>
    </row>
    <row r="67" spans="1:21" ht="55.2" x14ac:dyDescent="0.3">
      <c r="A67" s="8" t="s">
        <v>577</v>
      </c>
      <c r="B67" s="13" t="s">
        <v>669</v>
      </c>
      <c r="C67" s="8" t="s">
        <v>146</v>
      </c>
      <c r="D67" s="8" t="s">
        <v>14</v>
      </c>
      <c r="E67" s="8"/>
      <c r="F67" s="8" t="s">
        <v>31</v>
      </c>
      <c r="G67" s="8" t="s">
        <v>276</v>
      </c>
      <c r="H67" s="270" t="s">
        <v>1254</v>
      </c>
      <c r="I67" s="8" t="s">
        <v>1303</v>
      </c>
      <c r="J67" s="274" t="s">
        <v>1360</v>
      </c>
      <c r="K67" s="8" t="s">
        <v>576</v>
      </c>
      <c r="L67" s="8" t="s">
        <v>579</v>
      </c>
      <c r="M67" s="8" t="s">
        <v>523</v>
      </c>
      <c r="N67" s="272">
        <v>61</v>
      </c>
      <c r="O67" s="8">
        <v>820</v>
      </c>
      <c r="P67" s="8">
        <v>280</v>
      </c>
      <c r="Q67" s="8">
        <v>8272</v>
      </c>
      <c r="R67" s="8">
        <v>8272</v>
      </c>
      <c r="S67" s="8" t="s">
        <v>146</v>
      </c>
      <c r="T67" s="8" t="s">
        <v>146</v>
      </c>
      <c r="U67" s="8"/>
    </row>
    <row r="68" spans="1:21" ht="55.2" x14ac:dyDescent="0.3">
      <c r="A68" s="8" t="s">
        <v>577</v>
      </c>
      <c r="B68" s="13" t="s">
        <v>670</v>
      </c>
      <c r="C68" s="8" t="s">
        <v>149</v>
      </c>
      <c r="D68" s="8" t="s">
        <v>14</v>
      </c>
      <c r="E68" s="8"/>
      <c r="F68" s="8" t="s">
        <v>31</v>
      </c>
      <c r="G68" s="8" t="s">
        <v>276</v>
      </c>
      <c r="H68" s="270" t="s">
        <v>1254</v>
      </c>
      <c r="I68" s="8" t="s">
        <v>1304</v>
      </c>
      <c r="J68" s="274" t="s">
        <v>1360</v>
      </c>
      <c r="K68" s="8" t="s">
        <v>576</v>
      </c>
      <c r="L68" s="8" t="s">
        <v>579</v>
      </c>
      <c r="M68" s="8" t="s">
        <v>523</v>
      </c>
      <c r="N68" s="272">
        <v>62</v>
      </c>
      <c r="O68" s="8">
        <v>822</v>
      </c>
      <c r="P68" s="8">
        <v>282</v>
      </c>
      <c r="Q68" s="8">
        <v>8274</v>
      </c>
      <c r="R68" s="8">
        <v>8274</v>
      </c>
      <c r="S68" s="8" t="s">
        <v>149</v>
      </c>
      <c r="T68" s="8" t="s">
        <v>149</v>
      </c>
      <c r="U68" s="8"/>
    </row>
    <row r="69" spans="1:21" ht="41.4" x14ac:dyDescent="0.3">
      <c r="A69" s="8" t="s">
        <v>577</v>
      </c>
      <c r="B69" s="13" t="s">
        <v>671</v>
      </c>
      <c r="C69" s="8" t="s">
        <v>246</v>
      </c>
      <c r="D69" s="8" t="s">
        <v>14</v>
      </c>
      <c r="E69" s="8"/>
      <c r="F69" s="8" t="s">
        <v>316</v>
      </c>
      <c r="G69" s="8" t="s">
        <v>276</v>
      </c>
      <c r="H69" s="270" t="s">
        <v>1254</v>
      </c>
      <c r="I69" s="8" t="s">
        <v>247</v>
      </c>
      <c r="J69" s="8" t="s">
        <v>359</v>
      </c>
      <c r="K69" s="8" t="s">
        <v>576</v>
      </c>
      <c r="L69" s="8" t="s">
        <v>357</v>
      </c>
      <c r="M69" s="8"/>
      <c r="N69" s="272">
        <v>63</v>
      </c>
      <c r="Q69" s="8"/>
      <c r="R69" s="8"/>
      <c r="S69" s="8"/>
      <c r="T69" s="8"/>
      <c r="U69" s="8"/>
    </row>
    <row r="70" spans="1:21" s="8" customFormat="1" ht="55.2" x14ac:dyDescent="0.3">
      <c r="A70" s="8" t="s">
        <v>577</v>
      </c>
      <c r="B70" s="13" t="s">
        <v>672</v>
      </c>
      <c r="C70" s="8" t="s">
        <v>307</v>
      </c>
      <c r="D70" s="8" t="s">
        <v>14</v>
      </c>
      <c r="F70" s="8" t="s">
        <v>15</v>
      </c>
      <c r="G70" s="8" t="s">
        <v>280</v>
      </c>
      <c r="H70" s="270" t="s">
        <v>1254</v>
      </c>
      <c r="I70" s="8" t="s">
        <v>154</v>
      </c>
      <c r="J70" s="274" t="s">
        <v>1360</v>
      </c>
      <c r="K70" s="8" t="s">
        <v>576</v>
      </c>
      <c r="L70" s="8" t="s">
        <v>579</v>
      </c>
      <c r="M70" s="8" t="s">
        <v>523</v>
      </c>
      <c r="N70" s="272">
        <v>64</v>
      </c>
      <c r="O70" s="8">
        <v>830</v>
      </c>
      <c r="P70" s="8">
        <v>290</v>
      </c>
      <c r="Q70" s="8">
        <v>8282</v>
      </c>
      <c r="R70" s="8">
        <v>8282</v>
      </c>
      <c r="S70" s="8" t="s">
        <v>153</v>
      </c>
      <c r="T70" s="8" t="s">
        <v>153</v>
      </c>
    </row>
    <row r="71" spans="1:21" s="8" customFormat="1" ht="55.2" x14ac:dyDescent="0.3">
      <c r="A71" s="8" t="s">
        <v>577</v>
      </c>
      <c r="B71" s="13" t="s">
        <v>673</v>
      </c>
      <c r="C71" s="8" t="s">
        <v>308</v>
      </c>
      <c r="D71" s="8" t="s">
        <v>14</v>
      </c>
      <c r="F71" s="8" t="s">
        <v>15</v>
      </c>
      <c r="G71" s="8" t="s">
        <v>280</v>
      </c>
      <c r="H71" s="270" t="s">
        <v>1254</v>
      </c>
      <c r="I71" s="8" t="s">
        <v>156</v>
      </c>
      <c r="J71" s="274" t="s">
        <v>1360</v>
      </c>
      <c r="K71" s="8" t="s">
        <v>576</v>
      </c>
      <c r="L71" s="8" t="s">
        <v>579</v>
      </c>
      <c r="M71" s="8" t="s">
        <v>523</v>
      </c>
      <c r="N71" s="272">
        <v>65</v>
      </c>
      <c r="O71" s="8">
        <v>831</v>
      </c>
      <c r="P71" s="8">
        <v>291</v>
      </c>
      <c r="Q71" s="8">
        <v>8283</v>
      </c>
      <c r="R71" s="8">
        <v>8283</v>
      </c>
      <c r="S71" s="8" t="s">
        <v>155</v>
      </c>
      <c r="T71" s="8" t="s">
        <v>155</v>
      </c>
    </row>
    <row r="72" spans="1:21" ht="124.2" x14ac:dyDescent="0.3">
      <c r="A72" s="8" t="s">
        <v>577</v>
      </c>
      <c r="B72" s="13" t="s">
        <v>674</v>
      </c>
      <c r="C72" s="8" t="s">
        <v>309</v>
      </c>
      <c r="D72" s="8" t="s">
        <v>14</v>
      </c>
      <c r="E72" s="8"/>
      <c r="F72" s="8" t="s">
        <v>15</v>
      </c>
      <c r="G72" s="8" t="s">
        <v>280</v>
      </c>
      <c r="H72" s="270" t="s">
        <v>1254</v>
      </c>
      <c r="I72" s="8" t="s">
        <v>158</v>
      </c>
      <c r="J72" s="274" t="s">
        <v>1360</v>
      </c>
      <c r="K72" s="8" t="s">
        <v>576</v>
      </c>
      <c r="L72" s="8" t="s">
        <v>579</v>
      </c>
      <c r="M72" s="8" t="s">
        <v>523</v>
      </c>
      <c r="N72" s="272">
        <v>66</v>
      </c>
      <c r="O72" s="8">
        <v>832</v>
      </c>
      <c r="P72" s="8">
        <v>292</v>
      </c>
      <c r="Q72" s="8">
        <v>8284</v>
      </c>
      <c r="R72" s="8">
        <v>8284</v>
      </c>
      <c r="S72" s="8" t="s">
        <v>157</v>
      </c>
      <c r="T72" s="8" t="s">
        <v>157</v>
      </c>
      <c r="U72" s="8"/>
    </row>
    <row r="73" spans="1:21" ht="55.2" x14ac:dyDescent="0.3">
      <c r="A73" s="8" t="s">
        <v>577</v>
      </c>
      <c r="B73" s="13" t="s">
        <v>675</v>
      </c>
      <c r="C73" s="8" t="s">
        <v>284</v>
      </c>
      <c r="D73" s="8" t="s">
        <v>14</v>
      </c>
      <c r="E73" s="8"/>
      <c r="F73" s="8" t="s">
        <v>31</v>
      </c>
      <c r="G73" s="8" t="s">
        <v>277</v>
      </c>
      <c r="H73" s="270" t="s">
        <v>1254</v>
      </c>
      <c r="I73" s="8" t="s">
        <v>56</v>
      </c>
      <c r="J73" s="274" t="s">
        <v>1360</v>
      </c>
      <c r="K73" s="8" t="s">
        <v>576</v>
      </c>
      <c r="L73" s="8" t="s">
        <v>579</v>
      </c>
      <c r="M73" s="8" t="s">
        <v>523</v>
      </c>
      <c r="N73" s="272">
        <v>67</v>
      </c>
      <c r="O73" s="8">
        <v>763</v>
      </c>
      <c r="P73" s="8">
        <v>223</v>
      </c>
      <c r="Q73" s="8">
        <v>8215</v>
      </c>
      <c r="R73" s="8">
        <v>8215</v>
      </c>
      <c r="S73" s="8" t="s">
        <v>55</v>
      </c>
      <c r="T73" s="8" t="s">
        <v>55</v>
      </c>
      <c r="U73" s="8"/>
    </row>
    <row r="74" spans="1:21" ht="55.2" x14ac:dyDescent="0.3">
      <c r="A74" s="8" t="s">
        <v>577</v>
      </c>
      <c r="B74" s="13" t="s">
        <v>676</v>
      </c>
      <c r="C74" s="8" t="s">
        <v>285</v>
      </c>
      <c r="D74" s="8" t="s">
        <v>14</v>
      </c>
      <c r="E74" s="8"/>
      <c r="F74" s="8" t="s">
        <v>31</v>
      </c>
      <c r="G74" s="8" t="s">
        <v>277</v>
      </c>
      <c r="H74" s="270" t="s">
        <v>1254</v>
      </c>
      <c r="I74" s="8" t="s">
        <v>59</v>
      </c>
      <c r="J74" s="274" t="s">
        <v>1360</v>
      </c>
      <c r="K74" s="8" t="s">
        <v>576</v>
      </c>
      <c r="L74" s="8" t="s">
        <v>579</v>
      </c>
      <c r="M74" s="8" t="s">
        <v>523</v>
      </c>
      <c r="N74" s="272">
        <v>68</v>
      </c>
      <c r="O74" s="8">
        <v>765</v>
      </c>
      <c r="P74" s="8">
        <v>225</v>
      </c>
      <c r="Q74" s="8">
        <v>8217</v>
      </c>
      <c r="R74" s="8">
        <v>8217</v>
      </c>
      <c r="S74" s="8" t="s">
        <v>58</v>
      </c>
      <c r="T74" s="8" t="s">
        <v>58</v>
      </c>
      <c r="U74" s="8"/>
    </row>
    <row r="75" spans="1:21" ht="55.2" x14ac:dyDescent="0.3">
      <c r="A75" s="8" t="s">
        <v>577</v>
      </c>
      <c r="B75" s="13" t="s">
        <v>677</v>
      </c>
      <c r="C75" s="8" t="s">
        <v>754</v>
      </c>
      <c r="D75" s="8" t="s">
        <v>14</v>
      </c>
      <c r="E75" s="8"/>
      <c r="F75" s="8" t="s">
        <v>31</v>
      </c>
      <c r="G75" s="8" t="s">
        <v>277</v>
      </c>
      <c r="H75" s="270" t="s">
        <v>1254</v>
      </c>
      <c r="I75" s="13" t="s">
        <v>1044</v>
      </c>
      <c r="J75" s="274" t="s">
        <v>1360</v>
      </c>
      <c r="K75" s="8" t="s">
        <v>576</v>
      </c>
      <c r="L75" s="8" t="s">
        <v>579</v>
      </c>
      <c r="M75" s="8" t="s">
        <v>523</v>
      </c>
      <c r="N75" s="272">
        <v>69</v>
      </c>
      <c r="Q75" s="8"/>
      <c r="R75" s="8"/>
      <c r="S75" s="8"/>
      <c r="T75" s="8"/>
      <c r="U75" s="8" t="s">
        <v>753</v>
      </c>
    </row>
    <row r="76" spans="1:21" ht="55.2" x14ac:dyDescent="0.3">
      <c r="A76" s="8" t="s">
        <v>577</v>
      </c>
      <c r="B76" s="13" t="s">
        <v>678</v>
      </c>
      <c r="C76" s="8" t="s">
        <v>286</v>
      </c>
      <c r="D76" s="8" t="s">
        <v>14</v>
      </c>
      <c r="E76" s="8"/>
      <c r="F76" s="8" t="s">
        <v>31</v>
      </c>
      <c r="G76" s="8" t="s">
        <v>277</v>
      </c>
      <c r="H76" s="270" t="s">
        <v>1254</v>
      </c>
      <c r="I76" s="8" t="s">
        <v>65</v>
      </c>
      <c r="J76" s="274" t="s">
        <v>1360</v>
      </c>
      <c r="K76" s="8" t="s">
        <v>576</v>
      </c>
      <c r="L76" s="8" t="s">
        <v>579</v>
      </c>
      <c r="M76" s="8" t="s">
        <v>523</v>
      </c>
      <c r="N76" s="272">
        <v>70</v>
      </c>
      <c r="O76" s="8">
        <v>769</v>
      </c>
      <c r="P76" s="8">
        <v>229</v>
      </c>
      <c r="Q76" s="8">
        <v>8221</v>
      </c>
      <c r="R76" s="8">
        <v>8221</v>
      </c>
      <c r="S76" s="8" t="s">
        <v>64</v>
      </c>
      <c r="T76" s="8" t="s">
        <v>64</v>
      </c>
      <c r="U76" s="8"/>
    </row>
    <row r="77" spans="1:21" ht="55.2" x14ac:dyDescent="0.3">
      <c r="A77" s="8" t="s">
        <v>577</v>
      </c>
      <c r="B77" s="13" t="s">
        <v>679</v>
      </c>
      <c r="C77" s="8" t="s">
        <v>287</v>
      </c>
      <c r="D77" s="8" t="s">
        <v>14</v>
      </c>
      <c r="E77" s="8"/>
      <c r="F77" s="8" t="s">
        <v>31</v>
      </c>
      <c r="G77" s="8" t="s">
        <v>277</v>
      </c>
      <c r="H77" s="270" t="s">
        <v>1254</v>
      </c>
      <c r="I77" s="8" t="s">
        <v>69</v>
      </c>
      <c r="J77" s="274" t="s">
        <v>1360</v>
      </c>
      <c r="K77" s="8" t="s">
        <v>576</v>
      </c>
      <c r="L77" s="8" t="s">
        <v>579</v>
      </c>
      <c r="M77" s="8" t="s">
        <v>523</v>
      </c>
      <c r="N77" s="272">
        <v>71</v>
      </c>
      <c r="O77" s="8">
        <v>771</v>
      </c>
      <c r="P77" s="8">
        <v>231</v>
      </c>
      <c r="Q77" s="8">
        <v>8223</v>
      </c>
      <c r="R77" s="8">
        <v>8223</v>
      </c>
      <c r="S77" s="8" t="s">
        <v>68</v>
      </c>
      <c r="T77" s="8" t="s">
        <v>68</v>
      </c>
      <c r="U77" s="8"/>
    </row>
    <row r="78" spans="1:21" ht="55.2" x14ac:dyDescent="0.3">
      <c r="A78" s="8" t="s">
        <v>577</v>
      </c>
      <c r="B78" s="13" t="s">
        <v>680</v>
      </c>
      <c r="C78" s="8" t="s">
        <v>289</v>
      </c>
      <c r="D78" s="8" t="s">
        <v>14</v>
      </c>
      <c r="E78" s="8"/>
      <c r="F78" s="8" t="s">
        <v>31</v>
      </c>
      <c r="G78" s="8" t="s">
        <v>277</v>
      </c>
      <c r="H78" s="270" t="s">
        <v>1254</v>
      </c>
      <c r="I78" s="8" t="s">
        <v>81</v>
      </c>
      <c r="J78" s="274" t="s">
        <v>1360</v>
      </c>
      <c r="K78" s="8" t="s">
        <v>576</v>
      </c>
      <c r="L78" s="8" t="s">
        <v>579</v>
      </c>
      <c r="M78" s="8" t="s">
        <v>523</v>
      </c>
      <c r="N78" s="272">
        <v>72</v>
      </c>
      <c r="O78" s="8">
        <v>779</v>
      </c>
      <c r="P78" s="8">
        <v>239</v>
      </c>
      <c r="Q78" s="8">
        <v>8231</v>
      </c>
      <c r="R78" s="8">
        <v>8231</v>
      </c>
      <c r="S78" s="8" t="s">
        <v>80</v>
      </c>
      <c r="T78" s="8" t="s">
        <v>80</v>
      </c>
      <c r="U78" s="8"/>
    </row>
    <row r="79" spans="1:21" ht="55.2" x14ac:dyDescent="0.3">
      <c r="A79" s="8" t="s">
        <v>577</v>
      </c>
      <c r="B79" s="13" t="s">
        <v>681</v>
      </c>
      <c r="C79" s="8" t="s">
        <v>290</v>
      </c>
      <c r="D79" s="8" t="s">
        <v>14</v>
      </c>
      <c r="E79" s="8"/>
      <c r="F79" s="8" t="s">
        <v>31</v>
      </c>
      <c r="G79" s="8" t="s">
        <v>277</v>
      </c>
      <c r="H79" s="270" t="s">
        <v>1254</v>
      </c>
      <c r="I79" s="8" t="s">
        <v>87</v>
      </c>
      <c r="J79" s="274" t="s">
        <v>1360</v>
      </c>
      <c r="K79" s="8" t="s">
        <v>576</v>
      </c>
      <c r="L79" s="8" t="s">
        <v>579</v>
      </c>
      <c r="M79" s="8" t="s">
        <v>523</v>
      </c>
      <c r="N79" s="272">
        <v>73</v>
      </c>
      <c r="O79" s="8">
        <v>783</v>
      </c>
      <c r="P79" s="8">
        <v>243</v>
      </c>
      <c r="Q79" s="8">
        <v>8235</v>
      </c>
      <c r="R79" s="8">
        <v>8235</v>
      </c>
      <c r="S79" s="8" t="s">
        <v>86</v>
      </c>
      <c r="T79" s="8" t="s">
        <v>86</v>
      </c>
      <c r="U79" s="8"/>
    </row>
    <row r="80" spans="1:21" ht="55.2" x14ac:dyDescent="0.3">
      <c r="A80" s="8" t="s">
        <v>577</v>
      </c>
      <c r="B80" s="13" t="s">
        <v>682</v>
      </c>
      <c r="C80" s="8" t="s">
        <v>291</v>
      </c>
      <c r="D80" s="8" t="s">
        <v>14</v>
      </c>
      <c r="E80" s="8"/>
      <c r="F80" s="8" t="s">
        <v>31</v>
      </c>
      <c r="G80" s="8" t="s">
        <v>277</v>
      </c>
      <c r="H80" s="270" t="s">
        <v>1254</v>
      </c>
      <c r="I80" s="8" t="s">
        <v>91</v>
      </c>
      <c r="J80" s="274" t="s">
        <v>1360</v>
      </c>
      <c r="K80" s="8" t="s">
        <v>576</v>
      </c>
      <c r="L80" s="8" t="s">
        <v>579</v>
      </c>
      <c r="M80" s="8" t="s">
        <v>523</v>
      </c>
      <c r="N80" s="272">
        <v>74</v>
      </c>
      <c r="O80" s="8">
        <v>785</v>
      </c>
      <c r="P80" s="8">
        <v>245</v>
      </c>
      <c r="Q80" s="8">
        <v>8237</v>
      </c>
      <c r="R80" s="8">
        <v>8237</v>
      </c>
      <c r="S80" s="8" t="s">
        <v>90</v>
      </c>
      <c r="T80" s="8" t="s">
        <v>90</v>
      </c>
      <c r="U80" s="8"/>
    </row>
    <row r="81" spans="1:21" ht="55.2" x14ac:dyDescent="0.3">
      <c r="A81" s="8" t="s">
        <v>577</v>
      </c>
      <c r="B81" s="13" t="s">
        <v>683</v>
      </c>
      <c r="C81" s="8" t="s">
        <v>292</v>
      </c>
      <c r="D81" s="8" t="s">
        <v>14</v>
      </c>
      <c r="E81" s="8"/>
      <c r="F81" s="8" t="s">
        <v>31</v>
      </c>
      <c r="G81" s="8" t="s">
        <v>277</v>
      </c>
      <c r="H81" s="270" t="s">
        <v>1254</v>
      </c>
      <c r="I81" s="8" t="s">
        <v>97</v>
      </c>
      <c r="J81" s="274" t="s">
        <v>1360</v>
      </c>
      <c r="K81" s="8" t="s">
        <v>576</v>
      </c>
      <c r="L81" s="8" t="s">
        <v>579</v>
      </c>
      <c r="M81" s="8" t="s">
        <v>523</v>
      </c>
      <c r="N81" s="272">
        <v>75</v>
      </c>
      <c r="O81" s="8">
        <v>789</v>
      </c>
      <c r="P81" s="8">
        <v>249</v>
      </c>
      <c r="Q81" s="8">
        <v>8241</v>
      </c>
      <c r="R81" s="8">
        <v>8241</v>
      </c>
      <c r="S81" s="8" t="s">
        <v>96</v>
      </c>
      <c r="T81" s="8" t="s">
        <v>96</v>
      </c>
      <c r="U81" s="8"/>
    </row>
    <row r="82" spans="1:21" ht="55.2" x14ac:dyDescent="0.3">
      <c r="A82" s="8" t="s">
        <v>577</v>
      </c>
      <c r="B82" s="13" t="s">
        <v>684</v>
      </c>
      <c r="C82" s="8" t="s">
        <v>293</v>
      </c>
      <c r="D82" s="8" t="s">
        <v>14</v>
      </c>
      <c r="E82" s="8"/>
      <c r="F82" s="8" t="s">
        <v>31</v>
      </c>
      <c r="G82" s="8" t="s">
        <v>277</v>
      </c>
      <c r="H82" s="270" t="s">
        <v>1254</v>
      </c>
      <c r="I82" s="8" t="s">
        <v>101</v>
      </c>
      <c r="J82" s="274" t="s">
        <v>1360</v>
      </c>
      <c r="K82" s="8" t="s">
        <v>576</v>
      </c>
      <c r="L82" s="8" t="s">
        <v>579</v>
      </c>
      <c r="M82" s="8" t="s">
        <v>523</v>
      </c>
      <c r="N82" s="272">
        <v>76</v>
      </c>
      <c r="O82" s="8">
        <v>791</v>
      </c>
      <c r="P82" s="8">
        <v>251</v>
      </c>
      <c r="Q82" s="8">
        <v>8243</v>
      </c>
      <c r="R82" s="8">
        <v>8243</v>
      </c>
      <c r="S82" s="8" t="s">
        <v>100</v>
      </c>
      <c r="T82" s="8" t="s">
        <v>100</v>
      </c>
      <c r="U82" s="8"/>
    </row>
    <row r="83" spans="1:21" ht="55.2" x14ac:dyDescent="0.3">
      <c r="A83" s="8" t="s">
        <v>577</v>
      </c>
      <c r="B83" s="13" t="s">
        <v>685</v>
      </c>
      <c r="C83" s="8" t="s">
        <v>294</v>
      </c>
      <c r="D83" s="8" t="s">
        <v>14</v>
      </c>
      <c r="E83" s="8"/>
      <c r="F83" s="8" t="s">
        <v>31</v>
      </c>
      <c r="G83" s="8" t="s">
        <v>277</v>
      </c>
      <c r="H83" s="270" t="s">
        <v>1254</v>
      </c>
      <c r="I83" s="8" t="s">
        <v>105</v>
      </c>
      <c r="J83" s="274" t="s">
        <v>1360</v>
      </c>
      <c r="K83" s="8" t="s">
        <v>576</v>
      </c>
      <c r="L83" s="8" t="s">
        <v>579</v>
      </c>
      <c r="M83" s="8" t="s">
        <v>523</v>
      </c>
      <c r="N83" s="272">
        <v>77</v>
      </c>
      <c r="O83" s="8">
        <v>793</v>
      </c>
      <c r="P83" s="8">
        <v>253</v>
      </c>
      <c r="Q83" s="8">
        <v>8245</v>
      </c>
      <c r="R83" s="8">
        <v>8245</v>
      </c>
      <c r="S83" s="8" t="s">
        <v>104</v>
      </c>
      <c r="T83" s="8" t="s">
        <v>104</v>
      </c>
      <c r="U83" s="8"/>
    </row>
    <row r="84" spans="1:21" ht="82.8" x14ac:dyDescent="0.3">
      <c r="A84" s="8" t="s">
        <v>577</v>
      </c>
      <c r="B84" s="13" t="s">
        <v>686</v>
      </c>
      <c r="C84" s="8" t="s">
        <v>295</v>
      </c>
      <c r="D84" s="8" t="s">
        <v>14</v>
      </c>
      <c r="E84" s="8"/>
      <c r="F84" s="8" t="s">
        <v>31</v>
      </c>
      <c r="G84" s="8" t="s">
        <v>277</v>
      </c>
      <c r="H84" s="270" t="s">
        <v>1254</v>
      </c>
      <c r="I84" s="8" t="s">
        <v>109</v>
      </c>
      <c r="J84" s="274" t="s">
        <v>1360</v>
      </c>
      <c r="K84" s="8" t="s">
        <v>576</v>
      </c>
      <c r="L84" s="8" t="s">
        <v>579</v>
      </c>
      <c r="M84" s="8" t="s">
        <v>523</v>
      </c>
      <c r="N84" s="272">
        <v>78</v>
      </c>
      <c r="O84" s="8">
        <v>795</v>
      </c>
      <c r="P84" s="8">
        <v>255</v>
      </c>
      <c r="Q84" s="8">
        <v>8247</v>
      </c>
      <c r="R84" s="8">
        <v>8247</v>
      </c>
      <c r="S84" s="8" t="s">
        <v>108</v>
      </c>
      <c r="T84" s="8" t="s">
        <v>108</v>
      </c>
      <c r="U84" s="8"/>
    </row>
    <row r="85" spans="1:21" ht="55.2" x14ac:dyDescent="0.3">
      <c r="A85" s="8" t="s">
        <v>577</v>
      </c>
      <c r="B85" s="13" t="s">
        <v>687</v>
      </c>
      <c r="C85" s="13" t="s">
        <v>1045</v>
      </c>
      <c r="D85" s="8" t="s">
        <v>14</v>
      </c>
      <c r="E85" s="8"/>
      <c r="F85" s="8" t="s">
        <v>31</v>
      </c>
      <c r="G85" s="8" t="s">
        <v>277</v>
      </c>
      <c r="H85" s="270" t="s">
        <v>1254</v>
      </c>
      <c r="I85" s="13" t="s">
        <v>1046</v>
      </c>
      <c r="J85" s="274" t="s">
        <v>1360</v>
      </c>
      <c r="K85" s="8" t="s">
        <v>576</v>
      </c>
      <c r="L85" s="8" t="s">
        <v>579</v>
      </c>
      <c r="M85" s="8" t="s">
        <v>523</v>
      </c>
      <c r="N85" s="272">
        <v>79</v>
      </c>
      <c r="O85" s="8">
        <v>767</v>
      </c>
      <c r="P85" s="8">
        <v>227</v>
      </c>
      <c r="Q85" s="8">
        <v>8219</v>
      </c>
      <c r="R85" s="8">
        <v>8219</v>
      </c>
      <c r="S85" s="8" t="s">
        <v>61</v>
      </c>
      <c r="T85" s="8" t="s">
        <v>61</v>
      </c>
      <c r="U85" s="8"/>
    </row>
    <row r="86" spans="1:21" s="32" customFormat="1" ht="55.2" x14ac:dyDescent="0.3">
      <c r="A86" s="13" t="s">
        <v>577</v>
      </c>
      <c r="B86" s="13" t="s">
        <v>688</v>
      </c>
      <c r="C86" s="13" t="s">
        <v>1352</v>
      </c>
      <c r="D86" s="13" t="s">
        <v>14</v>
      </c>
      <c r="E86" s="13"/>
      <c r="F86" s="13" t="s">
        <v>31</v>
      </c>
      <c r="G86" s="13" t="s">
        <v>277</v>
      </c>
      <c r="H86" s="270" t="s">
        <v>1254</v>
      </c>
      <c r="I86" s="13" t="s">
        <v>813</v>
      </c>
      <c r="J86" s="274" t="s">
        <v>1360</v>
      </c>
      <c r="K86" s="13" t="s">
        <v>576</v>
      </c>
      <c r="L86" s="13" t="s">
        <v>579</v>
      </c>
      <c r="M86" s="13" t="s">
        <v>523</v>
      </c>
      <c r="N86" s="272">
        <v>80</v>
      </c>
      <c r="O86" s="13"/>
      <c r="P86" s="13"/>
      <c r="Q86" s="13"/>
      <c r="R86" s="13"/>
      <c r="S86" s="13"/>
      <c r="T86" s="13"/>
      <c r="U86" s="13"/>
    </row>
    <row r="87" spans="1:21" ht="55.2" x14ac:dyDescent="0.3">
      <c r="A87" s="8" t="s">
        <v>577</v>
      </c>
      <c r="B87" s="13" t="s">
        <v>689</v>
      </c>
      <c r="C87" s="8" t="s">
        <v>771</v>
      </c>
      <c r="D87" s="8" t="s">
        <v>14</v>
      </c>
      <c r="E87" s="8"/>
      <c r="F87" s="8" t="s">
        <v>31</v>
      </c>
      <c r="G87" s="8" t="s">
        <v>277</v>
      </c>
      <c r="H87" s="270" t="s">
        <v>1254</v>
      </c>
      <c r="I87" s="8" t="s">
        <v>794</v>
      </c>
      <c r="J87" s="274" t="s">
        <v>1360</v>
      </c>
      <c r="K87" s="8" t="s">
        <v>576</v>
      </c>
      <c r="L87" s="8" t="s">
        <v>579</v>
      </c>
      <c r="M87" s="8" t="s">
        <v>523</v>
      </c>
      <c r="N87" s="272">
        <v>81</v>
      </c>
      <c r="O87" s="8">
        <v>773</v>
      </c>
      <c r="P87" s="8">
        <v>233</v>
      </c>
      <c r="Q87" s="8">
        <v>8225</v>
      </c>
      <c r="R87" s="8">
        <v>8225</v>
      </c>
      <c r="S87" s="8" t="s">
        <v>71</v>
      </c>
      <c r="T87" s="8" t="s">
        <v>71</v>
      </c>
      <c r="U87" s="8"/>
    </row>
    <row r="88" spans="1:21" ht="55.2" x14ac:dyDescent="0.3">
      <c r="A88" s="8" t="s">
        <v>577</v>
      </c>
      <c r="B88" s="13" t="s">
        <v>690</v>
      </c>
      <c r="C88" s="8" t="s">
        <v>772</v>
      </c>
      <c r="D88" s="8" t="s">
        <v>14</v>
      </c>
      <c r="E88" s="8"/>
      <c r="F88" s="8" t="s">
        <v>31</v>
      </c>
      <c r="G88" s="8" t="s">
        <v>277</v>
      </c>
      <c r="H88" s="270" t="s">
        <v>1254</v>
      </c>
      <c r="I88" s="8" t="s">
        <v>795</v>
      </c>
      <c r="J88" s="274" t="s">
        <v>1360</v>
      </c>
      <c r="K88" s="8" t="s">
        <v>576</v>
      </c>
      <c r="L88" s="8" t="s">
        <v>579</v>
      </c>
      <c r="M88" s="8" t="s">
        <v>523</v>
      </c>
      <c r="N88" s="272">
        <v>82</v>
      </c>
      <c r="O88" s="8">
        <v>777</v>
      </c>
      <c r="P88" s="8">
        <v>237</v>
      </c>
      <c r="Q88" s="8">
        <v>8229</v>
      </c>
      <c r="R88" s="8">
        <v>8229</v>
      </c>
      <c r="S88" s="8" t="s">
        <v>77</v>
      </c>
      <c r="T88" s="8" t="s">
        <v>77</v>
      </c>
      <c r="U88" s="8"/>
    </row>
    <row r="89" spans="1:21" ht="55.2" x14ac:dyDescent="0.3">
      <c r="A89" s="8" t="s">
        <v>577</v>
      </c>
      <c r="B89" s="13" t="s">
        <v>691</v>
      </c>
      <c r="C89" s="8" t="s">
        <v>773</v>
      </c>
      <c r="D89" s="8" t="s">
        <v>14</v>
      </c>
      <c r="E89" s="8"/>
      <c r="F89" s="8" t="s">
        <v>31</v>
      </c>
      <c r="G89" s="8" t="s">
        <v>277</v>
      </c>
      <c r="H89" s="270" t="s">
        <v>1254</v>
      </c>
      <c r="I89" s="8" t="s">
        <v>796</v>
      </c>
      <c r="J89" s="274" t="s">
        <v>1360</v>
      </c>
      <c r="K89" s="8" t="s">
        <v>576</v>
      </c>
      <c r="L89" s="8" t="s">
        <v>579</v>
      </c>
      <c r="M89" s="8" t="s">
        <v>523</v>
      </c>
      <c r="N89" s="272">
        <v>83</v>
      </c>
      <c r="O89" s="8">
        <v>781</v>
      </c>
      <c r="P89" s="8">
        <v>241</v>
      </c>
      <c r="Q89" s="8">
        <v>8233</v>
      </c>
      <c r="R89" s="8">
        <v>8233</v>
      </c>
      <c r="S89" s="8" t="s">
        <v>83</v>
      </c>
      <c r="T89" s="8" t="s">
        <v>83</v>
      </c>
      <c r="U89" s="8"/>
    </row>
    <row r="90" spans="1:21" ht="55.2" x14ac:dyDescent="0.3">
      <c r="A90" s="8" t="s">
        <v>577</v>
      </c>
      <c r="B90" s="13" t="s">
        <v>692</v>
      </c>
      <c r="C90" s="8" t="s">
        <v>774</v>
      </c>
      <c r="D90" s="8" t="s">
        <v>14</v>
      </c>
      <c r="E90" s="8"/>
      <c r="F90" s="8" t="s">
        <v>31</v>
      </c>
      <c r="G90" s="8" t="s">
        <v>277</v>
      </c>
      <c r="H90" s="270" t="s">
        <v>1254</v>
      </c>
      <c r="I90" s="8" t="s">
        <v>797</v>
      </c>
      <c r="J90" s="274" t="s">
        <v>1360</v>
      </c>
      <c r="K90" s="8" t="s">
        <v>576</v>
      </c>
      <c r="L90" s="8" t="s">
        <v>579</v>
      </c>
      <c r="M90" s="8" t="s">
        <v>523</v>
      </c>
      <c r="N90" s="272">
        <v>84</v>
      </c>
      <c r="O90" s="8">
        <v>787</v>
      </c>
      <c r="P90" s="8">
        <v>247</v>
      </c>
      <c r="Q90" s="8">
        <v>8239</v>
      </c>
      <c r="R90" s="8">
        <v>8239</v>
      </c>
      <c r="S90" s="8" t="s">
        <v>93</v>
      </c>
      <c r="T90" s="8" t="s">
        <v>93</v>
      </c>
      <c r="U90" s="8"/>
    </row>
    <row r="91" spans="1:21" ht="69" x14ac:dyDescent="0.3">
      <c r="A91" s="8" t="s">
        <v>577</v>
      </c>
      <c r="B91" s="13" t="s">
        <v>693</v>
      </c>
      <c r="C91" s="8" t="s">
        <v>775</v>
      </c>
      <c r="D91" s="8" t="s">
        <v>14</v>
      </c>
      <c r="E91" s="8"/>
      <c r="F91" s="8" t="s">
        <v>31</v>
      </c>
      <c r="G91" s="8" t="s">
        <v>277</v>
      </c>
      <c r="H91" s="270" t="s">
        <v>1254</v>
      </c>
      <c r="I91" s="8" t="s">
        <v>798</v>
      </c>
      <c r="J91" s="274" t="s">
        <v>1360</v>
      </c>
      <c r="K91" s="8" t="s">
        <v>576</v>
      </c>
      <c r="L91" s="8" t="s">
        <v>579</v>
      </c>
      <c r="M91" s="8" t="s">
        <v>523</v>
      </c>
      <c r="N91" s="272">
        <v>85</v>
      </c>
      <c r="O91" s="8">
        <v>809</v>
      </c>
      <c r="P91" s="8">
        <v>269</v>
      </c>
      <c r="Q91" s="8">
        <v>8261</v>
      </c>
      <c r="R91" s="8">
        <v>8261</v>
      </c>
      <c r="S91" s="8" t="s">
        <v>130</v>
      </c>
      <c r="T91" s="8" t="s">
        <v>130</v>
      </c>
      <c r="U91" s="8"/>
    </row>
    <row r="92" spans="1:21" ht="55.2" x14ac:dyDescent="0.3">
      <c r="A92" s="8" t="s">
        <v>577</v>
      </c>
      <c r="B92" s="13" t="s">
        <v>694</v>
      </c>
      <c r="C92" s="8" t="s">
        <v>296</v>
      </c>
      <c r="D92" s="8" t="s">
        <v>14</v>
      </c>
      <c r="E92" s="8"/>
      <c r="F92" s="8" t="s">
        <v>31</v>
      </c>
      <c r="G92" s="8" t="s">
        <v>277</v>
      </c>
      <c r="H92" s="270" t="s">
        <v>1254</v>
      </c>
      <c r="I92" s="8" t="s">
        <v>113</v>
      </c>
      <c r="J92" s="274" t="s">
        <v>1360</v>
      </c>
      <c r="K92" s="8" t="s">
        <v>576</v>
      </c>
      <c r="L92" s="8" t="s">
        <v>579</v>
      </c>
      <c r="M92" s="8" t="s">
        <v>523</v>
      </c>
      <c r="N92" s="272">
        <v>86</v>
      </c>
      <c r="O92" s="8">
        <v>797</v>
      </c>
      <c r="P92" s="8">
        <v>257</v>
      </c>
      <c r="Q92" s="8">
        <v>8249</v>
      </c>
      <c r="R92" s="8">
        <v>8249</v>
      </c>
      <c r="S92" s="8" t="s">
        <v>112</v>
      </c>
      <c r="T92" s="8" t="s">
        <v>112</v>
      </c>
      <c r="U92" s="8"/>
    </row>
    <row r="93" spans="1:21" ht="55.2" x14ac:dyDescent="0.3">
      <c r="A93" s="8" t="s">
        <v>577</v>
      </c>
      <c r="B93" s="13" t="s">
        <v>695</v>
      </c>
      <c r="C93" s="8" t="s">
        <v>297</v>
      </c>
      <c r="D93" s="8" t="s">
        <v>14</v>
      </c>
      <c r="E93" s="8"/>
      <c r="F93" s="8" t="s">
        <v>31</v>
      </c>
      <c r="G93" s="8" t="s">
        <v>277</v>
      </c>
      <c r="H93" s="270" t="s">
        <v>1254</v>
      </c>
      <c r="I93" s="8" t="s">
        <v>117</v>
      </c>
      <c r="J93" s="274" t="s">
        <v>1360</v>
      </c>
      <c r="K93" s="8" t="s">
        <v>576</v>
      </c>
      <c r="L93" s="8" t="s">
        <v>579</v>
      </c>
      <c r="M93" s="8" t="s">
        <v>523</v>
      </c>
      <c r="N93" s="272">
        <v>87</v>
      </c>
      <c r="O93" s="8">
        <v>799</v>
      </c>
      <c r="P93" s="8">
        <v>259</v>
      </c>
      <c r="Q93" s="8">
        <v>8251</v>
      </c>
      <c r="R93" s="8">
        <v>8251</v>
      </c>
      <c r="S93" s="8" t="s">
        <v>116</v>
      </c>
      <c r="T93" s="8" t="s">
        <v>116</v>
      </c>
      <c r="U93" s="8"/>
    </row>
    <row r="94" spans="1:21" ht="55.2" x14ac:dyDescent="0.3">
      <c r="A94" s="8" t="s">
        <v>577</v>
      </c>
      <c r="B94" s="13" t="s">
        <v>696</v>
      </c>
      <c r="C94" s="8" t="s">
        <v>298</v>
      </c>
      <c r="D94" s="8" t="s">
        <v>14</v>
      </c>
      <c r="E94" s="8"/>
      <c r="F94" s="8" t="s">
        <v>31</v>
      </c>
      <c r="G94" s="8" t="s">
        <v>277</v>
      </c>
      <c r="H94" s="270" t="s">
        <v>1254</v>
      </c>
      <c r="I94" s="8" t="s">
        <v>121</v>
      </c>
      <c r="J94" s="274" t="s">
        <v>1360</v>
      </c>
      <c r="K94" s="8" t="s">
        <v>576</v>
      </c>
      <c r="L94" s="8" t="s">
        <v>579</v>
      </c>
      <c r="M94" s="8" t="s">
        <v>523</v>
      </c>
      <c r="N94" s="272">
        <v>88</v>
      </c>
      <c r="O94" s="8">
        <v>801</v>
      </c>
      <c r="P94" s="8">
        <v>261</v>
      </c>
      <c r="Q94" s="8">
        <v>8253</v>
      </c>
      <c r="R94" s="8">
        <v>8253</v>
      </c>
      <c r="S94" s="8" t="s">
        <v>120</v>
      </c>
      <c r="T94" s="8" t="s">
        <v>120</v>
      </c>
      <c r="U94" s="8"/>
    </row>
    <row r="95" spans="1:21" ht="69" x14ac:dyDescent="0.3">
      <c r="A95" s="8" t="s">
        <v>577</v>
      </c>
      <c r="B95" s="13" t="s">
        <v>697</v>
      </c>
      <c r="C95" s="8" t="s">
        <v>756</v>
      </c>
      <c r="D95" s="8" t="s">
        <v>14</v>
      </c>
      <c r="E95" s="8"/>
      <c r="F95" s="8" t="s">
        <v>31</v>
      </c>
      <c r="G95" s="8" t="s">
        <v>277</v>
      </c>
      <c r="H95" s="270" t="s">
        <v>1254</v>
      </c>
      <c r="I95" s="8" t="s">
        <v>755</v>
      </c>
      <c r="J95" s="274" t="s">
        <v>1360</v>
      </c>
      <c r="K95" s="8" t="s">
        <v>576</v>
      </c>
      <c r="L95" s="8" t="s">
        <v>579</v>
      </c>
      <c r="M95" s="8" t="s">
        <v>523</v>
      </c>
      <c r="N95" s="272">
        <v>89</v>
      </c>
      <c r="O95" s="8">
        <v>803</v>
      </c>
      <c r="P95" s="8">
        <v>263</v>
      </c>
      <c r="Q95" s="8">
        <v>8255</v>
      </c>
      <c r="R95" s="8">
        <v>8255</v>
      </c>
      <c r="S95" s="8" t="s">
        <v>123</v>
      </c>
      <c r="T95" s="8" t="s">
        <v>123</v>
      </c>
      <c r="U95" s="8" t="s">
        <v>758</v>
      </c>
    </row>
    <row r="96" spans="1:21" ht="55.2" x14ac:dyDescent="0.3">
      <c r="A96" s="8" t="s">
        <v>577</v>
      </c>
      <c r="B96" s="13" t="s">
        <v>698</v>
      </c>
      <c r="C96" s="8" t="s">
        <v>299</v>
      </c>
      <c r="D96" s="8" t="s">
        <v>14</v>
      </c>
      <c r="E96" s="8"/>
      <c r="F96" s="8" t="s">
        <v>31</v>
      </c>
      <c r="G96" s="8" t="s">
        <v>277</v>
      </c>
      <c r="H96" s="270" t="s">
        <v>1254</v>
      </c>
      <c r="I96" s="8" t="s">
        <v>128</v>
      </c>
      <c r="J96" s="274" t="s">
        <v>1360</v>
      </c>
      <c r="K96" s="8" t="s">
        <v>576</v>
      </c>
      <c r="L96" s="8" t="s">
        <v>579</v>
      </c>
      <c r="M96" s="8" t="s">
        <v>523</v>
      </c>
      <c r="N96" s="272">
        <v>90</v>
      </c>
      <c r="O96" s="8">
        <v>807</v>
      </c>
      <c r="P96" s="8">
        <v>267</v>
      </c>
      <c r="Q96" s="8">
        <v>8259</v>
      </c>
      <c r="R96" s="8">
        <v>8259</v>
      </c>
      <c r="S96" s="8" t="s">
        <v>127</v>
      </c>
      <c r="T96" s="8" t="s">
        <v>127</v>
      </c>
      <c r="U96" s="8"/>
    </row>
    <row r="97" spans="1:21" ht="55.2" x14ac:dyDescent="0.3">
      <c r="A97" s="8" t="s">
        <v>577</v>
      </c>
      <c r="B97" s="13" t="s">
        <v>699</v>
      </c>
      <c r="C97" s="8" t="s">
        <v>288</v>
      </c>
      <c r="D97" s="8" t="s">
        <v>14</v>
      </c>
      <c r="E97" s="8"/>
      <c r="F97" s="8" t="s">
        <v>31</v>
      </c>
      <c r="G97" s="8" t="s">
        <v>277</v>
      </c>
      <c r="H97" s="270" t="s">
        <v>1254</v>
      </c>
      <c r="I97" s="8" t="s">
        <v>75</v>
      </c>
      <c r="J97" s="274" t="s">
        <v>1360</v>
      </c>
      <c r="K97" s="8" t="s">
        <v>576</v>
      </c>
      <c r="L97" s="8" t="s">
        <v>579</v>
      </c>
      <c r="M97" s="8" t="s">
        <v>523</v>
      </c>
      <c r="N97" s="272">
        <v>91</v>
      </c>
      <c r="O97" s="8">
        <v>775</v>
      </c>
      <c r="P97" s="8">
        <v>235</v>
      </c>
      <c r="Q97" s="8">
        <v>8227</v>
      </c>
      <c r="R97" s="8">
        <v>8227</v>
      </c>
      <c r="S97" s="8" t="s">
        <v>74</v>
      </c>
      <c r="T97" s="8" t="s">
        <v>74</v>
      </c>
      <c r="U97" s="8"/>
    </row>
    <row r="98" spans="1:21" ht="55.2" x14ac:dyDescent="0.3">
      <c r="A98" s="8" t="s">
        <v>577</v>
      </c>
      <c r="B98" s="13" t="s">
        <v>700</v>
      </c>
      <c r="C98" s="8" t="s">
        <v>300</v>
      </c>
      <c r="D98" s="8" t="s">
        <v>14</v>
      </c>
      <c r="E98" s="8"/>
      <c r="F98" s="8" t="s">
        <v>31</v>
      </c>
      <c r="G98" s="8" t="s">
        <v>277</v>
      </c>
      <c r="H98" s="270" t="s">
        <v>1254</v>
      </c>
      <c r="I98" s="8" t="s">
        <v>133</v>
      </c>
      <c r="J98" s="274" t="s">
        <v>1360</v>
      </c>
      <c r="K98" s="8" t="s">
        <v>576</v>
      </c>
      <c r="L98" s="8" t="s">
        <v>579</v>
      </c>
      <c r="M98" s="8" t="s">
        <v>523</v>
      </c>
      <c r="N98" s="272">
        <v>92</v>
      </c>
      <c r="O98" s="8">
        <v>811</v>
      </c>
      <c r="P98" s="8">
        <v>271</v>
      </c>
      <c r="Q98" s="8">
        <v>8263</v>
      </c>
      <c r="R98" s="8">
        <v>8263</v>
      </c>
      <c r="S98" s="8" t="s">
        <v>132</v>
      </c>
      <c r="T98" s="8" t="s">
        <v>132</v>
      </c>
      <c r="U98" s="8"/>
    </row>
    <row r="99" spans="1:21" ht="69" x14ac:dyDescent="0.3">
      <c r="A99" s="8" t="s">
        <v>577</v>
      </c>
      <c r="B99" s="13" t="s">
        <v>701</v>
      </c>
      <c r="C99" s="8" t="s">
        <v>760</v>
      </c>
      <c r="D99" s="8" t="s">
        <v>14</v>
      </c>
      <c r="E99" s="8"/>
      <c r="F99" s="8" t="s">
        <v>31</v>
      </c>
      <c r="G99" s="8" t="s">
        <v>277</v>
      </c>
      <c r="H99" s="270" t="s">
        <v>1254</v>
      </c>
      <c r="I99" s="8" t="s">
        <v>757</v>
      </c>
      <c r="J99" s="274" t="s">
        <v>1360</v>
      </c>
      <c r="K99" s="8" t="s">
        <v>576</v>
      </c>
      <c r="L99" s="8" t="s">
        <v>579</v>
      </c>
      <c r="M99" s="8" t="s">
        <v>523</v>
      </c>
      <c r="N99" s="272">
        <v>93</v>
      </c>
      <c r="O99" s="8">
        <v>805</v>
      </c>
      <c r="P99" s="8">
        <v>265</v>
      </c>
      <c r="Q99" s="8">
        <v>8257</v>
      </c>
      <c r="R99" s="8">
        <v>8257</v>
      </c>
      <c r="S99" s="8" t="s">
        <v>125</v>
      </c>
      <c r="T99" s="8" t="s">
        <v>125</v>
      </c>
      <c r="U99" s="8" t="s">
        <v>758</v>
      </c>
    </row>
    <row r="100" spans="1:21" ht="55.2" x14ac:dyDescent="0.3">
      <c r="A100" s="8" t="s">
        <v>577</v>
      </c>
      <c r="B100" s="13" t="s">
        <v>702</v>
      </c>
      <c r="C100" s="8" t="s">
        <v>301</v>
      </c>
      <c r="D100" s="8" t="s">
        <v>14</v>
      </c>
      <c r="E100" s="8"/>
      <c r="F100" s="8" t="s">
        <v>31</v>
      </c>
      <c r="G100" s="8" t="s">
        <v>277</v>
      </c>
      <c r="H100" s="270" t="s">
        <v>1254</v>
      </c>
      <c r="I100" s="8" t="s">
        <v>136</v>
      </c>
      <c r="J100" s="274" t="s">
        <v>1360</v>
      </c>
      <c r="K100" s="8" t="s">
        <v>576</v>
      </c>
      <c r="L100" s="8" t="s">
        <v>579</v>
      </c>
      <c r="M100" s="8" t="s">
        <v>523</v>
      </c>
      <c r="N100" s="272">
        <v>94</v>
      </c>
      <c r="O100" s="8">
        <v>813</v>
      </c>
      <c r="P100" s="8">
        <v>273</v>
      </c>
      <c r="Q100" s="8">
        <v>8265</v>
      </c>
      <c r="R100" s="8">
        <v>8265</v>
      </c>
      <c r="S100" s="8" t="s">
        <v>135</v>
      </c>
      <c r="T100" s="8" t="s">
        <v>135</v>
      </c>
      <c r="U100" s="8"/>
    </row>
    <row r="101" spans="1:21" ht="55.2" x14ac:dyDescent="0.3">
      <c r="A101" s="8" t="s">
        <v>577</v>
      </c>
      <c r="B101" s="13" t="s">
        <v>703</v>
      </c>
      <c r="C101" s="8" t="s">
        <v>302</v>
      </c>
      <c r="D101" s="8" t="s">
        <v>14</v>
      </c>
      <c r="E101" s="8"/>
      <c r="F101" s="8" t="s">
        <v>31</v>
      </c>
      <c r="G101" s="8" t="s">
        <v>277</v>
      </c>
      <c r="H101" s="270" t="s">
        <v>1254</v>
      </c>
      <c r="I101" s="8" t="s">
        <v>139</v>
      </c>
      <c r="J101" s="274" t="s">
        <v>1360</v>
      </c>
      <c r="K101" s="8" t="s">
        <v>576</v>
      </c>
      <c r="L101" s="8" t="s">
        <v>579</v>
      </c>
      <c r="M101" s="8" t="s">
        <v>523</v>
      </c>
      <c r="N101" s="272">
        <v>95</v>
      </c>
      <c r="O101" s="8">
        <v>815</v>
      </c>
      <c r="P101" s="8">
        <v>275</v>
      </c>
      <c r="Q101" s="8">
        <v>8267</v>
      </c>
      <c r="R101" s="8">
        <v>8267</v>
      </c>
      <c r="S101" s="8" t="s">
        <v>138</v>
      </c>
      <c r="T101" s="8" t="s">
        <v>138</v>
      </c>
      <c r="U101" s="8"/>
    </row>
    <row r="102" spans="1:21" ht="55.2" x14ac:dyDescent="0.3">
      <c r="A102" s="8" t="s">
        <v>577</v>
      </c>
      <c r="B102" s="13" t="s">
        <v>704</v>
      </c>
      <c r="C102" s="8" t="s">
        <v>303</v>
      </c>
      <c r="D102" s="8" t="s">
        <v>14</v>
      </c>
      <c r="E102" s="8"/>
      <c r="F102" s="8" t="s">
        <v>31</v>
      </c>
      <c r="G102" s="8" t="s">
        <v>277</v>
      </c>
      <c r="H102" s="270" t="s">
        <v>1254</v>
      </c>
      <c r="I102" s="8" t="s">
        <v>142</v>
      </c>
      <c r="J102" s="274" t="s">
        <v>1360</v>
      </c>
      <c r="K102" s="8" t="s">
        <v>576</v>
      </c>
      <c r="L102" s="8" t="s">
        <v>579</v>
      </c>
      <c r="M102" s="8" t="s">
        <v>523</v>
      </c>
      <c r="N102" s="272">
        <v>96</v>
      </c>
      <c r="O102" s="8">
        <v>817</v>
      </c>
      <c r="P102" s="8">
        <v>277</v>
      </c>
      <c r="Q102" s="8">
        <v>8269</v>
      </c>
      <c r="R102" s="8">
        <v>8269</v>
      </c>
      <c r="S102" s="8" t="s">
        <v>141</v>
      </c>
      <c r="T102" s="8" t="s">
        <v>141</v>
      </c>
      <c r="U102" s="8"/>
    </row>
    <row r="103" spans="1:21" ht="55.2" x14ac:dyDescent="0.3">
      <c r="A103" s="8" t="s">
        <v>577</v>
      </c>
      <c r="B103" s="13" t="s">
        <v>705</v>
      </c>
      <c r="C103" s="8" t="s">
        <v>304</v>
      </c>
      <c r="D103" s="8" t="s">
        <v>14</v>
      </c>
      <c r="E103" s="8"/>
      <c r="F103" s="8" t="s">
        <v>31</v>
      </c>
      <c r="G103" s="8" t="s">
        <v>277</v>
      </c>
      <c r="H103" s="270" t="s">
        <v>1254</v>
      </c>
      <c r="I103" s="8" t="s">
        <v>145</v>
      </c>
      <c r="J103" s="274" t="s">
        <v>1360</v>
      </c>
      <c r="K103" s="8" t="s">
        <v>576</v>
      </c>
      <c r="L103" s="8" t="s">
        <v>579</v>
      </c>
      <c r="M103" s="8" t="s">
        <v>523</v>
      </c>
      <c r="N103" s="272">
        <v>97</v>
      </c>
      <c r="O103" s="8">
        <v>819</v>
      </c>
      <c r="P103" s="8">
        <v>279</v>
      </c>
      <c r="Q103" s="8">
        <v>8271</v>
      </c>
      <c r="R103" s="8">
        <v>8271</v>
      </c>
      <c r="S103" s="8" t="s">
        <v>144</v>
      </c>
      <c r="T103" s="8" t="s">
        <v>144</v>
      </c>
      <c r="U103" s="8"/>
    </row>
    <row r="104" spans="1:21" ht="55.2" x14ac:dyDescent="0.3">
      <c r="A104" s="8" t="s">
        <v>577</v>
      </c>
      <c r="B104" s="13" t="s">
        <v>706</v>
      </c>
      <c r="C104" s="8" t="s">
        <v>305</v>
      </c>
      <c r="D104" s="8" t="s">
        <v>14</v>
      </c>
      <c r="E104" s="8"/>
      <c r="F104" s="8" t="s">
        <v>31</v>
      </c>
      <c r="G104" s="8" t="s">
        <v>277</v>
      </c>
      <c r="H104" s="270" t="s">
        <v>1254</v>
      </c>
      <c r="I104" s="8" t="s">
        <v>148</v>
      </c>
      <c r="J104" s="274" t="s">
        <v>1360</v>
      </c>
      <c r="K104" s="8" t="s">
        <v>576</v>
      </c>
      <c r="L104" s="8" t="s">
        <v>579</v>
      </c>
      <c r="M104" s="8" t="s">
        <v>523</v>
      </c>
      <c r="N104" s="272">
        <v>98</v>
      </c>
      <c r="O104" s="8">
        <v>821</v>
      </c>
      <c r="P104" s="8">
        <v>281</v>
      </c>
      <c r="Q104" s="8">
        <v>8273</v>
      </c>
      <c r="R104" s="8">
        <v>8273</v>
      </c>
      <c r="S104" s="8" t="s">
        <v>147</v>
      </c>
      <c r="T104" s="8" t="s">
        <v>147</v>
      </c>
      <c r="U104" s="8"/>
    </row>
    <row r="105" spans="1:21" ht="55.2" x14ac:dyDescent="0.3">
      <c r="A105" s="8" t="s">
        <v>577</v>
      </c>
      <c r="B105" s="13" t="s">
        <v>707</v>
      </c>
      <c r="C105" s="8" t="s">
        <v>306</v>
      </c>
      <c r="D105" s="8" t="s">
        <v>14</v>
      </c>
      <c r="E105" s="8"/>
      <c r="F105" s="8" t="s">
        <v>31</v>
      </c>
      <c r="G105" s="8" t="s">
        <v>277</v>
      </c>
      <c r="H105" s="270" t="s">
        <v>1254</v>
      </c>
      <c r="I105" s="8" t="s">
        <v>151</v>
      </c>
      <c r="J105" s="274" t="s">
        <v>1360</v>
      </c>
      <c r="K105" s="8" t="s">
        <v>576</v>
      </c>
      <c r="L105" s="8" t="s">
        <v>579</v>
      </c>
      <c r="M105" s="8" t="s">
        <v>523</v>
      </c>
      <c r="N105" s="272">
        <v>99</v>
      </c>
      <c r="O105" s="8">
        <v>823</v>
      </c>
      <c r="P105" s="8">
        <v>283</v>
      </c>
      <c r="Q105" s="8">
        <v>8275</v>
      </c>
      <c r="R105" s="8">
        <v>8275</v>
      </c>
      <c r="S105" s="8" t="s">
        <v>150</v>
      </c>
      <c r="T105" s="8" t="s">
        <v>150</v>
      </c>
      <c r="U105" s="8"/>
    </row>
    <row r="106" spans="1:21" ht="55.2" x14ac:dyDescent="0.3">
      <c r="A106" s="8" t="s">
        <v>577</v>
      </c>
      <c r="B106" s="13" t="s">
        <v>708</v>
      </c>
      <c r="C106" s="8" t="s">
        <v>281</v>
      </c>
      <c r="D106" s="8" t="s">
        <v>14</v>
      </c>
      <c r="E106" s="8"/>
      <c r="F106" s="8" t="s">
        <v>316</v>
      </c>
      <c r="G106" s="8" t="s">
        <v>275</v>
      </c>
      <c r="H106" s="8" t="s">
        <v>282</v>
      </c>
      <c r="I106" s="8"/>
      <c r="J106" s="274" t="s">
        <v>1360</v>
      </c>
      <c r="K106" s="8" t="s">
        <v>576</v>
      </c>
      <c r="L106" s="8" t="s">
        <v>579</v>
      </c>
      <c r="M106" s="8" t="s">
        <v>523</v>
      </c>
      <c r="N106" s="272">
        <v>100</v>
      </c>
      <c r="Q106" s="8"/>
      <c r="R106" s="8"/>
      <c r="S106" s="8"/>
      <c r="T106" s="8"/>
      <c r="U106" s="8"/>
    </row>
    <row r="107" spans="1:21" ht="87.75" customHeight="1" x14ac:dyDescent="0.3">
      <c r="A107" s="8" t="s">
        <v>577</v>
      </c>
      <c r="B107" s="13" t="s">
        <v>709</v>
      </c>
      <c r="C107" s="8" t="s">
        <v>283</v>
      </c>
      <c r="D107" s="8" t="s">
        <v>14</v>
      </c>
      <c r="E107" s="8"/>
      <c r="F107" s="8" t="s">
        <v>316</v>
      </c>
      <c r="G107" s="8" t="s">
        <v>275</v>
      </c>
      <c r="H107" s="270" t="s">
        <v>1254</v>
      </c>
      <c r="I107" s="8" t="s">
        <v>1384</v>
      </c>
      <c r="J107" s="274" t="s">
        <v>1360</v>
      </c>
      <c r="K107" s="8" t="s">
        <v>576</v>
      </c>
      <c r="L107" s="8" t="s">
        <v>356</v>
      </c>
      <c r="M107" s="8" t="s">
        <v>523</v>
      </c>
      <c r="N107" s="272">
        <v>101</v>
      </c>
      <c r="Q107" s="8"/>
      <c r="R107" s="8"/>
      <c r="S107" s="8"/>
      <c r="T107" s="8"/>
      <c r="U107" s="8"/>
    </row>
    <row r="108" spans="1:21" ht="55.2" x14ac:dyDescent="0.3">
      <c r="A108" s="8" t="s">
        <v>577</v>
      </c>
      <c r="B108" s="13" t="s">
        <v>710</v>
      </c>
      <c r="C108" s="8" t="s">
        <v>152</v>
      </c>
      <c r="D108" s="8" t="s">
        <v>14</v>
      </c>
      <c r="E108" s="8"/>
      <c r="F108" s="8" t="s">
        <v>15</v>
      </c>
      <c r="G108" s="8" t="s">
        <v>275</v>
      </c>
      <c r="H108" s="270" t="s">
        <v>1254</v>
      </c>
      <c r="I108" s="8" t="s">
        <v>1099</v>
      </c>
      <c r="J108" s="274" t="s">
        <v>1360</v>
      </c>
      <c r="K108" s="8" t="s">
        <v>576</v>
      </c>
      <c r="L108" s="8" t="s">
        <v>579</v>
      </c>
      <c r="M108" s="8" t="s">
        <v>523</v>
      </c>
      <c r="N108" s="272">
        <v>102</v>
      </c>
      <c r="O108" s="8">
        <v>829</v>
      </c>
      <c r="P108" s="8">
        <v>289</v>
      </c>
      <c r="Q108" s="8">
        <v>8281</v>
      </c>
      <c r="R108" s="8">
        <v>8281</v>
      </c>
      <c r="S108" s="8" t="s">
        <v>152</v>
      </c>
      <c r="T108" s="8" t="s">
        <v>152</v>
      </c>
      <c r="U108" s="8"/>
    </row>
    <row r="109" spans="1:21" ht="99.75" customHeight="1" x14ac:dyDescent="0.3">
      <c r="A109" s="8" t="s">
        <v>577</v>
      </c>
      <c r="B109" s="13" t="s">
        <v>747</v>
      </c>
      <c r="C109" s="8" t="s">
        <v>310</v>
      </c>
      <c r="D109" s="8" t="s">
        <v>14</v>
      </c>
      <c r="E109" s="8"/>
      <c r="F109" s="8" t="s">
        <v>15</v>
      </c>
      <c r="G109" s="8" t="s">
        <v>275</v>
      </c>
      <c r="H109" s="270" t="s">
        <v>1254</v>
      </c>
      <c r="I109" s="8" t="s">
        <v>1098</v>
      </c>
      <c r="J109" s="274" t="s">
        <v>1360</v>
      </c>
      <c r="K109" s="8" t="s">
        <v>576</v>
      </c>
      <c r="L109" s="8" t="s">
        <v>579</v>
      </c>
      <c r="M109" s="8" t="s">
        <v>523</v>
      </c>
      <c r="N109" s="272">
        <v>103</v>
      </c>
      <c r="O109" s="8">
        <v>833</v>
      </c>
      <c r="P109" s="8">
        <v>293</v>
      </c>
      <c r="Q109" s="8">
        <v>8285</v>
      </c>
      <c r="R109" s="8">
        <v>8285</v>
      </c>
      <c r="S109" s="8" t="s">
        <v>159</v>
      </c>
      <c r="T109" s="8" t="s">
        <v>159</v>
      </c>
      <c r="U109" s="8"/>
    </row>
    <row r="110" spans="1:21" ht="124.2" x14ac:dyDescent="0.3">
      <c r="A110" s="8" t="s">
        <v>577</v>
      </c>
      <c r="B110" s="13" t="s">
        <v>748</v>
      </c>
      <c r="C110" s="8" t="s">
        <v>160</v>
      </c>
      <c r="D110" s="8" t="s">
        <v>14</v>
      </c>
      <c r="E110" s="8"/>
      <c r="F110" s="8" t="s">
        <v>15</v>
      </c>
      <c r="G110" s="8" t="s">
        <v>275</v>
      </c>
      <c r="H110" s="270" t="s">
        <v>1254</v>
      </c>
      <c r="I110" s="8" t="str">
        <f>"Summe der Anlagenutzungskosten nach REKOLE®, wie sie in der SwissDRG-Fallkostendatei ausgewiesen werden (Ktogruppen 441, 442, 444 und 448). Die Kostenermittlung erfolgt gemäss REKOLE®. Die Variable entspricht der Summe der Variablen "&amp;B73&amp;" bis "&amp;B105&amp;". Angabe freiwillig, wird für die Erstellung der SwissDRG-Fallkostendatei benötigt."</f>
        <v>Summe der Anlagenutzungskosten nach REKOLE®, wie sie in der SwissDRG-Fallkostendatei ausgewiesen werden (Ktogruppen 441, 442, 444 und 448). Die Kostenermittlung erfolgt gemäss REKOLE®. Die Variable entspricht der Summe der Variablen B70 bis B102. Angabe freiwillig, wird für die Erstellung der SwissDRG-Fallkostendatei benötigt.</v>
      </c>
      <c r="J110" s="274" t="s">
        <v>1360</v>
      </c>
      <c r="K110" s="8" t="s">
        <v>576</v>
      </c>
      <c r="L110" s="8" t="s">
        <v>579</v>
      </c>
      <c r="M110" s="8" t="s">
        <v>523</v>
      </c>
      <c r="N110" s="272">
        <v>104</v>
      </c>
      <c r="O110" s="8">
        <v>834</v>
      </c>
      <c r="P110" s="8">
        <v>294</v>
      </c>
      <c r="Q110" s="8">
        <v>8286</v>
      </c>
      <c r="R110" s="8">
        <v>8286</v>
      </c>
      <c r="S110" s="8" t="s">
        <v>160</v>
      </c>
      <c r="T110" s="8" t="s">
        <v>160</v>
      </c>
      <c r="U110" s="8"/>
    </row>
    <row r="111" spans="1:21" s="32" customFormat="1" ht="55.2" x14ac:dyDescent="0.3">
      <c r="A111" s="13" t="s">
        <v>577</v>
      </c>
      <c r="B111" s="13" t="s">
        <v>749</v>
      </c>
      <c r="C111" s="13" t="s">
        <v>977</v>
      </c>
      <c r="D111" s="13" t="s">
        <v>14</v>
      </c>
      <c r="E111" s="13"/>
      <c r="F111" s="13" t="s">
        <v>15</v>
      </c>
      <c r="G111" s="13" t="s">
        <v>275</v>
      </c>
      <c r="H111" s="270" t="s">
        <v>1254</v>
      </c>
      <c r="I111" s="13" t="str">
        <f>"Die Gesamtkosten entsprechen der Summe der Einzelkosten, der Gemeinkosten sowie der Anlagenutzungskosten gemäss VKL, d.h. der Summe der Variablen "&amp;$B$108&amp;" und "&amp;$B$109&amp;"."</f>
        <v>Die Gesamtkosten entsprechen der Summe der Einzelkosten, der Gemeinkosten sowie der Anlagenutzungskosten gemäss VKL, d.h. der Summe der Variablen B105 und B106.</v>
      </c>
      <c r="J111" s="274" t="s">
        <v>1360</v>
      </c>
      <c r="K111" s="13" t="s">
        <v>576</v>
      </c>
      <c r="L111" s="13" t="s">
        <v>579</v>
      </c>
      <c r="M111" s="13" t="s">
        <v>523</v>
      </c>
      <c r="N111" s="272">
        <v>105</v>
      </c>
      <c r="O111" s="13">
        <v>835</v>
      </c>
      <c r="P111" s="13">
        <v>295</v>
      </c>
      <c r="Q111" s="13">
        <v>8287</v>
      </c>
      <c r="R111" s="13">
        <v>8287</v>
      </c>
      <c r="S111" s="13" t="s">
        <v>161</v>
      </c>
      <c r="T111" s="13" t="s">
        <v>161</v>
      </c>
      <c r="U111" s="13"/>
    </row>
    <row r="112" spans="1:21" s="32" customFormat="1" ht="69" x14ac:dyDescent="0.3">
      <c r="A112" s="13" t="s">
        <v>577</v>
      </c>
      <c r="B112" s="13" t="s">
        <v>790</v>
      </c>
      <c r="C112" s="13" t="s">
        <v>809</v>
      </c>
      <c r="D112" s="13" t="s">
        <v>14</v>
      </c>
      <c r="E112" s="13"/>
      <c r="F112" s="13" t="s">
        <v>31</v>
      </c>
      <c r="G112" s="13" t="s">
        <v>275</v>
      </c>
      <c r="H112" s="270" t="s">
        <v>1254</v>
      </c>
      <c r="I112" s="13" t="str">
        <f>"Freiwillige Angabe. Die Gesamtkosten (ANK REKOLE®) entsprechen der Summe der Einzelkosten, der Gemeinkosten sowie der Anlagenutzungskosten gemäss REKOLE, d.h. der Summe der Variablen "&amp;$B$108&amp;" und "&amp;$B$110&amp;"."</f>
        <v>Freiwillige Angabe. Die Gesamtkosten (ANK REKOLE®) entsprechen der Summe der Einzelkosten, der Gemeinkosten sowie der Anlagenutzungskosten gemäss REKOLE, d.h. der Summe der Variablen B105 und B107.</v>
      </c>
      <c r="J112" s="274" t="s">
        <v>1360</v>
      </c>
      <c r="K112" s="13" t="s">
        <v>576</v>
      </c>
      <c r="L112" s="13" t="s">
        <v>579</v>
      </c>
      <c r="M112" s="13" t="s">
        <v>523</v>
      </c>
      <c r="N112" s="272">
        <v>106</v>
      </c>
      <c r="O112" s="13">
        <v>835</v>
      </c>
      <c r="P112" s="13">
        <v>295</v>
      </c>
      <c r="Q112" s="13">
        <v>8287</v>
      </c>
      <c r="R112" s="13">
        <v>8287</v>
      </c>
      <c r="S112" s="13" t="s">
        <v>161</v>
      </c>
      <c r="T112" s="13" t="s">
        <v>161</v>
      </c>
      <c r="U112" s="13"/>
    </row>
    <row r="113" spans="1:21" s="32" customFormat="1" ht="96.6" x14ac:dyDescent="0.3">
      <c r="A113" s="13" t="s">
        <v>577</v>
      </c>
      <c r="B113" s="13" t="s">
        <v>791</v>
      </c>
      <c r="C113" s="13" t="s">
        <v>313</v>
      </c>
      <c r="D113" s="13" t="s">
        <v>14</v>
      </c>
      <c r="E113" s="13"/>
      <c r="F113" s="13" t="s">
        <v>316</v>
      </c>
      <c r="G113" s="13" t="s">
        <v>312</v>
      </c>
      <c r="H113" s="13" t="s">
        <v>578</v>
      </c>
      <c r="I113" s="13" t="s">
        <v>1404</v>
      </c>
      <c r="J113" s="274" t="s">
        <v>1360</v>
      </c>
      <c r="K113" s="13" t="s">
        <v>750</v>
      </c>
      <c r="L113" s="13" t="s">
        <v>356</v>
      </c>
      <c r="M113" s="13" t="s">
        <v>523</v>
      </c>
      <c r="N113" s="272">
        <v>107</v>
      </c>
      <c r="O113" s="13"/>
      <c r="P113" s="13"/>
      <c r="Q113" s="13"/>
      <c r="R113" s="13"/>
      <c r="S113" s="13"/>
      <c r="T113" s="13"/>
      <c r="U113" s="13"/>
    </row>
    <row r="114" spans="1:21" s="32" customFormat="1" ht="151.80000000000001" x14ac:dyDescent="0.3">
      <c r="A114" s="13" t="s">
        <v>577</v>
      </c>
      <c r="B114" s="13" t="s">
        <v>792</v>
      </c>
      <c r="C114" s="13" t="s">
        <v>263</v>
      </c>
      <c r="D114" s="13" t="s">
        <v>14</v>
      </c>
      <c r="E114" s="13"/>
      <c r="F114" s="13" t="s">
        <v>316</v>
      </c>
      <c r="G114" s="13" t="s">
        <v>312</v>
      </c>
      <c r="H114" s="13" t="s">
        <v>1321</v>
      </c>
      <c r="I114" s="13" t="s">
        <v>1405</v>
      </c>
      <c r="J114" s="274" t="s">
        <v>1360</v>
      </c>
      <c r="K114" s="13" t="s">
        <v>750</v>
      </c>
      <c r="L114" s="13" t="s">
        <v>356</v>
      </c>
      <c r="M114" s="13" t="s">
        <v>526</v>
      </c>
      <c r="N114" s="272">
        <v>108</v>
      </c>
      <c r="O114" s="13"/>
      <c r="P114" s="13"/>
      <c r="Q114" s="13"/>
      <c r="R114" s="13"/>
      <c r="S114" s="13"/>
      <c r="T114" s="13"/>
      <c r="U114" s="13"/>
    </row>
    <row r="115" spans="1:21" s="32" customFormat="1" ht="110.4" x14ac:dyDescent="0.3">
      <c r="A115" s="13" t="s">
        <v>577</v>
      </c>
      <c r="B115" s="13" t="s">
        <v>808</v>
      </c>
      <c r="C115" s="13" t="s">
        <v>265</v>
      </c>
      <c r="D115" s="13" t="s">
        <v>266</v>
      </c>
      <c r="E115" s="13"/>
      <c r="F115" s="13" t="s">
        <v>316</v>
      </c>
      <c r="G115" s="13" t="s">
        <v>312</v>
      </c>
      <c r="H115" s="13" t="s">
        <v>1322</v>
      </c>
      <c r="I115" s="13" t="s">
        <v>1406</v>
      </c>
      <c r="J115" s="13" t="s">
        <v>359</v>
      </c>
      <c r="K115" s="13" t="s">
        <v>750</v>
      </c>
      <c r="L115" s="13" t="s">
        <v>580</v>
      </c>
      <c r="M115" s="13" t="s">
        <v>523</v>
      </c>
      <c r="N115" s="272">
        <v>109</v>
      </c>
      <c r="O115" s="13"/>
      <c r="P115" s="13"/>
      <c r="Q115" s="13"/>
      <c r="R115" s="13"/>
      <c r="S115" s="13"/>
      <c r="T115" s="13"/>
      <c r="U115" s="13"/>
    </row>
    <row r="116" spans="1:21" s="32" customFormat="1" ht="55.2" x14ac:dyDescent="0.3">
      <c r="A116" s="13" t="s">
        <v>577</v>
      </c>
      <c r="B116" s="13" t="s">
        <v>810</v>
      </c>
      <c r="C116" s="13" t="s">
        <v>264</v>
      </c>
      <c r="D116" s="13" t="s">
        <v>14</v>
      </c>
      <c r="E116" s="13"/>
      <c r="F116" s="13" t="s">
        <v>316</v>
      </c>
      <c r="G116" s="13" t="s">
        <v>312</v>
      </c>
      <c r="H116" s="13" t="s">
        <v>1323</v>
      </c>
      <c r="I116" s="13" t="s">
        <v>1406</v>
      </c>
      <c r="J116" s="13" t="s">
        <v>359</v>
      </c>
      <c r="K116" s="13" t="s">
        <v>750</v>
      </c>
      <c r="L116" s="13" t="s">
        <v>358</v>
      </c>
      <c r="M116" s="13" t="s">
        <v>523</v>
      </c>
      <c r="N116" s="272">
        <v>110</v>
      </c>
      <c r="O116" s="13"/>
      <c r="P116" s="13"/>
      <c r="Q116" s="13"/>
      <c r="R116" s="13"/>
      <c r="S116" s="13"/>
      <c r="T116" s="13"/>
      <c r="U116" s="13"/>
    </row>
    <row r="117" spans="1:21" s="32" customFormat="1" ht="96.6" x14ac:dyDescent="0.3">
      <c r="A117" s="13" t="s">
        <v>577</v>
      </c>
      <c r="B117" s="13" t="s">
        <v>811</v>
      </c>
      <c r="C117" s="13" t="s">
        <v>267</v>
      </c>
      <c r="D117" s="13" t="s">
        <v>177</v>
      </c>
      <c r="E117" s="13" t="s">
        <v>799</v>
      </c>
      <c r="F117" s="13" t="s">
        <v>316</v>
      </c>
      <c r="G117" s="13" t="s">
        <v>312</v>
      </c>
      <c r="H117" s="13" t="str">
        <f>"Anzugeben, wenn KTR-Typ = "&amp;'KTR-Typen'!B4&amp;"/"&amp;'KTR-Typen'!B6&amp;"/"&amp;'KTR-Typen'!B7&amp;"/"&amp;'KTR-Typen'!B8&amp;"/"&amp;'KTR-Typen'!B9&amp;"/"&amp;'KTR-Typen'!B10&amp;"/"&amp;'KTR-Typen'!B11</f>
        <v>Anzugeben, wenn KTR-Typ = 10/12/13/14/15/16/17</v>
      </c>
      <c r="I117" s="13" t="s">
        <v>1407</v>
      </c>
      <c r="J117" s="13" t="s">
        <v>359</v>
      </c>
      <c r="K117" s="13" t="s">
        <v>750</v>
      </c>
      <c r="L117" s="13" t="s">
        <v>357</v>
      </c>
      <c r="M117" s="13"/>
      <c r="N117" s="272">
        <v>111</v>
      </c>
      <c r="O117" s="13"/>
      <c r="P117" s="13"/>
      <c r="Q117" s="13"/>
      <c r="R117" s="13"/>
      <c r="S117" s="13"/>
      <c r="T117" s="13"/>
      <c r="U117" s="13"/>
    </row>
    <row r="118" spans="1:21" s="214" customFormat="1" ht="88.5" customHeight="1" x14ac:dyDescent="0.3">
      <c r="A118" s="214" t="s">
        <v>577</v>
      </c>
      <c r="B118" s="214" t="s">
        <v>1228</v>
      </c>
      <c r="C118" s="216" t="s">
        <v>179</v>
      </c>
      <c r="D118" s="216" t="s">
        <v>180</v>
      </c>
      <c r="E118" s="246" t="s">
        <v>1324</v>
      </c>
      <c r="F118" s="216" t="s">
        <v>583</v>
      </c>
      <c r="G118" s="247" t="s">
        <v>178</v>
      </c>
      <c r="H118" s="216" t="s">
        <v>181</v>
      </c>
      <c r="I118" s="213" t="s">
        <v>1379</v>
      </c>
      <c r="J118" s="213" t="s">
        <v>363</v>
      </c>
      <c r="K118" s="213" t="s">
        <v>521</v>
      </c>
      <c r="L118" s="213" t="s">
        <v>356</v>
      </c>
      <c r="M118" s="213" t="s">
        <v>523</v>
      </c>
      <c r="N118" s="213">
        <v>112</v>
      </c>
      <c r="O118" s="213">
        <v>50</v>
      </c>
      <c r="P118" s="213"/>
      <c r="Q118" s="214">
        <v>1301</v>
      </c>
      <c r="S118" s="213" t="s">
        <v>179</v>
      </c>
      <c r="T118" s="213" t="s">
        <v>520</v>
      </c>
      <c r="U118" s="213" t="s">
        <v>1229</v>
      </c>
    </row>
    <row r="119" spans="1:21" ht="135.75" customHeight="1" x14ac:dyDescent="0.3">
      <c r="A119" s="214" t="s">
        <v>577</v>
      </c>
      <c r="B119" s="214" t="s">
        <v>1388</v>
      </c>
      <c r="C119" s="214" t="s">
        <v>1389</v>
      </c>
      <c r="D119" s="214" t="s">
        <v>1390</v>
      </c>
      <c r="E119" s="213" t="s">
        <v>1408</v>
      </c>
      <c r="F119" s="214" t="s">
        <v>732</v>
      </c>
      <c r="G119" s="214" t="s">
        <v>1198</v>
      </c>
      <c r="H119" s="213" t="s">
        <v>1423</v>
      </c>
      <c r="I119" s="213" t="s">
        <v>1429</v>
      </c>
      <c r="J119" s="214" t="s">
        <v>359</v>
      </c>
      <c r="K119" s="213" t="s">
        <v>576</v>
      </c>
      <c r="L119" s="213" t="s">
        <v>357</v>
      </c>
      <c r="N119" s="213">
        <v>113</v>
      </c>
      <c r="O119" s="288"/>
      <c r="P119" s="288"/>
    </row>
    <row r="120" spans="1:21" ht="130.5" customHeight="1" x14ac:dyDescent="0.3">
      <c r="A120" s="214" t="s">
        <v>577</v>
      </c>
      <c r="B120" s="214" t="s">
        <v>1395</v>
      </c>
      <c r="C120" s="214" t="s">
        <v>1393</v>
      </c>
      <c r="D120" s="214" t="s">
        <v>177</v>
      </c>
      <c r="E120" s="213" t="s">
        <v>1392</v>
      </c>
      <c r="F120" s="213" t="s">
        <v>1394</v>
      </c>
      <c r="G120" s="214" t="s">
        <v>1198</v>
      </c>
      <c r="H120" s="213" t="s">
        <v>1391</v>
      </c>
      <c r="I120" s="213" t="s">
        <v>1422</v>
      </c>
      <c r="J120" s="214" t="s">
        <v>359</v>
      </c>
      <c r="K120" s="213" t="s">
        <v>576</v>
      </c>
      <c r="L120" s="213" t="s">
        <v>357</v>
      </c>
      <c r="N120" s="213">
        <v>114</v>
      </c>
    </row>
    <row r="121" spans="1:21" s="214" customFormat="1" ht="99" customHeight="1" x14ac:dyDescent="0.3">
      <c r="A121" s="214" t="s">
        <v>577</v>
      </c>
      <c r="B121" s="213" t="s">
        <v>1396</v>
      </c>
      <c r="C121" s="216" t="s">
        <v>182</v>
      </c>
      <c r="D121" s="216" t="s">
        <v>177</v>
      </c>
      <c r="E121" s="213" t="s">
        <v>183</v>
      </c>
      <c r="F121" s="213" t="s">
        <v>583</v>
      </c>
      <c r="G121" s="214" t="s">
        <v>178</v>
      </c>
      <c r="H121" s="213" t="s">
        <v>1397</v>
      </c>
      <c r="I121" s="213" t="s">
        <v>184</v>
      </c>
      <c r="J121" s="213" t="s">
        <v>363</v>
      </c>
      <c r="K121" s="213" t="s">
        <v>521</v>
      </c>
      <c r="L121" s="213" t="s">
        <v>360</v>
      </c>
      <c r="M121" s="213" t="s">
        <v>523</v>
      </c>
      <c r="N121" s="213">
        <v>115</v>
      </c>
      <c r="O121" s="213">
        <v>54</v>
      </c>
      <c r="P121" s="213">
        <v>63</v>
      </c>
      <c r="Q121" s="214">
        <v>1305</v>
      </c>
      <c r="R121" s="214">
        <v>148</v>
      </c>
      <c r="S121" s="213" t="s">
        <v>182</v>
      </c>
      <c r="T121" s="213" t="s">
        <v>182</v>
      </c>
    </row>
  </sheetData>
  <autoFilter ref="A2:U121"/>
  <mergeCells count="1">
    <mergeCell ref="K1:M1"/>
  </mergeCells>
  <hyperlinks>
    <hyperlink ref="E10" location="'KTR-Typen'!A1" display="vgl. separates Tabellenblatt (KTR-Typen)"/>
    <hyperlink ref="E118"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U93"/>
  <sheetViews>
    <sheetView zoomScale="70" zoomScaleNormal="70" workbookViewId="0">
      <pane ySplit="2" topLeftCell="A3" activePane="bottomLeft" state="frozenSplit"/>
      <selection activeCell="A50" sqref="A50"/>
      <selection pane="bottomLeft" activeCell="G19" sqref="G19"/>
    </sheetView>
  </sheetViews>
  <sheetFormatPr baseColWidth="10" defaultColWidth="11.44140625" defaultRowHeight="13.8" x14ac:dyDescent="0.3"/>
  <cols>
    <col min="1" max="1" width="11.44140625" style="32"/>
    <col min="2" max="2" width="15.109375" style="32" bestFit="1" customWidth="1"/>
    <col min="3" max="3" width="28.88671875" style="32" customWidth="1"/>
    <col min="4" max="4" width="8" style="32" bestFit="1" customWidth="1"/>
    <col min="5" max="5" width="51.109375" style="32" customWidth="1"/>
    <col min="6" max="6" width="26.88671875" style="32" bestFit="1" customWidth="1"/>
    <col min="7" max="7" width="13.6640625" style="32" customWidth="1"/>
    <col min="8" max="8" width="23.6640625" style="13" customWidth="1"/>
    <col min="9" max="9" width="42.88671875" style="32" customWidth="1"/>
    <col min="10" max="10" width="19.33203125" style="32" customWidth="1"/>
    <col min="11" max="11" width="17.88671875" style="32" customWidth="1"/>
    <col min="12" max="12" width="17.88671875" style="32" bestFit="1" customWidth="1"/>
    <col min="13" max="13" width="17.88671875" style="32" customWidth="1"/>
    <col min="14" max="16" width="9.44140625" style="13" customWidth="1"/>
    <col min="17" max="18" width="11.44140625" style="32"/>
    <col min="19" max="19" width="28.109375" style="32" bestFit="1" customWidth="1"/>
    <col min="20" max="20" width="28.88671875" style="32" customWidth="1"/>
    <col min="21" max="21" width="44" style="32" customWidth="1"/>
    <col min="22" max="16384" width="11.44140625" style="32"/>
  </cols>
  <sheetData>
    <row r="1" spans="1:21" s="138" customFormat="1" ht="36.6" x14ac:dyDescent="0.25">
      <c r="A1" s="137" t="s">
        <v>788</v>
      </c>
      <c r="G1" s="139"/>
      <c r="H1" s="140"/>
      <c r="J1" s="140"/>
      <c r="K1" s="141" t="s">
        <v>354</v>
      </c>
      <c r="M1" s="140"/>
      <c r="N1" s="140"/>
      <c r="O1" s="140"/>
      <c r="P1" s="140"/>
    </row>
    <row r="2" spans="1:21" ht="41.4" x14ac:dyDescent="0.3">
      <c r="A2" s="142" t="s">
        <v>494</v>
      </c>
      <c r="B2" s="142" t="s">
        <v>1292</v>
      </c>
      <c r="C2" s="143" t="s">
        <v>574</v>
      </c>
      <c r="D2" s="143" t="s">
        <v>9</v>
      </c>
      <c r="E2" s="143" t="s">
        <v>10</v>
      </c>
      <c r="F2" s="143" t="s">
        <v>581</v>
      </c>
      <c r="G2" s="142" t="s">
        <v>278</v>
      </c>
      <c r="H2" s="142" t="s">
        <v>11</v>
      </c>
      <c r="I2" s="143" t="s">
        <v>12</v>
      </c>
      <c r="J2" s="143" t="s">
        <v>355</v>
      </c>
      <c r="K2" s="143" t="s">
        <v>572</v>
      </c>
      <c r="L2" s="143" t="s">
        <v>356</v>
      </c>
      <c r="M2" s="143" t="s">
        <v>573</v>
      </c>
      <c r="N2" s="142" t="s">
        <v>1293</v>
      </c>
      <c r="O2" s="142" t="s">
        <v>776</v>
      </c>
      <c r="P2" s="142" t="s">
        <v>777</v>
      </c>
      <c r="Q2" s="142" t="s">
        <v>5</v>
      </c>
      <c r="R2" s="142" t="s">
        <v>6</v>
      </c>
      <c r="S2" s="143" t="s">
        <v>7</v>
      </c>
      <c r="T2" s="143" t="s">
        <v>8</v>
      </c>
      <c r="U2" s="142" t="s">
        <v>531</v>
      </c>
    </row>
    <row r="3" spans="1:21" s="13" customFormat="1" x14ac:dyDescent="0.3">
      <c r="A3" s="13" t="s">
        <v>728</v>
      </c>
      <c r="B3" s="13" t="s">
        <v>321</v>
      </c>
      <c r="C3" s="13" t="s">
        <v>575</v>
      </c>
      <c r="D3" s="13" t="s">
        <v>176</v>
      </c>
      <c r="E3" s="13" t="s">
        <v>728</v>
      </c>
      <c r="I3" s="13" t="s">
        <v>1287</v>
      </c>
      <c r="K3" s="13" t="s">
        <v>521</v>
      </c>
      <c r="N3" s="13">
        <v>1</v>
      </c>
    </row>
    <row r="4" spans="1:21" x14ac:dyDescent="0.3">
      <c r="A4" s="32" t="s">
        <v>728</v>
      </c>
      <c r="B4" s="13" t="s">
        <v>324</v>
      </c>
      <c r="C4" s="32" t="s">
        <v>730</v>
      </c>
      <c r="D4" s="13" t="s">
        <v>508</v>
      </c>
      <c r="F4" s="32" t="s">
        <v>732</v>
      </c>
      <c r="G4" s="13" t="s">
        <v>733</v>
      </c>
      <c r="H4" s="13" t="s">
        <v>736</v>
      </c>
      <c r="I4" s="13" t="s">
        <v>740</v>
      </c>
      <c r="K4" s="13" t="s">
        <v>521</v>
      </c>
      <c r="N4" s="13">
        <f>N3+1</f>
        <v>2</v>
      </c>
      <c r="Q4" s="13"/>
      <c r="R4" s="13"/>
      <c r="U4" s="13"/>
    </row>
    <row r="5" spans="1:21" x14ac:dyDescent="0.3">
      <c r="A5" s="32" t="s">
        <v>728</v>
      </c>
      <c r="B5" s="13" t="s">
        <v>325</v>
      </c>
      <c r="C5" s="32" t="s">
        <v>734</v>
      </c>
      <c r="D5" s="32" t="s">
        <v>729</v>
      </c>
      <c r="F5" s="32" t="s">
        <v>731</v>
      </c>
      <c r="G5" s="13" t="s">
        <v>733</v>
      </c>
      <c r="H5" s="13" t="s">
        <v>735</v>
      </c>
      <c r="I5" s="13" t="s">
        <v>741</v>
      </c>
      <c r="K5" s="13" t="s">
        <v>521</v>
      </c>
      <c r="N5" s="13">
        <f t="shared" ref="N5:N68" si="0">N4+1</f>
        <v>3</v>
      </c>
      <c r="Q5" s="13"/>
      <c r="R5" s="13"/>
      <c r="U5" s="13"/>
    </row>
    <row r="6" spans="1:21" ht="27.6" x14ac:dyDescent="0.3">
      <c r="A6" s="32" t="s">
        <v>728</v>
      </c>
      <c r="B6" s="13" t="s">
        <v>326</v>
      </c>
      <c r="C6" s="32" t="s">
        <v>737</v>
      </c>
      <c r="D6" s="32" t="s">
        <v>738</v>
      </c>
      <c r="G6" s="13" t="s">
        <v>733</v>
      </c>
      <c r="H6" s="13" t="s">
        <v>739</v>
      </c>
      <c r="I6" s="13" t="s">
        <v>742</v>
      </c>
      <c r="K6" s="13" t="s">
        <v>521</v>
      </c>
      <c r="N6" s="13">
        <f t="shared" si="0"/>
        <v>4</v>
      </c>
      <c r="Q6" s="13"/>
      <c r="R6" s="13"/>
      <c r="U6" s="13"/>
    </row>
    <row r="7" spans="1:21" s="13" customFormat="1" x14ac:dyDescent="0.3">
      <c r="A7" s="13" t="s">
        <v>495</v>
      </c>
      <c r="B7" s="13" t="s">
        <v>321</v>
      </c>
      <c r="C7" s="13" t="s">
        <v>575</v>
      </c>
      <c r="D7" s="13" t="s">
        <v>176</v>
      </c>
      <c r="E7" s="13" t="s">
        <v>495</v>
      </c>
      <c r="I7" s="13" t="s">
        <v>1288</v>
      </c>
      <c r="K7" s="13" t="s">
        <v>521</v>
      </c>
      <c r="N7" s="13">
        <v>1</v>
      </c>
    </row>
    <row r="8" spans="1:21" s="13" customFormat="1" ht="27.6" x14ac:dyDescent="0.3">
      <c r="A8" s="13" t="s">
        <v>495</v>
      </c>
      <c r="B8" s="13" t="s">
        <v>327</v>
      </c>
      <c r="C8" s="32" t="s">
        <v>730</v>
      </c>
      <c r="D8" s="13" t="s">
        <v>508</v>
      </c>
      <c r="F8" s="13" t="s">
        <v>509</v>
      </c>
      <c r="G8" s="13" t="s">
        <v>178</v>
      </c>
      <c r="H8" s="13" t="s">
        <v>736</v>
      </c>
      <c r="I8" s="13" t="s">
        <v>740</v>
      </c>
      <c r="J8" s="13" t="s">
        <v>363</v>
      </c>
      <c r="K8" s="13" t="s">
        <v>521</v>
      </c>
      <c r="L8" s="13" t="s">
        <v>360</v>
      </c>
      <c r="M8" s="13" t="s">
        <v>523</v>
      </c>
      <c r="N8" s="13">
        <f t="shared" si="0"/>
        <v>2</v>
      </c>
      <c r="O8" s="13">
        <v>1</v>
      </c>
      <c r="P8" s="13">
        <v>1</v>
      </c>
      <c r="Q8" s="13">
        <v>1100</v>
      </c>
      <c r="R8" s="144">
        <v>1</v>
      </c>
      <c r="S8" s="13" t="s">
        <v>507</v>
      </c>
      <c r="T8" s="13" t="s">
        <v>506</v>
      </c>
    </row>
    <row r="9" spans="1:21" s="13" customFormat="1" ht="55.2" x14ac:dyDescent="0.3">
      <c r="A9" s="13" t="s">
        <v>495</v>
      </c>
      <c r="B9" s="13" t="s">
        <v>328</v>
      </c>
      <c r="C9" s="13" t="s">
        <v>503</v>
      </c>
      <c r="D9" s="13" t="s">
        <v>171</v>
      </c>
      <c r="F9" s="13" t="s">
        <v>509</v>
      </c>
      <c r="G9" s="13" t="s">
        <v>178</v>
      </c>
      <c r="H9" s="13" t="s">
        <v>510</v>
      </c>
      <c r="I9" s="13" t="s">
        <v>1203</v>
      </c>
      <c r="J9" s="13" t="s">
        <v>363</v>
      </c>
      <c r="K9" s="13" t="s">
        <v>521</v>
      </c>
      <c r="L9" s="13" t="s">
        <v>360</v>
      </c>
      <c r="M9" s="13" t="s">
        <v>523</v>
      </c>
      <c r="N9" s="13">
        <f t="shared" si="0"/>
        <v>3</v>
      </c>
      <c r="O9" s="13">
        <v>10</v>
      </c>
      <c r="P9" s="13">
        <v>5</v>
      </c>
      <c r="Q9" s="13">
        <v>1200</v>
      </c>
      <c r="R9" s="13">
        <v>5</v>
      </c>
      <c r="S9" s="13" t="s">
        <v>504</v>
      </c>
      <c r="T9" s="13" t="s">
        <v>505</v>
      </c>
    </row>
    <row r="10" spans="1:21" ht="69" x14ac:dyDescent="0.3">
      <c r="A10" s="32" t="s">
        <v>495</v>
      </c>
      <c r="B10" s="13" t="s">
        <v>329</v>
      </c>
      <c r="C10" s="13" t="s">
        <v>166</v>
      </c>
      <c r="D10" s="13" t="s">
        <v>815</v>
      </c>
      <c r="E10" s="13"/>
      <c r="F10" s="13" t="s">
        <v>583</v>
      </c>
      <c r="G10" s="13" t="s">
        <v>167</v>
      </c>
      <c r="H10" s="13" t="s">
        <v>168</v>
      </c>
      <c r="I10" s="13" t="s">
        <v>814</v>
      </c>
      <c r="J10" s="13" t="s">
        <v>363</v>
      </c>
      <c r="K10" s="13" t="s">
        <v>521</v>
      </c>
      <c r="L10" s="13" t="s">
        <v>360</v>
      </c>
      <c r="M10" s="13" t="s">
        <v>523</v>
      </c>
      <c r="N10" s="13">
        <f t="shared" si="0"/>
        <v>4</v>
      </c>
      <c r="O10" s="13">
        <v>2</v>
      </c>
      <c r="P10" s="13">
        <v>4</v>
      </c>
      <c r="Q10" s="32">
        <v>1101</v>
      </c>
      <c r="R10" s="32">
        <v>4</v>
      </c>
      <c r="S10" s="13" t="s">
        <v>165</v>
      </c>
      <c r="T10" s="13" t="s">
        <v>166</v>
      </c>
    </row>
    <row r="11" spans="1:21" ht="55.2" x14ac:dyDescent="0.3">
      <c r="A11" s="32" t="s">
        <v>495</v>
      </c>
      <c r="B11" s="13" t="s">
        <v>330</v>
      </c>
      <c r="C11" s="13" t="s">
        <v>353</v>
      </c>
      <c r="D11" s="13" t="s">
        <v>171</v>
      </c>
      <c r="E11" s="13"/>
      <c r="F11" s="13" t="s">
        <v>583</v>
      </c>
      <c r="G11" s="13" t="s">
        <v>167</v>
      </c>
      <c r="H11" s="13" t="s">
        <v>593</v>
      </c>
      <c r="I11" s="13" t="s">
        <v>517</v>
      </c>
      <c r="J11" s="13" t="s">
        <v>363</v>
      </c>
      <c r="K11" s="13" t="s">
        <v>521</v>
      </c>
      <c r="L11" s="13" t="s">
        <v>360</v>
      </c>
      <c r="M11" s="13" t="s">
        <v>523</v>
      </c>
      <c r="N11" s="13">
        <f t="shared" si="0"/>
        <v>5</v>
      </c>
      <c r="O11" s="13">
        <v>8</v>
      </c>
      <c r="P11" s="13">
        <v>56</v>
      </c>
      <c r="Q11" s="32">
        <v>1107</v>
      </c>
      <c r="R11" s="32">
        <v>141</v>
      </c>
      <c r="S11" s="13" t="s">
        <v>169</v>
      </c>
      <c r="T11" s="13" t="s">
        <v>170</v>
      </c>
    </row>
    <row r="12" spans="1:21" ht="110.4" x14ac:dyDescent="0.3">
      <c r="A12" s="32" t="s">
        <v>495</v>
      </c>
      <c r="B12" s="13" t="s">
        <v>331</v>
      </c>
      <c r="C12" s="13" t="s">
        <v>172</v>
      </c>
      <c r="D12" s="13" t="s">
        <v>171</v>
      </c>
      <c r="E12" s="13"/>
      <c r="F12" s="13" t="s">
        <v>584</v>
      </c>
      <c r="G12" s="13" t="s">
        <v>173</v>
      </c>
      <c r="H12" s="13" t="s">
        <v>1325</v>
      </c>
      <c r="I12" s="13" t="s">
        <v>499</v>
      </c>
      <c r="J12" s="13" t="s">
        <v>363</v>
      </c>
      <c r="K12" s="13" t="s">
        <v>521</v>
      </c>
      <c r="L12" s="13" t="s">
        <v>173</v>
      </c>
      <c r="M12" s="13" t="s">
        <v>523</v>
      </c>
      <c r="N12" s="13">
        <f t="shared" si="0"/>
        <v>6</v>
      </c>
      <c r="O12" s="13">
        <v>9</v>
      </c>
      <c r="Q12" s="32">
        <v>1108</v>
      </c>
      <c r="S12" s="13" t="s">
        <v>172</v>
      </c>
      <c r="T12" s="13"/>
    </row>
    <row r="13" spans="1:21" ht="55.2" x14ac:dyDescent="0.3">
      <c r="A13" s="32" t="s">
        <v>495</v>
      </c>
      <c r="B13" s="13" t="s">
        <v>332</v>
      </c>
      <c r="C13" s="13" t="s">
        <v>493</v>
      </c>
      <c r="D13" s="13" t="s">
        <v>177</v>
      </c>
      <c r="E13" s="13" t="s">
        <v>201</v>
      </c>
      <c r="F13" s="13" t="s">
        <v>583</v>
      </c>
      <c r="G13" s="13" t="s">
        <v>173</v>
      </c>
      <c r="H13" s="13" t="s">
        <v>592</v>
      </c>
      <c r="I13" s="13" t="s">
        <v>782</v>
      </c>
      <c r="J13" s="13" t="s">
        <v>361</v>
      </c>
      <c r="K13" s="13" t="s">
        <v>521</v>
      </c>
      <c r="L13" s="13" t="s">
        <v>173</v>
      </c>
      <c r="M13" s="13" t="s">
        <v>523</v>
      </c>
      <c r="N13" s="13">
        <f t="shared" si="0"/>
        <v>7</v>
      </c>
      <c r="S13" s="13"/>
      <c r="T13" s="13"/>
    </row>
    <row r="14" spans="1:21" ht="155.25" customHeight="1" x14ac:dyDescent="0.3">
      <c r="A14" s="32" t="s">
        <v>495</v>
      </c>
      <c r="B14" s="13" t="s">
        <v>333</v>
      </c>
      <c r="C14" s="13" t="s">
        <v>500</v>
      </c>
      <c r="D14" s="13" t="s">
        <v>174</v>
      </c>
      <c r="E14" s="13"/>
      <c r="F14" s="13" t="s">
        <v>583</v>
      </c>
      <c r="G14" s="32" t="s">
        <v>178</v>
      </c>
      <c r="H14" s="13" t="s">
        <v>501</v>
      </c>
      <c r="I14" s="13" t="s">
        <v>1284</v>
      </c>
      <c r="J14" s="13" t="s">
        <v>361</v>
      </c>
      <c r="K14" s="13" t="s">
        <v>521</v>
      </c>
      <c r="L14" s="13" t="s">
        <v>360</v>
      </c>
      <c r="M14" s="13" t="s">
        <v>523</v>
      </c>
      <c r="N14" s="13">
        <f t="shared" si="0"/>
        <v>8</v>
      </c>
      <c r="O14" s="13">
        <v>25</v>
      </c>
      <c r="Q14" s="32">
        <v>1219</v>
      </c>
      <c r="S14" s="13" t="s">
        <v>500</v>
      </c>
      <c r="T14" s="13"/>
    </row>
    <row r="15" spans="1:21" ht="110.4" x14ac:dyDescent="0.3">
      <c r="A15" s="32" t="s">
        <v>495</v>
      </c>
      <c r="B15" s="13" t="s">
        <v>334</v>
      </c>
      <c r="C15" s="145" t="s">
        <v>175</v>
      </c>
      <c r="D15" s="145" t="s">
        <v>176</v>
      </c>
      <c r="E15" s="13" t="s">
        <v>502</v>
      </c>
      <c r="F15" s="13" t="s">
        <v>583</v>
      </c>
      <c r="G15" s="32" t="s">
        <v>178</v>
      </c>
      <c r="I15" s="13" t="s">
        <v>524</v>
      </c>
      <c r="J15" s="13" t="s">
        <v>361</v>
      </c>
      <c r="K15" s="13" t="s">
        <v>521</v>
      </c>
      <c r="L15" s="13" t="s">
        <v>360</v>
      </c>
      <c r="M15" s="13" t="s">
        <v>523</v>
      </c>
      <c r="N15" s="13">
        <f t="shared" si="0"/>
        <v>9</v>
      </c>
      <c r="O15" s="13">
        <v>45</v>
      </c>
      <c r="P15" s="13">
        <v>61</v>
      </c>
      <c r="Q15" s="32">
        <v>1239</v>
      </c>
      <c r="R15" s="32">
        <v>146</v>
      </c>
      <c r="S15" s="13" t="s">
        <v>175</v>
      </c>
      <c r="T15" s="13" t="s">
        <v>175</v>
      </c>
    </row>
    <row r="16" spans="1:21" ht="41.4" x14ac:dyDescent="0.3">
      <c r="A16" s="32" t="s">
        <v>495</v>
      </c>
      <c r="B16" s="13" t="s">
        <v>335</v>
      </c>
      <c r="C16" s="145" t="s">
        <v>179</v>
      </c>
      <c r="D16" s="145" t="s">
        <v>180</v>
      </c>
      <c r="E16" s="146" t="s">
        <v>1324</v>
      </c>
      <c r="F16" s="145" t="s">
        <v>583</v>
      </c>
      <c r="G16" s="147" t="s">
        <v>178</v>
      </c>
      <c r="H16" s="145" t="s">
        <v>181</v>
      </c>
      <c r="I16" s="13" t="s">
        <v>980</v>
      </c>
      <c r="J16" s="13" t="s">
        <v>363</v>
      </c>
      <c r="K16" s="13" t="s">
        <v>521</v>
      </c>
      <c r="L16" s="13" t="s">
        <v>360</v>
      </c>
      <c r="M16" s="13" t="s">
        <v>523</v>
      </c>
      <c r="N16" s="13">
        <f t="shared" si="0"/>
        <v>10</v>
      </c>
      <c r="O16" s="13">
        <v>50</v>
      </c>
      <c r="Q16" s="32">
        <v>1301</v>
      </c>
      <c r="S16" s="13" t="s">
        <v>179</v>
      </c>
      <c r="T16" s="13" t="s">
        <v>520</v>
      </c>
    </row>
    <row r="17" spans="1:21" ht="96.6" x14ac:dyDescent="0.3">
      <c r="A17" s="32" t="s">
        <v>495</v>
      </c>
      <c r="B17" s="13" t="s">
        <v>336</v>
      </c>
      <c r="C17" s="145" t="s">
        <v>182</v>
      </c>
      <c r="D17" s="145" t="s">
        <v>177</v>
      </c>
      <c r="E17" s="13" t="s">
        <v>183</v>
      </c>
      <c r="F17" s="13" t="s">
        <v>583</v>
      </c>
      <c r="G17" s="32" t="s">
        <v>178</v>
      </c>
      <c r="I17" s="13" t="s">
        <v>184</v>
      </c>
      <c r="J17" s="13" t="s">
        <v>363</v>
      </c>
      <c r="K17" s="13" t="s">
        <v>521</v>
      </c>
      <c r="L17" s="13" t="s">
        <v>360</v>
      </c>
      <c r="M17" s="13" t="s">
        <v>523</v>
      </c>
      <c r="N17" s="13">
        <f t="shared" si="0"/>
        <v>11</v>
      </c>
      <c r="O17" s="13">
        <v>54</v>
      </c>
      <c r="P17" s="13">
        <v>63</v>
      </c>
      <c r="Q17" s="32">
        <v>1305</v>
      </c>
      <c r="R17" s="32">
        <v>148</v>
      </c>
      <c r="S17" s="13" t="s">
        <v>182</v>
      </c>
      <c r="T17" s="13" t="s">
        <v>182</v>
      </c>
    </row>
    <row r="18" spans="1:21" ht="268.5" customHeight="1" x14ac:dyDescent="0.3">
      <c r="A18" s="32" t="s">
        <v>495</v>
      </c>
      <c r="B18" s="13" t="s">
        <v>337</v>
      </c>
      <c r="C18" s="145" t="s">
        <v>801</v>
      </c>
      <c r="D18" s="145" t="s">
        <v>180</v>
      </c>
      <c r="E18" s="13" t="s">
        <v>802</v>
      </c>
      <c r="F18" s="13" t="s">
        <v>803</v>
      </c>
      <c r="G18" s="32" t="s">
        <v>178</v>
      </c>
      <c r="H18" s="13" t="s">
        <v>1375</v>
      </c>
      <c r="I18" s="13" t="s">
        <v>1416</v>
      </c>
      <c r="J18" s="13" t="s">
        <v>363</v>
      </c>
      <c r="K18" s="13" t="s">
        <v>804</v>
      </c>
      <c r="L18" s="13" t="s">
        <v>1127</v>
      </c>
      <c r="M18" s="13" t="s">
        <v>526</v>
      </c>
      <c r="N18" s="13">
        <f t="shared" si="0"/>
        <v>12</v>
      </c>
      <c r="S18" s="13"/>
      <c r="T18" s="13"/>
      <c r="U18" s="13" t="s">
        <v>805</v>
      </c>
    </row>
    <row r="19" spans="1:21" s="13" customFormat="1" ht="331.5" customHeight="1" x14ac:dyDescent="0.3">
      <c r="A19" s="13" t="s">
        <v>713</v>
      </c>
      <c r="B19" s="13" t="s">
        <v>321</v>
      </c>
      <c r="C19" s="13" t="s">
        <v>575</v>
      </c>
      <c r="D19" s="13" t="s">
        <v>176</v>
      </c>
      <c r="E19" s="13" t="s">
        <v>713</v>
      </c>
      <c r="I19" s="13" t="s">
        <v>1380</v>
      </c>
      <c r="J19" s="213" t="s">
        <v>367</v>
      </c>
      <c r="K19" s="13" t="s">
        <v>521</v>
      </c>
      <c r="L19" s="13" t="s">
        <v>716</v>
      </c>
      <c r="M19" s="213" t="s">
        <v>1383</v>
      </c>
      <c r="N19" s="13">
        <v>1</v>
      </c>
    </row>
    <row r="20" spans="1:21" ht="55.2" x14ac:dyDescent="0.3">
      <c r="A20" s="32" t="s">
        <v>713</v>
      </c>
      <c r="B20" s="13" t="s">
        <v>338</v>
      </c>
      <c r="C20" s="32" t="s">
        <v>730</v>
      </c>
      <c r="D20" s="13" t="s">
        <v>508</v>
      </c>
      <c r="E20" s="13"/>
      <c r="F20" s="13" t="s">
        <v>509</v>
      </c>
      <c r="G20" s="13" t="s">
        <v>178</v>
      </c>
      <c r="H20" s="13" t="s">
        <v>736</v>
      </c>
      <c r="I20" s="13" t="s">
        <v>740</v>
      </c>
      <c r="J20" s="213" t="s">
        <v>367</v>
      </c>
      <c r="K20" s="13" t="s">
        <v>521</v>
      </c>
      <c r="L20" s="13" t="s">
        <v>716</v>
      </c>
      <c r="M20" s="213" t="s">
        <v>1383</v>
      </c>
      <c r="N20" s="13">
        <f t="shared" si="0"/>
        <v>2</v>
      </c>
      <c r="O20" s="13">
        <v>1</v>
      </c>
      <c r="P20" s="13">
        <v>1</v>
      </c>
      <c r="Q20" s="13">
        <v>1100</v>
      </c>
      <c r="R20" s="144">
        <v>1</v>
      </c>
      <c r="S20" s="13" t="s">
        <v>507</v>
      </c>
      <c r="T20" s="13" t="s">
        <v>506</v>
      </c>
    </row>
    <row r="21" spans="1:21" ht="55.2" x14ac:dyDescent="0.3">
      <c r="A21" s="32" t="s">
        <v>713</v>
      </c>
      <c r="B21" s="13" t="s">
        <v>339</v>
      </c>
      <c r="C21" s="13" t="s">
        <v>503</v>
      </c>
      <c r="D21" s="13" t="s">
        <v>171</v>
      </c>
      <c r="E21" s="13"/>
      <c r="F21" s="13" t="s">
        <v>509</v>
      </c>
      <c r="G21" s="13" t="s">
        <v>178</v>
      </c>
      <c r="H21" s="13" t="s">
        <v>510</v>
      </c>
      <c r="I21" s="13" t="s">
        <v>1203</v>
      </c>
      <c r="J21" s="213" t="s">
        <v>367</v>
      </c>
      <c r="K21" s="13" t="s">
        <v>521</v>
      </c>
      <c r="L21" s="13" t="s">
        <v>716</v>
      </c>
      <c r="M21" s="213" t="s">
        <v>1383</v>
      </c>
      <c r="N21" s="13">
        <f t="shared" si="0"/>
        <v>3</v>
      </c>
      <c r="O21" s="13">
        <v>10</v>
      </c>
      <c r="P21" s="13">
        <v>5</v>
      </c>
      <c r="Q21" s="13">
        <v>1200</v>
      </c>
      <c r="R21" s="13">
        <v>5</v>
      </c>
      <c r="S21" s="13" t="s">
        <v>504</v>
      </c>
      <c r="T21" s="13" t="s">
        <v>505</v>
      </c>
    </row>
    <row r="22" spans="1:21" ht="166.5" customHeight="1" x14ac:dyDescent="0.3">
      <c r="A22" s="32" t="s">
        <v>713</v>
      </c>
      <c r="B22" s="13" t="s">
        <v>340</v>
      </c>
      <c r="C22" s="13" t="s">
        <v>714</v>
      </c>
      <c r="D22" s="13" t="s">
        <v>14</v>
      </c>
      <c r="E22" s="13"/>
      <c r="F22" s="13" t="s">
        <v>585</v>
      </c>
      <c r="G22" s="32" t="s">
        <v>715</v>
      </c>
      <c r="I22" s="13" t="s">
        <v>1376</v>
      </c>
      <c r="J22" s="213" t="s">
        <v>1382</v>
      </c>
      <c r="K22" s="13" t="s">
        <v>521</v>
      </c>
      <c r="L22" s="13" t="s">
        <v>716</v>
      </c>
      <c r="M22" s="213" t="s">
        <v>1383</v>
      </c>
      <c r="N22" s="13">
        <f t="shared" si="0"/>
        <v>4</v>
      </c>
      <c r="O22" s="13">
        <v>55</v>
      </c>
      <c r="Q22" s="13" t="s">
        <v>717</v>
      </c>
      <c r="R22" s="13" t="s">
        <v>718</v>
      </c>
      <c r="S22" s="13" t="s">
        <v>719</v>
      </c>
      <c r="T22" s="13" t="s">
        <v>720</v>
      </c>
    </row>
    <row r="23" spans="1:21" ht="111" customHeight="1" x14ac:dyDescent="0.3">
      <c r="A23" s="32" t="s">
        <v>713</v>
      </c>
      <c r="B23" s="13" t="s">
        <v>341</v>
      </c>
      <c r="C23" s="13" t="s">
        <v>721</v>
      </c>
      <c r="D23" s="13" t="s">
        <v>163</v>
      </c>
      <c r="E23" s="13" t="s">
        <v>722</v>
      </c>
      <c r="F23" s="13" t="s">
        <v>585</v>
      </c>
      <c r="G23" s="32" t="s">
        <v>715</v>
      </c>
      <c r="I23" s="13" t="s">
        <v>1326</v>
      </c>
      <c r="J23" s="213" t="s">
        <v>367</v>
      </c>
      <c r="K23" s="13" t="s">
        <v>521</v>
      </c>
      <c r="L23" s="13" t="s">
        <v>716</v>
      </c>
      <c r="M23" s="213" t="s">
        <v>1383</v>
      </c>
      <c r="N23" s="13">
        <f t="shared" si="0"/>
        <v>5</v>
      </c>
      <c r="O23" s="13">
        <v>55</v>
      </c>
      <c r="Q23" s="13" t="s">
        <v>717</v>
      </c>
      <c r="R23" s="13" t="s">
        <v>718</v>
      </c>
      <c r="S23" s="13" t="s">
        <v>719</v>
      </c>
      <c r="T23" s="13" t="s">
        <v>720</v>
      </c>
    </row>
    <row r="24" spans="1:21" ht="409.5" customHeight="1" x14ac:dyDescent="0.3">
      <c r="A24" s="32" t="s">
        <v>713</v>
      </c>
      <c r="B24" s="13" t="s">
        <v>342</v>
      </c>
      <c r="C24" s="13" t="s">
        <v>723</v>
      </c>
      <c r="D24" s="13" t="s">
        <v>163</v>
      </c>
      <c r="E24" s="13" t="s">
        <v>725</v>
      </c>
      <c r="F24" s="13" t="s">
        <v>585</v>
      </c>
      <c r="G24" s="32" t="s">
        <v>715</v>
      </c>
      <c r="I24" s="13" t="s">
        <v>1377</v>
      </c>
      <c r="J24" s="213" t="s">
        <v>367</v>
      </c>
      <c r="K24" s="13" t="s">
        <v>521</v>
      </c>
      <c r="L24" s="13" t="s">
        <v>716</v>
      </c>
      <c r="M24" s="213" t="s">
        <v>1383</v>
      </c>
      <c r="N24" s="13">
        <f t="shared" si="0"/>
        <v>6</v>
      </c>
      <c r="O24" s="13">
        <v>55</v>
      </c>
      <c r="Q24" s="13" t="s">
        <v>717</v>
      </c>
      <c r="R24" s="13" t="s">
        <v>718</v>
      </c>
      <c r="S24" s="13" t="s">
        <v>719</v>
      </c>
      <c r="T24" s="13" t="s">
        <v>720</v>
      </c>
    </row>
    <row r="25" spans="1:21" ht="138" x14ac:dyDescent="0.3">
      <c r="A25" s="32" t="s">
        <v>713</v>
      </c>
      <c r="B25" s="13" t="s">
        <v>343</v>
      </c>
      <c r="C25" s="13" t="s">
        <v>724</v>
      </c>
      <c r="D25" s="13" t="s">
        <v>14</v>
      </c>
      <c r="E25" s="13"/>
      <c r="F25" s="13" t="s">
        <v>585</v>
      </c>
      <c r="G25" s="32" t="s">
        <v>715</v>
      </c>
      <c r="I25" s="13" t="s">
        <v>1327</v>
      </c>
      <c r="J25" s="213" t="s">
        <v>367</v>
      </c>
      <c r="K25" s="13" t="s">
        <v>521</v>
      </c>
      <c r="L25" s="13" t="s">
        <v>716</v>
      </c>
      <c r="M25" s="213" t="s">
        <v>1383</v>
      </c>
      <c r="N25" s="13">
        <f t="shared" si="0"/>
        <v>7</v>
      </c>
      <c r="O25" s="13">
        <v>55</v>
      </c>
      <c r="Q25" s="13" t="s">
        <v>717</v>
      </c>
      <c r="R25" s="13" t="s">
        <v>718</v>
      </c>
      <c r="S25" s="13" t="s">
        <v>719</v>
      </c>
      <c r="T25" s="13" t="s">
        <v>720</v>
      </c>
    </row>
    <row r="26" spans="1:21" s="13" customFormat="1" x14ac:dyDescent="0.3">
      <c r="A26" s="13" t="s">
        <v>496</v>
      </c>
      <c r="B26" s="13" t="s">
        <v>321</v>
      </c>
      <c r="C26" s="13" t="s">
        <v>575</v>
      </c>
      <c r="D26" s="13" t="s">
        <v>176</v>
      </c>
      <c r="E26" s="13" t="s">
        <v>496</v>
      </c>
      <c r="I26" s="13" t="s">
        <v>1289</v>
      </c>
      <c r="K26" s="13" t="s">
        <v>521</v>
      </c>
      <c r="N26" s="13">
        <v>1</v>
      </c>
    </row>
    <row r="27" spans="1:21" ht="27.6" x14ac:dyDescent="0.3">
      <c r="A27" s="32" t="s">
        <v>496</v>
      </c>
      <c r="B27" s="13" t="s">
        <v>344</v>
      </c>
      <c r="C27" s="32" t="s">
        <v>730</v>
      </c>
      <c r="D27" s="13" t="s">
        <v>508</v>
      </c>
      <c r="E27" s="13"/>
      <c r="F27" s="13" t="s">
        <v>509</v>
      </c>
      <c r="G27" s="13" t="s">
        <v>178</v>
      </c>
      <c r="H27" s="13" t="s">
        <v>736</v>
      </c>
      <c r="I27" s="13" t="s">
        <v>740</v>
      </c>
      <c r="J27" s="13" t="s">
        <v>363</v>
      </c>
      <c r="K27" s="13" t="s">
        <v>522</v>
      </c>
      <c r="L27" s="13" t="s">
        <v>513</v>
      </c>
      <c r="M27" s="13" t="s">
        <v>523</v>
      </c>
      <c r="N27" s="13">
        <f t="shared" si="0"/>
        <v>2</v>
      </c>
      <c r="O27" s="13">
        <v>1</v>
      </c>
      <c r="P27" s="13">
        <v>1</v>
      </c>
      <c r="Q27" s="13">
        <v>1100</v>
      </c>
      <c r="R27" s="144">
        <v>1</v>
      </c>
      <c r="S27" s="13" t="s">
        <v>507</v>
      </c>
      <c r="T27" s="13" t="s">
        <v>506</v>
      </c>
    </row>
    <row r="28" spans="1:21" ht="55.2" x14ac:dyDescent="0.3">
      <c r="A28" s="32" t="s">
        <v>496</v>
      </c>
      <c r="B28" s="13" t="s">
        <v>345</v>
      </c>
      <c r="C28" s="13" t="s">
        <v>503</v>
      </c>
      <c r="D28" s="13" t="s">
        <v>171</v>
      </c>
      <c r="E28" s="13"/>
      <c r="F28" s="13" t="s">
        <v>509</v>
      </c>
      <c r="G28" s="13" t="s">
        <v>178</v>
      </c>
      <c r="H28" s="13" t="s">
        <v>510</v>
      </c>
      <c r="I28" s="13" t="s">
        <v>1203</v>
      </c>
      <c r="J28" s="13" t="s">
        <v>363</v>
      </c>
      <c r="K28" s="13" t="s">
        <v>522</v>
      </c>
      <c r="L28" s="13" t="s">
        <v>513</v>
      </c>
      <c r="M28" s="13" t="s">
        <v>523</v>
      </c>
      <c r="N28" s="13">
        <f t="shared" si="0"/>
        <v>3</v>
      </c>
      <c r="O28" s="13">
        <v>10</v>
      </c>
      <c r="P28" s="13">
        <v>5</v>
      </c>
      <c r="Q28" s="13">
        <v>1200</v>
      </c>
      <c r="R28" s="13">
        <v>5</v>
      </c>
      <c r="S28" s="13" t="s">
        <v>504</v>
      </c>
      <c r="T28" s="13" t="s">
        <v>505</v>
      </c>
    </row>
    <row r="29" spans="1:21" ht="27.6" x14ac:dyDescent="0.3">
      <c r="A29" s="32" t="s">
        <v>496</v>
      </c>
      <c r="B29" s="13" t="s">
        <v>346</v>
      </c>
      <c r="C29" s="13" t="s">
        <v>511</v>
      </c>
      <c r="D29" s="13" t="s">
        <v>492</v>
      </c>
      <c r="E29" s="13"/>
      <c r="F29" s="13" t="s">
        <v>584</v>
      </c>
      <c r="G29" s="32" t="s">
        <v>362</v>
      </c>
      <c r="H29" s="13" t="s">
        <v>512</v>
      </c>
      <c r="I29" s="13"/>
      <c r="J29" s="13" t="s">
        <v>363</v>
      </c>
      <c r="K29" s="13" t="s">
        <v>522</v>
      </c>
      <c r="L29" s="13" t="s">
        <v>513</v>
      </c>
      <c r="M29" s="13" t="s">
        <v>523</v>
      </c>
      <c r="N29" s="13">
        <f t="shared" si="0"/>
        <v>4</v>
      </c>
      <c r="S29" s="13"/>
      <c r="T29" s="13"/>
    </row>
    <row r="30" spans="1:21" ht="41.4" x14ac:dyDescent="0.3">
      <c r="A30" s="32" t="s">
        <v>496</v>
      </c>
      <c r="B30" s="13" t="s">
        <v>347</v>
      </c>
      <c r="C30" s="13" t="s">
        <v>514</v>
      </c>
      <c r="D30" s="13" t="s">
        <v>177</v>
      </c>
      <c r="E30" s="13" t="s">
        <v>515</v>
      </c>
      <c r="F30" s="13" t="s">
        <v>584</v>
      </c>
      <c r="G30" s="32" t="s">
        <v>362</v>
      </c>
      <c r="I30" s="13" t="s">
        <v>1283</v>
      </c>
      <c r="J30" s="13" t="s">
        <v>363</v>
      </c>
      <c r="K30" s="13" t="s">
        <v>522</v>
      </c>
      <c r="L30" s="13" t="s">
        <v>513</v>
      </c>
      <c r="M30" s="13" t="s">
        <v>523</v>
      </c>
      <c r="N30" s="13">
        <f t="shared" si="0"/>
        <v>5</v>
      </c>
      <c r="S30" s="13"/>
      <c r="T30" s="13"/>
    </row>
    <row r="31" spans="1:21" ht="82.8" x14ac:dyDescent="0.3">
      <c r="A31" s="32" t="s">
        <v>496</v>
      </c>
      <c r="B31" s="13" t="s">
        <v>348</v>
      </c>
      <c r="C31" s="32" t="s">
        <v>516</v>
      </c>
      <c r="D31" s="32" t="s">
        <v>177</v>
      </c>
      <c r="E31" s="13" t="s">
        <v>201</v>
      </c>
      <c r="F31" s="13" t="s">
        <v>584</v>
      </c>
      <c r="G31" s="32" t="s">
        <v>362</v>
      </c>
      <c r="H31" s="32"/>
      <c r="I31" s="13" t="s">
        <v>1199</v>
      </c>
      <c r="J31" s="32" t="s">
        <v>363</v>
      </c>
      <c r="K31" s="13" t="s">
        <v>522</v>
      </c>
      <c r="L31" s="13" t="s">
        <v>513</v>
      </c>
      <c r="M31" s="13" t="s">
        <v>523</v>
      </c>
      <c r="N31" s="13">
        <f t="shared" si="0"/>
        <v>6</v>
      </c>
    </row>
    <row r="32" spans="1:21" ht="173.4" customHeight="1" x14ac:dyDescent="0.3">
      <c r="A32" s="32" t="s">
        <v>496</v>
      </c>
      <c r="B32" s="13" t="s">
        <v>533</v>
      </c>
      <c r="C32" s="13" t="s">
        <v>362</v>
      </c>
      <c r="D32" s="213" t="s">
        <v>1373</v>
      </c>
      <c r="E32" s="13" t="s">
        <v>981</v>
      </c>
      <c r="F32" s="13" t="s">
        <v>584</v>
      </c>
      <c r="G32" s="32" t="s">
        <v>362</v>
      </c>
      <c r="I32" s="13" t="s">
        <v>982</v>
      </c>
      <c r="J32" s="13" t="s">
        <v>363</v>
      </c>
      <c r="K32" s="13" t="s">
        <v>522</v>
      </c>
      <c r="L32" s="13" t="s">
        <v>513</v>
      </c>
      <c r="M32" s="13" t="s">
        <v>523</v>
      </c>
      <c r="N32" s="13">
        <f t="shared" si="0"/>
        <v>7</v>
      </c>
      <c r="S32" s="13"/>
      <c r="T32" s="13"/>
    </row>
    <row r="33" spans="1:20" s="13" customFormat="1" x14ac:dyDescent="0.3">
      <c r="A33" s="13" t="s">
        <v>518</v>
      </c>
      <c r="B33" s="13" t="s">
        <v>321</v>
      </c>
      <c r="C33" s="13" t="s">
        <v>575</v>
      </c>
      <c r="D33" s="13" t="s">
        <v>176</v>
      </c>
      <c r="E33" s="13" t="s">
        <v>518</v>
      </c>
      <c r="I33" s="13" t="s">
        <v>1290</v>
      </c>
      <c r="K33" s="13" t="s">
        <v>521</v>
      </c>
      <c r="N33" s="13">
        <v>1</v>
      </c>
    </row>
    <row r="34" spans="1:20" s="13" customFormat="1" ht="27.6" x14ac:dyDescent="0.3">
      <c r="A34" s="13" t="s">
        <v>518</v>
      </c>
      <c r="B34" s="13" t="s">
        <v>349</v>
      </c>
      <c r="C34" s="32" t="s">
        <v>730</v>
      </c>
      <c r="D34" s="13" t="s">
        <v>508</v>
      </c>
      <c r="F34" s="13" t="s">
        <v>509</v>
      </c>
      <c r="G34" s="13" t="s">
        <v>178</v>
      </c>
      <c r="H34" s="13" t="s">
        <v>736</v>
      </c>
      <c r="I34" s="13" t="s">
        <v>740</v>
      </c>
      <c r="J34" s="13" t="s">
        <v>363</v>
      </c>
      <c r="K34" s="13" t="s">
        <v>521</v>
      </c>
      <c r="L34" s="13" t="s">
        <v>360</v>
      </c>
      <c r="M34" s="13" t="s">
        <v>523</v>
      </c>
      <c r="N34" s="13">
        <f t="shared" si="0"/>
        <v>2</v>
      </c>
      <c r="O34" s="13">
        <v>1</v>
      </c>
      <c r="P34" s="13">
        <v>1</v>
      </c>
      <c r="Q34" s="13">
        <v>1100</v>
      </c>
      <c r="R34" s="144">
        <v>1</v>
      </c>
      <c r="S34" s="13" t="s">
        <v>507</v>
      </c>
      <c r="T34" s="13" t="s">
        <v>506</v>
      </c>
    </row>
    <row r="35" spans="1:20" s="13" customFormat="1" ht="55.2" x14ac:dyDescent="0.3">
      <c r="A35" s="13" t="s">
        <v>518</v>
      </c>
      <c r="B35" s="13" t="s">
        <v>350</v>
      </c>
      <c r="C35" s="13" t="s">
        <v>503</v>
      </c>
      <c r="D35" s="13" t="s">
        <v>171</v>
      </c>
      <c r="F35" s="13" t="s">
        <v>509</v>
      </c>
      <c r="G35" s="13" t="s">
        <v>178</v>
      </c>
      <c r="H35" s="13" t="s">
        <v>510</v>
      </c>
      <c r="I35" s="13" t="s">
        <v>1203</v>
      </c>
      <c r="J35" s="13" t="s">
        <v>363</v>
      </c>
      <c r="K35" s="13" t="s">
        <v>521</v>
      </c>
      <c r="L35" s="13" t="s">
        <v>360</v>
      </c>
      <c r="M35" s="13" t="s">
        <v>523</v>
      </c>
      <c r="N35" s="13">
        <f t="shared" si="0"/>
        <v>3</v>
      </c>
      <c r="O35" s="13">
        <v>10</v>
      </c>
      <c r="P35" s="13">
        <v>5</v>
      </c>
      <c r="Q35" s="13">
        <v>1200</v>
      </c>
      <c r="R35" s="13">
        <v>5</v>
      </c>
      <c r="S35" s="13" t="s">
        <v>504</v>
      </c>
      <c r="T35" s="13" t="s">
        <v>505</v>
      </c>
    </row>
    <row r="36" spans="1:20" ht="124.2" x14ac:dyDescent="0.3">
      <c r="A36" s="32" t="s">
        <v>518</v>
      </c>
      <c r="B36" s="13" t="s">
        <v>351</v>
      </c>
      <c r="C36" s="13" t="s">
        <v>188</v>
      </c>
      <c r="D36" s="13" t="s">
        <v>177</v>
      </c>
      <c r="E36" s="13" t="s">
        <v>1328</v>
      </c>
      <c r="F36" s="13" t="s">
        <v>582</v>
      </c>
      <c r="G36" s="13" t="s">
        <v>178</v>
      </c>
      <c r="I36" s="13"/>
      <c r="J36" s="13" t="s">
        <v>361</v>
      </c>
      <c r="K36" s="13" t="s">
        <v>525</v>
      </c>
      <c r="L36" s="13" t="s">
        <v>364</v>
      </c>
      <c r="M36" s="13" t="s">
        <v>523</v>
      </c>
      <c r="N36" s="13">
        <f t="shared" si="0"/>
        <v>4</v>
      </c>
      <c r="P36" s="13">
        <v>12</v>
      </c>
      <c r="R36" s="32">
        <v>13</v>
      </c>
      <c r="S36" s="13"/>
      <c r="T36" s="13" t="s">
        <v>188</v>
      </c>
    </row>
    <row r="37" spans="1:20" ht="41.4" x14ac:dyDescent="0.3">
      <c r="A37" s="32" t="s">
        <v>518</v>
      </c>
      <c r="B37" s="13" t="s">
        <v>534</v>
      </c>
      <c r="C37" s="13" t="s">
        <v>189</v>
      </c>
      <c r="D37" s="13" t="s">
        <v>177</v>
      </c>
      <c r="E37" s="13" t="s">
        <v>190</v>
      </c>
      <c r="F37" s="13" t="s">
        <v>582</v>
      </c>
      <c r="G37" s="13" t="s">
        <v>178</v>
      </c>
      <c r="I37" s="13"/>
      <c r="J37" s="13" t="s">
        <v>361</v>
      </c>
      <c r="K37" s="13" t="s">
        <v>525</v>
      </c>
      <c r="L37" s="13" t="s">
        <v>364</v>
      </c>
      <c r="M37" s="13" t="s">
        <v>523</v>
      </c>
      <c r="N37" s="13">
        <f t="shared" si="0"/>
        <v>5</v>
      </c>
      <c r="P37" s="13">
        <v>14</v>
      </c>
      <c r="R37" s="32">
        <v>15</v>
      </c>
      <c r="S37" s="13"/>
      <c r="T37" s="13" t="s">
        <v>189</v>
      </c>
    </row>
    <row r="38" spans="1:20" ht="124.2" x14ac:dyDescent="0.3">
      <c r="A38" s="32" t="s">
        <v>518</v>
      </c>
      <c r="B38" s="13" t="s">
        <v>535</v>
      </c>
      <c r="C38" s="13" t="s">
        <v>191</v>
      </c>
      <c r="D38" s="13" t="s">
        <v>177</v>
      </c>
      <c r="E38" s="13" t="s">
        <v>192</v>
      </c>
      <c r="F38" s="13" t="s">
        <v>582</v>
      </c>
      <c r="G38" s="13" t="s">
        <v>178</v>
      </c>
      <c r="I38" s="13" t="s">
        <v>193</v>
      </c>
      <c r="J38" s="13" t="s">
        <v>361</v>
      </c>
      <c r="K38" s="13" t="s">
        <v>525</v>
      </c>
      <c r="L38" s="13" t="s">
        <v>364</v>
      </c>
      <c r="M38" s="13" t="s">
        <v>523</v>
      </c>
      <c r="N38" s="13">
        <f t="shared" si="0"/>
        <v>6</v>
      </c>
      <c r="P38" s="13">
        <v>16</v>
      </c>
      <c r="R38" s="32">
        <v>17</v>
      </c>
      <c r="S38" s="13"/>
      <c r="T38" s="13" t="s">
        <v>191</v>
      </c>
    </row>
    <row r="39" spans="1:20" ht="138" x14ac:dyDescent="0.3">
      <c r="A39" s="32" t="s">
        <v>518</v>
      </c>
      <c r="B39" s="13" t="s">
        <v>536</v>
      </c>
      <c r="C39" s="13" t="s">
        <v>194</v>
      </c>
      <c r="D39" s="13" t="s">
        <v>177</v>
      </c>
      <c r="E39" s="13" t="s">
        <v>195</v>
      </c>
      <c r="F39" s="13" t="s">
        <v>582</v>
      </c>
      <c r="G39" s="13" t="s">
        <v>178</v>
      </c>
      <c r="I39" s="13" t="s">
        <v>196</v>
      </c>
      <c r="J39" s="13" t="s">
        <v>361</v>
      </c>
      <c r="K39" s="13" t="s">
        <v>525</v>
      </c>
      <c r="L39" s="13" t="s">
        <v>364</v>
      </c>
      <c r="M39" s="13" t="s">
        <v>523</v>
      </c>
      <c r="N39" s="13">
        <f t="shared" si="0"/>
        <v>7</v>
      </c>
      <c r="P39" s="13">
        <v>22</v>
      </c>
      <c r="R39" s="32">
        <v>106</v>
      </c>
      <c r="S39" s="13"/>
      <c r="T39" s="13" t="s">
        <v>194</v>
      </c>
    </row>
    <row r="40" spans="1:20" ht="261.89999999999998" customHeight="1" x14ac:dyDescent="0.3">
      <c r="A40" s="32" t="s">
        <v>518</v>
      </c>
      <c r="B40" s="13" t="s">
        <v>537</v>
      </c>
      <c r="C40" s="13" t="s">
        <v>532</v>
      </c>
      <c r="D40" s="13" t="s">
        <v>177</v>
      </c>
      <c r="E40" s="13" t="s">
        <v>1041</v>
      </c>
      <c r="F40" s="13" t="s">
        <v>582</v>
      </c>
      <c r="G40" s="13" t="s">
        <v>178</v>
      </c>
      <c r="I40" s="13" t="s">
        <v>1398</v>
      </c>
      <c r="J40" s="13" t="s">
        <v>361</v>
      </c>
      <c r="K40" s="13" t="s">
        <v>525</v>
      </c>
      <c r="L40" s="13" t="s">
        <v>364</v>
      </c>
      <c r="M40" s="13" t="s">
        <v>523</v>
      </c>
      <c r="N40" s="13">
        <f t="shared" si="0"/>
        <v>8</v>
      </c>
      <c r="P40" s="13">
        <v>31</v>
      </c>
      <c r="R40" s="32">
        <v>115</v>
      </c>
      <c r="S40" s="13"/>
      <c r="T40" s="13" t="s">
        <v>532</v>
      </c>
    </row>
    <row r="41" spans="1:20" ht="55.2" x14ac:dyDescent="0.3">
      <c r="A41" s="32" t="s">
        <v>518</v>
      </c>
      <c r="B41" s="13" t="s">
        <v>538</v>
      </c>
      <c r="C41" s="13" t="s">
        <v>197</v>
      </c>
      <c r="D41" s="13" t="s">
        <v>177</v>
      </c>
      <c r="E41" s="13" t="s">
        <v>198</v>
      </c>
      <c r="F41" s="13" t="s">
        <v>582</v>
      </c>
      <c r="G41" s="13" t="s">
        <v>178</v>
      </c>
      <c r="I41" s="13" t="s">
        <v>199</v>
      </c>
      <c r="J41" s="13" t="s">
        <v>365</v>
      </c>
      <c r="K41" s="13" t="s">
        <v>525</v>
      </c>
      <c r="L41" s="13" t="s">
        <v>366</v>
      </c>
      <c r="M41" s="13" t="s">
        <v>526</v>
      </c>
      <c r="N41" s="13">
        <f t="shared" si="0"/>
        <v>9</v>
      </c>
      <c r="P41" s="13">
        <v>39</v>
      </c>
      <c r="R41" s="32">
        <v>124</v>
      </c>
      <c r="S41" s="13"/>
      <c r="T41" s="13" t="s">
        <v>197</v>
      </c>
    </row>
    <row r="42" spans="1:20" ht="41.4" x14ac:dyDescent="0.3">
      <c r="A42" s="32" t="s">
        <v>518</v>
      </c>
      <c r="B42" s="13" t="s">
        <v>539</v>
      </c>
      <c r="C42" s="13" t="s">
        <v>200</v>
      </c>
      <c r="D42" s="13" t="s">
        <v>177</v>
      </c>
      <c r="E42" s="13" t="s">
        <v>201</v>
      </c>
      <c r="F42" s="13" t="s">
        <v>582</v>
      </c>
      <c r="G42" s="13" t="s">
        <v>178</v>
      </c>
      <c r="I42" s="13" t="s">
        <v>199</v>
      </c>
      <c r="J42" s="13" t="s">
        <v>365</v>
      </c>
      <c r="K42" s="13" t="s">
        <v>525</v>
      </c>
      <c r="L42" s="13" t="s">
        <v>366</v>
      </c>
      <c r="M42" s="13" t="s">
        <v>526</v>
      </c>
      <c r="N42" s="13">
        <f t="shared" si="0"/>
        <v>10</v>
      </c>
      <c r="P42" s="13">
        <v>40</v>
      </c>
      <c r="R42" s="32">
        <v>125</v>
      </c>
      <c r="S42" s="13"/>
      <c r="T42" s="13" t="s">
        <v>200</v>
      </c>
    </row>
    <row r="43" spans="1:20" ht="41.4" x14ac:dyDescent="0.3">
      <c r="A43" s="32" t="s">
        <v>518</v>
      </c>
      <c r="B43" s="13" t="s">
        <v>540</v>
      </c>
      <c r="C43" s="13" t="s">
        <v>202</v>
      </c>
      <c r="D43" s="13" t="s">
        <v>177</v>
      </c>
      <c r="E43" s="13" t="s">
        <v>201</v>
      </c>
      <c r="F43" s="13" t="s">
        <v>582</v>
      </c>
      <c r="G43" s="13" t="s">
        <v>178</v>
      </c>
      <c r="I43" s="13" t="s">
        <v>199</v>
      </c>
      <c r="J43" s="13" t="s">
        <v>365</v>
      </c>
      <c r="K43" s="13" t="s">
        <v>525</v>
      </c>
      <c r="L43" s="13" t="s">
        <v>366</v>
      </c>
      <c r="M43" s="13" t="s">
        <v>526</v>
      </c>
      <c r="N43" s="13">
        <f t="shared" si="0"/>
        <v>11</v>
      </c>
      <c r="P43" s="13">
        <v>41</v>
      </c>
      <c r="R43" s="32">
        <v>126</v>
      </c>
      <c r="S43" s="13"/>
      <c r="T43" s="13" t="s">
        <v>202</v>
      </c>
    </row>
    <row r="44" spans="1:20" ht="41.4" x14ac:dyDescent="0.3">
      <c r="A44" s="32" t="s">
        <v>518</v>
      </c>
      <c r="B44" s="13" t="s">
        <v>541</v>
      </c>
      <c r="C44" s="13" t="s">
        <v>203</v>
      </c>
      <c r="D44" s="13" t="s">
        <v>177</v>
      </c>
      <c r="E44" s="13" t="s">
        <v>201</v>
      </c>
      <c r="F44" s="13" t="s">
        <v>582</v>
      </c>
      <c r="G44" s="13" t="s">
        <v>178</v>
      </c>
      <c r="I44" s="13" t="s">
        <v>199</v>
      </c>
      <c r="J44" s="13" t="s">
        <v>365</v>
      </c>
      <c r="K44" s="13" t="s">
        <v>525</v>
      </c>
      <c r="L44" s="13" t="s">
        <v>366</v>
      </c>
      <c r="M44" s="13" t="s">
        <v>526</v>
      </c>
      <c r="N44" s="13">
        <f t="shared" si="0"/>
        <v>12</v>
      </c>
      <c r="P44" s="13">
        <v>42</v>
      </c>
      <c r="R44" s="32">
        <v>127</v>
      </c>
      <c r="S44" s="13"/>
      <c r="T44" s="13" t="s">
        <v>203</v>
      </c>
    </row>
    <row r="45" spans="1:20" ht="41.4" x14ac:dyDescent="0.3">
      <c r="A45" s="32" t="s">
        <v>518</v>
      </c>
      <c r="B45" s="13" t="s">
        <v>542</v>
      </c>
      <c r="C45" s="13" t="s">
        <v>204</v>
      </c>
      <c r="D45" s="13" t="s">
        <v>177</v>
      </c>
      <c r="E45" s="13" t="s">
        <v>201</v>
      </c>
      <c r="F45" s="13" t="s">
        <v>582</v>
      </c>
      <c r="G45" s="13" t="s">
        <v>178</v>
      </c>
      <c r="I45" s="13" t="s">
        <v>199</v>
      </c>
      <c r="J45" s="13" t="s">
        <v>365</v>
      </c>
      <c r="K45" s="13" t="s">
        <v>525</v>
      </c>
      <c r="L45" s="13" t="s">
        <v>366</v>
      </c>
      <c r="M45" s="13" t="s">
        <v>526</v>
      </c>
      <c r="N45" s="13">
        <f t="shared" si="0"/>
        <v>13</v>
      </c>
      <c r="P45" s="13">
        <v>43</v>
      </c>
      <c r="R45" s="32">
        <v>128</v>
      </c>
      <c r="S45" s="13"/>
      <c r="T45" s="13" t="s">
        <v>204</v>
      </c>
    </row>
    <row r="46" spans="1:20" ht="41.4" x14ac:dyDescent="0.3">
      <c r="A46" s="32" t="s">
        <v>518</v>
      </c>
      <c r="B46" s="13" t="s">
        <v>543</v>
      </c>
      <c r="C46" s="13" t="s">
        <v>205</v>
      </c>
      <c r="D46" s="13" t="s">
        <v>177</v>
      </c>
      <c r="E46" s="13" t="s">
        <v>201</v>
      </c>
      <c r="F46" s="13" t="s">
        <v>582</v>
      </c>
      <c r="G46" s="13" t="s">
        <v>178</v>
      </c>
      <c r="I46" s="13" t="s">
        <v>199</v>
      </c>
      <c r="J46" s="13" t="s">
        <v>365</v>
      </c>
      <c r="K46" s="13" t="s">
        <v>525</v>
      </c>
      <c r="L46" s="13" t="s">
        <v>366</v>
      </c>
      <c r="M46" s="13" t="s">
        <v>526</v>
      </c>
      <c r="N46" s="13">
        <f t="shared" si="0"/>
        <v>14</v>
      </c>
      <c r="P46" s="13">
        <v>44</v>
      </c>
      <c r="R46" s="32">
        <v>129</v>
      </c>
      <c r="S46" s="13"/>
      <c r="T46" s="13" t="s">
        <v>205</v>
      </c>
    </row>
    <row r="47" spans="1:20" ht="27.6" x14ac:dyDescent="0.3">
      <c r="A47" s="32" t="s">
        <v>518</v>
      </c>
      <c r="B47" s="13" t="s">
        <v>544</v>
      </c>
      <c r="C47" s="13" t="s">
        <v>206</v>
      </c>
      <c r="D47" s="13" t="s">
        <v>177</v>
      </c>
      <c r="E47" s="13" t="s">
        <v>201</v>
      </c>
      <c r="F47" s="13" t="s">
        <v>582</v>
      </c>
      <c r="G47" s="13" t="s">
        <v>178</v>
      </c>
      <c r="I47" s="13" t="s">
        <v>199</v>
      </c>
      <c r="J47" s="13" t="s">
        <v>365</v>
      </c>
      <c r="K47" s="13" t="s">
        <v>525</v>
      </c>
      <c r="L47" s="13" t="s">
        <v>366</v>
      </c>
      <c r="M47" s="13" t="s">
        <v>526</v>
      </c>
      <c r="N47" s="13">
        <f t="shared" si="0"/>
        <v>15</v>
      </c>
      <c r="P47" s="13">
        <v>45</v>
      </c>
      <c r="R47" s="32">
        <v>130</v>
      </c>
      <c r="S47" s="13"/>
      <c r="T47" s="13" t="s">
        <v>206</v>
      </c>
    </row>
    <row r="48" spans="1:20" ht="69" x14ac:dyDescent="0.3">
      <c r="A48" s="32" t="s">
        <v>518</v>
      </c>
      <c r="B48" s="13" t="s">
        <v>545</v>
      </c>
      <c r="C48" s="13" t="s">
        <v>207</v>
      </c>
      <c r="D48" s="13" t="s">
        <v>177</v>
      </c>
      <c r="E48" s="13" t="s">
        <v>208</v>
      </c>
      <c r="F48" s="13" t="s">
        <v>582</v>
      </c>
      <c r="G48" s="13" t="s">
        <v>178</v>
      </c>
      <c r="I48" s="13"/>
      <c r="J48" s="13" t="s">
        <v>365</v>
      </c>
      <c r="K48" s="13" t="s">
        <v>525</v>
      </c>
      <c r="L48" s="13" t="s">
        <v>366</v>
      </c>
      <c r="M48" s="13" t="s">
        <v>526</v>
      </c>
      <c r="N48" s="13">
        <f t="shared" si="0"/>
        <v>16</v>
      </c>
      <c r="P48" s="13">
        <v>46</v>
      </c>
      <c r="R48" s="32">
        <v>131</v>
      </c>
      <c r="S48" s="13"/>
      <c r="T48" s="13" t="s">
        <v>207</v>
      </c>
    </row>
    <row r="49" spans="1:20" ht="248.4" x14ac:dyDescent="0.3">
      <c r="A49" s="32" t="s">
        <v>518</v>
      </c>
      <c r="B49" s="13" t="s">
        <v>546</v>
      </c>
      <c r="C49" s="13" t="s">
        <v>711</v>
      </c>
      <c r="D49" s="13" t="s">
        <v>163</v>
      </c>
      <c r="E49" s="13" t="s">
        <v>1342</v>
      </c>
      <c r="F49" s="13" t="s">
        <v>582</v>
      </c>
      <c r="G49" s="13" t="s">
        <v>178</v>
      </c>
      <c r="I49" s="13" t="s">
        <v>1341</v>
      </c>
      <c r="J49" s="13" t="s">
        <v>365</v>
      </c>
      <c r="K49" s="13" t="s">
        <v>525</v>
      </c>
      <c r="L49" s="13" t="s">
        <v>366</v>
      </c>
      <c r="M49" s="13" t="s">
        <v>526</v>
      </c>
      <c r="N49" s="13">
        <f t="shared" si="0"/>
        <v>17</v>
      </c>
      <c r="P49" s="13">
        <v>36</v>
      </c>
      <c r="R49" s="32">
        <v>121</v>
      </c>
      <c r="S49" s="13"/>
      <c r="T49" s="13" t="s">
        <v>711</v>
      </c>
    </row>
    <row r="50" spans="1:20" ht="234.6" x14ac:dyDescent="0.3">
      <c r="A50" s="32" t="s">
        <v>518</v>
      </c>
      <c r="B50" s="13" t="s">
        <v>547</v>
      </c>
      <c r="C50" s="13" t="s">
        <v>210</v>
      </c>
      <c r="D50" s="13" t="s">
        <v>209</v>
      </c>
      <c r="E50" s="13" t="s">
        <v>185</v>
      </c>
      <c r="F50" s="13" t="s">
        <v>582</v>
      </c>
      <c r="G50" s="13" t="s">
        <v>178</v>
      </c>
      <c r="H50" s="13" t="s">
        <v>211</v>
      </c>
      <c r="I50" s="13" t="s">
        <v>1329</v>
      </c>
      <c r="J50" s="213" t="s">
        <v>1386</v>
      </c>
      <c r="K50" s="13" t="s">
        <v>525</v>
      </c>
      <c r="L50" s="13" t="s">
        <v>368</v>
      </c>
      <c r="M50" s="13" t="s">
        <v>1385</v>
      </c>
      <c r="N50" s="13">
        <f t="shared" si="0"/>
        <v>18</v>
      </c>
      <c r="P50" s="13">
        <v>54</v>
      </c>
      <c r="R50" s="32">
        <v>139</v>
      </c>
      <c r="S50" s="13"/>
      <c r="T50" s="13" t="s">
        <v>210</v>
      </c>
    </row>
    <row r="51" spans="1:20" ht="27.6" x14ac:dyDescent="0.3">
      <c r="A51" s="32" t="s">
        <v>518</v>
      </c>
      <c r="B51" s="13" t="s">
        <v>548</v>
      </c>
      <c r="C51" s="13" t="s">
        <v>212</v>
      </c>
      <c r="D51" s="13" t="s">
        <v>177</v>
      </c>
      <c r="E51" s="13" t="s">
        <v>201</v>
      </c>
      <c r="F51" s="13" t="s">
        <v>582</v>
      </c>
      <c r="G51" s="13" t="s">
        <v>178</v>
      </c>
      <c r="I51" s="13"/>
      <c r="J51" s="13" t="s">
        <v>367</v>
      </c>
      <c r="K51" s="13" t="s">
        <v>525</v>
      </c>
      <c r="L51" s="13" t="s">
        <v>364</v>
      </c>
      <c r="M51" s="13" t="s">
        <v>523</v>
      </c>
      <c r="N51" s="13">
        <f t="shared" si="0"/>
        <v>19</v>
      </c>
      <c r="P51" s="13">
        <v>98</v>
      </c>
      <c r="R51" s="32">
        <v>401</v>
      </c>
      <c r="S51" s="13"/>
      <c r="T51" s="13" t="s">
        <v>212</v>
      </c>
    </row>
    <row r="52" spans="1:20" ht="27.6" x14ac:dyDescent="0.3">
      <c r="A52" s="32" t="s">
        <v>518</v>
      </c>
      <c r="B52" s="13" t="s">
        <v>549</v>
      </c>
      <c r="C52" s="13" t="s">
        <v>213</v>
      </c>
      <c r="D52" s="13" t="s">
        <v>177</v>
      </c>
      <c r="E52" s="13" t="s">
        <v>201</v>
      </c>
      <c r="F52" s="13" t="s">
        <v>582</v>
      </c>
      <c r="G52" s="13" t="s">
        <v>178</v>
      </c>
      <c r="I52" s="13"/>
      <c r="J52" s="13" t="s">
        <v>367</v>
      </c>
      <c r="K52" s="13" t="s">
        <v>525</v>
      </c>
      <c r="L52" s="13" t="s">
        <v>364</v>
      </c>
      <c r="M52" s="13" t="s">
        <v>523</v>
      </c>
      <c r="N52" s="13">
        <f t="shared" si="0"/>
        <v>20</v>
      </c>
      <c r="P52" s="13">
        <v>99</v>
      </c>
      <c r="R52" s="32">
        <v>402</v>
      </c>
      <c r="S52" s="13"/>
      <c r="T52" s="13" t="s">
        <v>213</v>
      </c>
    </row>
    <row r="53" spans="1:20" ht="27.6" x14ac:dyDescent="0.3">
      <c r="A53" s="32" t="s">
        <v>518</v>
      </c>
      <c r="B53" s="13" t="s">
        <v>550</v>
      </c>
      <c r="C53" s="13" t="s">
        <v>214</v>
      </c>
      <c r="D53" s="13" t="s">
        <v>177</v>
      </c>
      <c r="E53" s="13" t="s">
        <v>201</v>
      </c>
      <c r="F53" s="13" t="s">
        <v>582</v>
      </c>
      <c r="G53" s="13" t="s">
        <v>178</v>
      </c>
      <c r="I53" s="13"/>
      <c r="J53" s="13" t="s">
        <v>367</v>
      </c>
      <c r="K53" s="13" t="s">
        <v>525</v>
      </c>
      <c r="L53" s="13" t="s">
        <v>364</v>
      </c>
      <c r="M53" s="13" t="s">
        <v>523</v>
      </c>
      <c r="N53" s="13">
        <f t="shared" si="0"/>
        <v>21</v>
      </c>
      <c r="P53" s="13">
        <v>100</v>
      </c>
      <c r="R53" s="32">
        <v>403</v>
      </c>
      <c r="S53" s="13"/>
      <c r="T53" s="13" t="s">
        <v>214</v>
      </c>
    </row>
    <row r="54" spans="1:20" ht="27.6" x14ac:dyDescent="0.3">
      <c r="A54" s="32" t="s">
        <v>518</v>
      </c>
      <c r="B54" s="13" t="s">
        <v>551</v>
      </c>
      <c r="C54" s="13" t="s">
        <v>215</v>
      </c>
      <c r="D54" s="13" t="s">
        <v>177</v>
      </c>
      <c r="E54" s="13" t="s">
        <v>201</v>
      </c>
      <c r="F54" s="13" t="s">
        <v>582</v>
      </c>
      <c r="G54" s="13" t="s">
        <v>178</v>
      </c>
      <c r="I54" s="13"/>
      <c r="J54" s="13" t="s">
        <v>367</v>
      </c>
      <c r="K54" s="13" t="s">
        <v>525</v>
      </c>
      <c r="L54" s="13" t="s">
        <v>364</v>
      </c>
      <c r="M54" s="13" t="s">
        <v>523</v>
      </c>
      <c r="N54" s="13">
        <f t="shared" si="0"/>
        <v>22</v>
      </c>
      <c r="P54" s="13">
        <v>101</v>
      </c>
      <c r="R54" s="32">
        <v>404</v>
      </c>
      <c r="S54" s="13"/>
      <c r="T54" s="13" t="s">
        <v>215</v>
      </c>
    </row>
    <row r="55" spans="1:20" ht="27.6" x14ac:dyDescent="0.3">
      <c r="A55" s="32" t="s">
        <v>518</v>
      </c>
      <c r="B55" s="13" t="s">
        <v>552</v>
      </c>
      <c r="C55" s="13" t="s">
        <v>216</v>
      </c>
      <c r="D55" s="13" t="s">
        <v>177</v>
      </c>
      <c r="E55" s="13" t="s">
        <v>201</v>
      </c>
      <c r="F55" s="13" t="s">
        <v>582</v>
      </c>
      <c r="G55" s="13" t="s">
        <v>178</v>
      </c>
      <c r="I55" s="13"/>
      <c r="J55" s="13" t="s">
        <v>367</v>
      </c>
      <c r="K55" s="13" t="s">
        <v>525</v>
      </c>
      <c r="L55" s="13" t="s">
        <v>364</v>
      </c>
      <c r="M55" s="13" t="s">
        <v>523</v>
      </c>
      <c r="N55" s="13">
        <f t="shared" si="0"/>
        <v>23</v>
      </c>
      <c r="P55" s="13">
        <v>102</v>
      </c>
      <c r="R55" s="32">
        <v>405</v>
      </c>
      <c r="S55" s="13"/>
      <c r="T55" s="13" t="s">
        <v>216</v>
      </c>
    </row>
    <row r="56" spans="1:20" ht="386.4" x14ac:dyDescent="0.3">
      <c r="A56" s="32" t="s">
        <v>518</v>
      </c>
      <c r="B56" s="13" t="s">
        <v>553</v>
      </c>
      <c r="C56" s="13" t="s">
        <v>217</v>
      </c>
      <c r="D56" s="13" t="s">
        <v>177</v>
      </c>
      <c r="E56" s="13" t="s">
        <v>201</v>
      </c>
      <c r="F56" s="13" t="s">
        <v>582</v>
      </c>
      <c r="G56" s="13" t="s">
        <v>178</v>
      </c>
      <c r="I56" s="13" t="s">
        <v>218</v>
      </c>
      <c r="J56" s="13" t="s">
        <v>367</v>
      </c>
      <c r="K56" s="13" t="s">
        <v>525</v>
      </c>
      <c r="L56" s="13" t="s">
        <v>364</v>
      </c>
      <c r="M56" s="13" t="s">
        <v>523</v>
      </c>
      <c r="N56" s="13">
        <f t="shared" si="0"/>
        <v>24</v>
      </c>
      <c r="P56" s="13">
        <v>103</v>
      </c>
      <c r="R56" s="32">
        <v>406</v>
      </c>
      <c r="S56" s="13"/>
      <c r="T56" s="13" t="s">
        <v>217</v>
      </c>
    </row>
    <row r="57" spans="1:20" ht="27.6" x14ac:dyDescent="0.3">
      <c r="A57" s="32" t="s">
        <v>518</v>
      </c>
      <c r="B57" s="13" t="s">
        <v>554</v>
      </c>
      <c r="C57" s="13" t="s">
        <v>219</v>
      </c>
      <c r="D57" s="13" t="s">
        <v>177</v>
      </c>
      <c r="E57" s="13" t="s">
        <v>201</v>
      </c>
      <c r="F57" s="13" t="s">
        <v>582</v>
      </c>
      <c r="G57" s="13" t="s">
        <v>178</v>
      </c>
      <c r="I57" s="13"/>
      <c r="J57" s="13" t="s">
        <v>367</v>
      </c>
      <c r="K57" s="13" t="s">
        <v>525</v>
      </c>
      <c r="L57" s="13" t="s">
        <v>364</v>
      </c>
      <c r="M57" s="13" t="s">
        <v>523</v>
      </c>
      <c r="N57" s="13">
        <f t="shared" si="0"/>
        <v>25</v>
      </c>
      <c r="P57" s="13">
        <v>104</v>
      </c>
      <c r="R57" s="32">
        <v>407</v>
      </c>
      <c r="S57" s="13"/>
      <c r="T57" s="13" t="s">
        <v>219</v>
      </c>
    </row>
    <row r="58" spans="1:20" ht="27.6" x14ac:dyDescent="0.3">
      <c r="A58" s="32" t="s">
        <v>518</v>
      </c>
      <c r="B58" s="13" t="s">
        <v>555</v>
      </c>
      <c r="C58" s="13" t="s">
        <v>220</v>
      </c>
      <c r="D58" s="13" t="s">
        <v>177</v>
      </c>
      <c r="E58" s="13" t="s">
        <v>201</v>
      </c>
      <c r="F58" s="13" t="s">
        <v>582</v>
      </c>
      <c r="G58" s="13" t="s">
        <v>178</v>
      </c>
      <c r="I58" s="13"/>
      <c r="J58" s="13" t="s">
        <v>367</v>
      </c>
      <c r="K58" s="13" t="s">
        <v>525</v>
      </c>
      <c r="L58" s="13" t="s">
        <v>364</v>
      </c>
      <c r="M58" s="13" t="s">
        <v>523</v>
      </c>
      <c r="N58" s="13">
        <f t="shared" si="0"/>
        <v>26</v>
      </c>
      <c r="P58" s="13">
        <v>105</v>
      </c>
      <c r="R58" s="32">
        <v>408</v>
      </c>
      <c r="S58" s="13"/>
      <c r="T58" s="13" t="s">
        <v>220</v>
      </c>
    </row>
    <row r="59" spans="1:20" ht="27.6" x14ac:dyDescent="0.3">
      <c r="A59" s="32" t="s">
        <v>518</v>
      </c>
      <c r="B59" s="13" t="s">
        <v>556</v>
      </c>
      <c r="C59" s="13" t="s">
        <v>221</v>
      </c>
      <c r="D59" s="13" t="s">
        <v>177</v>
      </c>
      <c r="E59" s="13" t="s">
        <v>201</v>
      </c>
      <c r="F59" s="13" t="s">
        <v>582</v>
      </c>
      <c r="G59" s="13" t="s">
        <v>178</v>
      </c>
      <c r="I59" s="13"/>
      <c r="J59" s="13" t="s">
        <v>367</v>
      </c>
      <c r="K59" s="13" t="s">
        <v>525</v>
      </c>
      <c r="L59" s="13" t="s">
        <v>364</v>
      </c>
      <c r="M59" s="13" t="s">
        <v>523</v>
      </c>
      <c r="N59" s="13">
        <f t="shared" si="0"/>
        <v>27</v>
      </c>
      <c r="P59" s="13">
        <v>106</v>
      </c>
      <c r="R59" s="32">
        <v>409</v>
      </c>
      <c r="S59" s="13"/>
      <c r="T59" s="13" t="s">
        <v>221</v>
      </c>
    </row>
    <row r="60" spans="1:20" ht="27.6" x14ac:dyDescent="0.3">
      <c r="A60" s="32" t="s">
        <v>518</v>
      </c>
      <c r="B60" s="13" t="s">
        <v>557</v>
      </c>
      <c r="C60" s="13" t="s">
        <v>222</v>
      </c>
      <c r="D60" s="13" t="s">
        <v>177</v>
      </c>
      <c r="E60" s="13" t="s">
        <v>201</v>
      </c>
      <c r="F60" s="13" t="s">
        <v>582</v>
      </c>
      <c r="G60" s="13" t="s">
        <v>178</v>
      </c>
      <c r="I60" s="13"/>
      <c r="J60" s="13" t="s">
        <v>367</v>
      </c>
      <c r="K60" s="13" t="s">
        <v>525</v>
      </c>
      <c r="L60" s="13" t="s">
        <v>364</v>
      </c>
      <c r="M60" s="13" t="s">
        <v>523</v>
      </c>
      <c r="N60" s="13">
        <f t="shared" si="0"/>
        <v>28</v>
      </c>
      <c r="P60" s="13">
        <v>107</v>
      </c>
      <c r="R60" s="32">
        <v>410</v>
      </c>
      <c r="S60" s="13"/>
      <c r="T60" s="13" t="s">
        <v>222</v>
      </c>
    </row>
    <row r="61" spans="1:20" ht="27.6" x14ac:dyDescent="0.3">
      <c r="A61" s="32" t="s">
        <v>518</v>
      </c>
      <c r="B61" s="13" t="s">
        <v>558</v>
      </c>
      <c r="C61" s="13" t="s">
        <v>223</v>
      </c>
      <c r="D61" s="13" t="s">
        <v>177</v>
      </c>
      <c r="E61" s="13" t="s">
        <v>201</v>
      </c>
      <c r="F61" s="13" t="s">
        <v>582</v>
      </c>
      <c r="G61" s="13" t="s">
        <v>178</v>
      </c>
      <c r="I61" s="13"/>
      <c r="J61" s="13" t="s">
        <v>367</v>
      </c>
      <c r="K61" s="13" t="s">
        <v>525</v>
      </c>
      <c r="L61" s="13" t="s">
        <v>364</v>
      </c>
      <c r="M61" s="13" t="s">
        <v>523</v>
      </c>
      <c r="N61" s="13">
        <f t="shared" si="0"/>
        <v>29</v>
      </c>
      <c r="P61" s="13">
        <v>108</v>
      </c>
      <c r="R61" s="32">
        <v>411</v>
      </c>
      <c r="S61" s="13"/>
      <c r="T61" s="13" t="s">
        <v>223</v>
      </c>
    </row>
    <row r="62" spans="1:20" ht="193.2" x14ac:dyDescent="0.3">
      <c r="A62" s="32" t="s">
        <v>518</v>
      </c>
      <c r="B62" s="13" t="s">
        <v>559</v>
      </c>
      <c r="C62" s="13" t="s">
        <v>224</v>
      </c>
      <c r="D62" s="13" t="s">
        <v>177</v>
      </c>
      <c r="E62" s="13" t="s">
        <v>201</v>
      </c>
      <c r="F62" s="13" t="s">
        <v>582</v>
      </c>
      <c r="G62" s="13" t="s">
        <v>178</v>
      </c>
      <c r="I62" s="13" t="s">
        <v>1330</v>
      </c>
      <c r="J62" s="13" t="s">
        <v>367</v>
      </c>
      <c r="K62" s="13" t="s">
        <v>525</v>
      </c>
      <c r="L62" s="13" t="s">
        <v>364</v>
      </c>
      <c r="M62" s="13" t="s">
        <v>523</v>
      </c>
      <c r="N62" s="13">
        <f t="shared" si="0"/>
        <v>30</v>
      </c>
      <c r="P62" s="13">
        <v>109</v>
      </c>
      <c r="R62" s="32">
        <v>412</v>
      </c>
      <c r="S62" s="13"/>
      <c r="T62" s="13" t="s">
        <v>224</v>
      </c>
    </row>
    <row r="63" spans="1:20" ht="27.6" x14ac:dyDescent="0.3">
      <c r="A63" s="32" t="s">
        <v>518</v>
      </c>
      <c r="B63" s="13" t="s">
        <v>560</v>
      </c>
      <c r="C63" s="13" t="s">
        <v>225</v>
      </c>
      <c r="D63" s="13" t="s">
        <v>177</v>
      </c>
      <c r="E63" s="13" t="s">
        <v>201</v>
      </c>
      <c r="F63" s="13" t="s">
        <v>582</v>
      </c>
      <c r="G63" s="13" t="s">
        <v>178</v>
      </c>
      <c r="I63" s="13"/>
      <c r="J63" s="13" t="s">
        <v>367</v>
      </c>
      <c r="K63" s="13" t="s">
        <v>525</v>
      </c>
      <c r="L63" s="13" t="s">
        <v>364</v>
      </c>
      <c r="M63" s="13" t="s">
        <v>523</v>
      </c>
      <c r="N63" s="13">
        <f t="shared" si="0"/>
        <v>31</v>
      </c>
      <c r="P63" s="13">
        <v>110</v>
      </c>
      <c r="R63" s="32">
        <v>413</v>
      </c>
      <c r="S63" s="13"/>
      <c r="T63" s="13" t="s">
        <v>225</v>
      </c>
    </row>
    <row r="64" spans="1:20" ht="27.6" x14ac:dyDescent="0.3">
      <c r="A64" s="32" t="s">
        <v>518</v>
      </c>
      <c r="B64" s="13" t="s">
        <v>561</v>
      </c>
      <c r="C64" s="13" t="s">
        <v>226</v>
      </c>
      <c r="D64" s="13" t="s">
        <v>177</v>
      </c>
      <c r="E64" s="13" t="s">
        <v>201</v>
      </c>
      <c r="F64" s="13" t="s">
        <v>582</v>
      </c>
      <c r="G64" s="13" t="s">
        <v>178</v>
      </c>
      <c r="I64" s="13"/>
      <c r="J64" s="13" t="s">
        <v>367</v>
      </c>
      <c r="K64" s="13" t="s">
        <v>525</v>
      </c>
      <c r="L64" s="13" t="s">
        <v>364</v>
      </c>
      <c r="M64" s="13" t="s">
        <v>523</v>
      </c>
      <c r="N64" s="13">
        <f t="shared" si="0"/>
        <v>32</v>
      </c>
      <c r="P64" s="13">
        <v>111</v>
      </c>
      <c r="R64" s="32">
        <v>414</v>
      </c>
      <c r="S64" s="13"/>
      <c r="T64" s="13" t="s">
        <v>226</v>
      </c>
    </row>
    <row r="65" spans="1:20" ht="27.6" x14ac:dyDescent="0.3">
      <c r="A65" s="32" t="s">
        <v>518</v>
      </c>
      <c r="B65" s="13" t="s">
        <v>562</v>
      </c>
      <c r="C65" s="13" t="s">
        <v>227</v>
      </c>
      <c r="D65" s="13" t="s">
        <v>177</v>
      </c>
      <c r="E65" s="13" t="s">
        <v>201</v>
      </c>
      <c r="F65" s="13" t="s">
        <v>582</v>
      </c>
      <c r="G65" s="13" t="s">
        <v>178</v>
      </c>
      <c r="I65" s="13"/>
      <c r="J65" s="13" t="s">
        <v>367</v>
      </c>
      <c r="K65" s="13" t="s">
        <v>525</v>
      </c>
      <c r="L65" s="13" t="s">
        <v>364</v>
      </c>
      <c r="M65" s="13" t="s">
        <v>523</v>
      </c>
      <c r="N65" s="13">
        <f t="shared" si="0"/>
        <v>33</v>
      </c>
      <c r="P65" s="13">
        <v>112</v>
      </c>
      <c r="R65" s="32">
        <v>415</v>
      </c>
      <c r="S65" s="13"/>
      <c r="T65" s="13" t="s">
        <v>227</v>
      </c>
    </row>
    <row r="66" spans="1:20" ht="27.6" x14ac:dyDescent="0.3">
      <c r="A66" s="32" t="s">
        <v>518</v>
      </c>
      <c r="B66" s="13" t="s">
        <v>563</v>
      </c>
      <c r="C66" s="13" t="s">
        <v>228</v>
      </c>
      <c r="D66" s="13" t="s">
        <v>177</v>
      </c>
      <c r="E66" s="13" t="s">
        <v>201</v>
      </c>
      <c r="F66" s="13" t="s">
        <v>582</v>
      </c>
      <c r="G66" s="13" t="s">
        <v>178</v>
      </c>
      <c r="I66" s="13"/>
      <c r="J66" s="13" t="s">
        <v>367</v>
      </c>
      <c r="K66" s="13" t="s">
        <v>525</v>
      </c>
      <c r="L66" s="13" t="s">
        <v>364</v>
      </c>
      <c r="M66" s="13" t="s">
        <v>523</v>
      </c>
      <c r="N66" s="13">
        <f t="shared" si="0"/>
        <v>34</v>
      </c>
      <c r="P66" s="13">
        <v>113</v>
      </c>
      <c r="R66" s="32">
        <v>416</v>
      </c>
      <c r="S66" s="13"/>
      <c r="T66" s="13" t="s">
        <v>228</v>
      </c>
    </row>
    <row r="67" spans="1:20" ht="27.6" x14ac:dyDescent="0.3">
      <c r="A67" s="32" t="s">
        <v>518</v>
      </c>
      <c r="B67" s="13" t="s">
        <v>564</v>
      </c>
      <c r="C67" s="13" t="s">
        <v>229</v>
      </c>
      <c r="D67" s="13" t="s">
        <v>177</v>
      </c>
      <c r="E67" s="13" t="s">
        <v>201</v>
      </c>
      <c r="F67" s="13" t="s">
        <v>582</v>
      </c>
      <c r="G67" s="13" t="s">
        <v>178</v>
      </c>
      <c r="I67" s="13"/>
      <c r="J67" s="13" t="s">
        <v>367</v>
      </c>
      <c r="K67" s="13" t="s">
        <v>525</v>
      </c>
      <c r="L67" s="13" t="s">
        <v>364</v>
      </c>
      <c r="M67" s="13" t="s">
        <v>523</v>
      </c>
      <c r="N67" s="13">
        <f t="shared" si="0"/>
        <v>35</v>
      </c>
      <c r="P67" s="13">
        <v>114</v>
      </c>
      <c r="R67" s="32">
        <v>417</v>
      </c>
      <c r="S67" s="13"/>
      <c r="T67" s="13" t="s">
        <v>229</v>
      </c>
    </row>
    <row r="68" spans="1:20" ht="69" x14ac:dyDescent="0.3">
      <c r="A68" s="32" t="s">
        <v>518</v>
      </c>
      <c r="B68" s="13" t="s">
        <v>565</v>
      </c>
      <c r="C68" s="13" t="s">
        <v>230</v>
      </c>
      <c r="D68" s="13" t="s">
        <v>177</v>
      </c>
      <c r="E68" s="13" t="s">
        <v>201</v>
      </c>
      <c r="F68" s="13" t="s">
        <v>582</v>
      </c>
      <c r="G68" s="13" t="s">
        <v>178</v>
      </c>
      <c r="I68" s="13" t="s">
        <v>231</v>
      </c>
      <c r="J68" s="13" t="s">
        <v>367</v>
      </c>
      <c r="K68" s="13" t="s">
        <v>525</v>
      </c>
      <c r="L68" s="13" t="s">
        <v>364</v>
      </c>
      <c r="M68" s="13" t="s">
        <v>523</v>
      </c>
      <c r="N68" s="13">
        <f t="shared" si="0"/>
        <v>36</v>
      </c>
      <c r="P68" s="13">
        <v>116</v>
      </c>
      <c r="R68" s="32">
        <v>419</v>
      </c>
      <c r="S68" s="13"/>
      <c r="T68" s="13" t="s">
        <v>230</v>
      </c>
    </row>
    <row r="69" spans="1:20" ht="82.8" x14ac:dyDescent="0.3">
      <c r="A69" s="32" t="s">
        <v>518</v>
      </c>
      <c r="B69" s="13" t="s">
        <v>566</v>
      </c>
      <c r="C69" s="13" t="s">
        <v>232</v>
      </c>
      <c r="D69" s="13" t="s">
        <v>177</v>
      </c>
      <c r="E69" s="13" t="s">
        <v>201</v>
      </c>
      <c r="F69" s="13" t="s">
        <v>582</v>
      </c>
      <c r="G69" s="13" t="s">
        <v>178</v>
      </c>
      <c r="I69" s="13" t="s">
        <v>233</v>
      </c>
      <c r="J69" s="13" t="s">
        <v>367</v>
      </c>
      <c r="K69" s="13" t="s">
        <v>525</v>
      </c>
      <c r="L69" s="13" t="s">
        <v>364</v>
      </c>
      <c r="M69" s="13" t="s">
        <v>523</v>
      </c>
      <c r="N69" s="13">
        <f t="shared" ref="N69:N86" si="1">N68+1</f>
        <v>37</v>
      </c>
      <c r="P69" s="13">
        <v>117</v>
      </c>
      <c r="R69" s="32">
        <v>420</v>
      </c>
      <c r="S69" s="13"/>
      <c r="T69" s="13" t="s">
        <v>232</v>
      </c>
    </row>
    <row r="70" spans="1:20" ht="220.8" x14ac:dyDescent="0.3">
      <c r="A70" s="32" t="s">
        <v>518</v>
      </c>
      <c r="B70" s="13" t="s">
        <v>586</v>
      </c>
      <c r="C70" s="13" t="s">
        <v>234</v>
      </c>
      <c r="D70" s="13" t="s">
        <v>177</v>
      </c>
      <c r="E70" s="13" t="s">
        <v>201</v>
      </c>
      <c r="F70" s="13" t="s">
        <v>582</v>
      </c>
      <c r="G70" s="13" t="s">
        <v>178</v>
      </c>
      <c r="I70" s="13" t="s">
        <v>1378</v>
      </c>
      <c r="J70" s="13" t="s">
        <v>367</v>
      </c>
      <c r="K70" s="13" t="s">
        <v>525</v>
      </c>
      <c r="L70" s="13" t="s">
        <v>364</v>
      </c>
      <c r="M70" s="13" t="s">
        <v>523</v>
      </c>
      <c r="N70" s="13">
        <f t="shared" si="1"/>
        <v>38</v>
      </c>
      <c r="P70" s="13">
        <v>118</v>
      </c>
      <c r="R70" s="32">
        <v>421</v>
      </c>
      <c r="S70" s="13"/>
      <c r="T70" s="13" t="s">
        <v>234</v>
      </c>
    </row>
    <row r="71" spans="1:20" ht="27.6" x14ac:dyDescent="0.3">
      <c r="A71" s="32" t="s">
        <v>518</v>
      </c>
      <c r="B71" s="13" t="s">
        <v>587</v>
      </c>
      <c r="C71" s="13" t="s">
        <v>235</v>
      </c>
      <c r="D71" s="13" t="s">
        <v>177</v>
      </c>
      <c r="E71" s="13" t="s">
        <v>201</v>
      </c>
      <c r="F71" s="13" t="s">
        <v>582</v>
      </c>
      <c r="G71" s="13" t="s">
        <v>178</v>
      </c>
      <c r="I71" s="13"/>
      <c r="J71" s="32" t="s">
        <v>367</v>
      </c>
      <c r="K71" s="32" t="s">
        <v>525</v>
      </c>
      <c r="L71" s="13" t="s">
        <v>364</v>
      </c>
      <c r="M71" s="13" t="s">
        <v>523</v>
      </c>
      <c r="N71" s="13">
        <f t="shared" si="1"/>
        <v>39</v>
      </c>
      <c r="P71" s="13">
        <v>129</v>
      </c>
      <c r="R71" s="32">
        <v>432</v>
      </c>
      <c r="S71" s="13"/>
      <c r="T71" s="13" t="s">
        <v>235</v>
      </c>
    </row>
    <row r="72" spans="1:20" s="13" customFormat="1" x14ac:dyDescent="0.3">
      <c r="A72" s="13" t="s">
        <v>519</v>
      </c>
      <c r="B72" s="13" t="s">
        <v>321</v>
      </c>
      <c r="C72" s="13" t="s">
        <v>575</v>
      </c>
      <c r="D72" s="13" t="s">
        <v>176</v>
      </c>
      <c r="E72" s="13" t="s">
        <v>519</v>
      </c>
      <c r="I72" s="13" t="s">
        <v>1291</v>
      </c>
      <c r="K72" s="13" t="s">
        <v>521</v>
      </c>
      <c r="N72" s="13">
        <v>1</v>
      </c>
    </row>
    <row r="73" spans="1:20" s="13" customFormat="1" ht="27.6" x14ac:dyDescent="0.3">
      <c r="A73" s="13" t="s">
        <v>519</v>
      </c>
      <c r="B73" s="13" t="s">
        <v>588</v>
      </c>
      <c r="C73" s="13" t="s">
        <v>730</v>
      </c>
      <c r="D73" s="13" t="s">
        <v>508</v>
      </c>
      <c r="F73" s="13" t="s">
        <v>509</v>
      </c>
      <c r="G73" s="13" t="s">
        <v>178</v>
      </c>
      <c r="H73" s="13" t="s">
        <v>736</v>
      </c>
      <c r="I73" s="13" t="s">
        <v>740</v>
      </c>
      <c r="J73" s="13" t="s">
        <v>363</v>
      </c>
      <c r="K73" s="13" t="s">
        <v>521</v>
      </c>
      <c r="L73" s="13" t="s">
        <v>360</v>
      </c>
      <c r="M73" s="13" t="s">
        <v>523</v>
      </c>
      <c r="N73" s="13">
        <f t="shared" si="1"/>
        <v>2</v>
      </c>
      <c r="O73" s="13">
        <v>1</v>
      </c>
      <c r="P73" s="13">
        <v>1</v>
      </c>
      <c r="Q73" s="13">
        <v>1100</v>
      </c>
      <c r="R73" s="144">
        <v>1</v>
      </c>
      <c r="S73" s="13" t="s">
        <v>507</v>
      </c>
      <c r="T73" s="13" t="s">
        <v>506</v>
      </c>
    </row>
    <row r="74" spans="1:20" s="13" customFormat="1" ht="55.2" x14ac:dyDescent="0.3">
      <c r="A74" s="13" t="s">
        <v>519</v>
      </c>
      <c r="B74" s="13" t="s">
        <v>589</v>
      </c>
      <c r="C74" s="13" t="s">
        <v>503</v>
      </c>
      <c r="D74" s="13" t="s">
        <v>171</v>
      </c>
      <c r="F74" s="13" t="s">
        <v>509</v>
      </c>
      <c r="G74" s="13" t="s">
        <v>178</v>
      </c>
      <c r="H74" s="13" t="s">
        <v>510</v>
      </c>
      <c r="I74" s="13" t="s">
        <v>1203</v>
      </c>
      <c r="J74" s="13" t="s">
        <v>363</v>
      </c>
      <c r="K74" s="13" t="s">
        <v>521</v>
      </c>
      <c r="L74" s="13" t="s">
        <v>360</v>
      </c>
      <c r="M74" s="13" t="s">
        <v>523</v>
      </c>
      <c r="N74" s="13">
        <f t="shared" si="1"/>
        <v>3</v>
      </c>
      <c r="O74" s="13">
        <v>10</v>
      </c>
      <c r="P74" s="13">
        <v>5</v>
      </c>
      <c r="Q74" s="13">
        <v>1200</v>
      </c>
      <c r="R74" s="13">
        <v>5</v>
      </c>
      <c r="S74" s="13" t="s">
        <v>504</v>
      </c>
      <c r="T74" s="13" t="s">
        <v>505</v>
      </c>
    </row>
    <row r="75" spans="1:20" ht="124.2" x14ac:dyDescent="0.3">
      <c r="A75" s="32" t="s">
        <v>519</v>
      </c>
      <c r="B75" s="13" t="s">
        <v>590</v>
      </c>
      <c r="C75" s="13" t="s">
        <v>527</v>
      </c>
      <c r="D75" s="13" t="s">
        <v>236</v>
      </c>
      <c r="E75" s="13" t="s">
        <v>237</v>
      </c>
      <c r="F75" s="13" t="s">
        <v>582</v>
      </c>
      <c r="G75" s="13" t="s">
        <v>178</v>
      </c>
      <c r="H75" s="13" t="s">
        <v>238</v>
      </c>
      <c r="I75" s="13" t="s">
        <v>1331</v>
      </c>
      <c r="J75" s="13" t="s">
        <v>367</v>
      </c>
      <c r="K75" s="13" t="s">
        <v>525</v>
      </c>
      <c r="L75" s="13" t="s">
        <v>369</v>
      </c>
      <c r="M75" s="13" t="s">
        <v>523</v>
      </c>
      <c r="N75" s="13">
        <f t="shared" si="1"/>
        <v>4</v>
      </c>
      <c r="P75" s="13">
        <v>143</v>
      </c>
      <c r="R75" s="32">
        <v>550</v>
      </c>
      <c r="S75" s="13"/>
      <c r="T75" s="13" t="s">
        <v>529</v>
      </c>
    </row>
    <row r="76" spans="1:20" ht="193.2" x14ac:dyDescent="0.3">
      <c r="A76" s="32" t="s">
        <v>519</v>
      </c>
      <c r="B76" s="13" t="s">
        <v>591</v>
      </c>
      <c r="C76" s="13" t="s">
        <v>528</v>
      </c>
      <c r="D76" s="13" t="s">
        <v>236</v>
      </c>
      <c r="E76" s="13" t="s">
        <v>237</v>
      </c>
      <c r="F76" s="13" t="s">
        <v>582</v>
      </c>
      <c r="G76" s="13" t="s">
        <v>178</v>
      </c>
      <c r="H76" s="13" t="s">
        <v>238</v>
      </c>
      <c r="I76" s="13" t="s">
        <v>1332</v>
      </c>
      <c r="J76" s="13" t="s">
        <v>367</v>
      </c>
      <c r="K76" s="13" t="s">
        <v>525</v>
      </c>
      <c r="L76" s="13" t="s">
        <v>369</v>
      </c>
      <c r="M76" s="13" t="s">
        <v>523</v>
      </c>
      <c r="N76" s="13">
        <f t="shared" si="1"/>
        <v>5</v>
      </c>
      <c r="P76" s="13">
        <v>144</v>
      </c>
      <c r="R76" s="32">
        <v>551</v>
      </c>
      <c r="S76" s="13"/>
      <c r="T76" s="13" t="s">
        <v>530</v>
      </c>
    </row>
    <row r="77" spans="1:20" ht="110.4" x14ac:dyDescent="0.3">
      <c r="A77" s="32" t="s">
        <v>519</v>
      </c>
      <c r="B77" s="13" t="s">
        <v>726</v>
      </c>
      <c r="C77" s="13" t="s">
        <v>785</v>
      </c>
      <c r="D77" s="13" t="s">
        <v>177</v>
      </c>
      <c r="E77" s="13" t="s">
        <v>201</v>
      </c>
      <c r="F77" s="13" t="s">
        <v>582</v>
      </c>
      <c r="G77" s="13" t="s">
        <v>178</v>
      </c>
      <c r="I77" s="13" t="s">
        <v>1043</v>
      </c>
      <c r="J77" s="13" t="s">
        <v>367</v>
      </c>
      <c r="K77" s="13" t="s">
        <v>525</v>
      </c>
      <c r="L77" s="13" t="s">
        <v>369</v>
      </c>
      <c r="M77" s="13" t="s">
        <v>526</v>
      </c>
      <c r="N77" s="13">
        <f t="shared" si="1"/>
        <v>6</v>
      </c>
      <c r="S77" s="13"/>
      <c r="T77" s="13"/>
    </row>
    <row r="78" spans="1:20" ht="55.2" x14ac:dyDescent="0.3">
      <c r="A78" s="32" t="s">
        <v>519</v>
      </c>
      <c r="B78" s="13" t="s">
        <v>727</v>
      </c>
      <c r="C78" s="13" t="s">
        <v>239</v>
      </c>
      <c r="D78" s="13" t="s">
        <v>177</v>
      </c>
      <c r="E78" s="13" t="s">
        <v>201</v>
      </c>
      <c r="F78" s="13" t="s">
        <v>582</v>
      </c>
      <c r="G78" s="13" t="s">
        <v>178</v>
      </c>
      <c r="I78" s="13" t="s">
        <v>781</v>
      </c>
      <c r="J78" s="13" t="s">
        <v>367</v>
      </c>
      <c r="K78" s="13" t="s">
        <v>525</v>
      </c>
      <c r="L78" s="13" t="s">
        <v>369</v>
      </c>
      <c r="M78" s="13" t="s">
        <v>523</v>
      </c>
      <c r="N78" s="13">
        <f t="shared" si="1"/>
        <v>7</v>
      </c>
      <c r="P78" s="13">
        <v>149</v>
      </c>
      <c r="R78" s="32">
        <v>556</v>
      </c>
      <c r="S78" s="13"/>
      <c r="T78" s="13" t="s">
        <v>239</v>
      </c>
    </row>
    <row r="79" spans="1:20" ht="55.2" x14ac:dyDescent="0.3">
      <c r="A79" s="32" t="s">
        <v>519</v>
      </c>
      <c r="B79" s="13" t="s">
        <v>743</v>
      </c>
      <c r="C79" s="13" t="s">
        <v>240</v>
      </c>
      <c r="D79" s="13" t="s">
        <v>177</v>
      </c>
      <c r="E79" s="13" t="s">
        <v>201</v>
      </c>
      <c r="F79" s="13" t="s">
        <v>582</v>
      </c>
      <c r="G79" s="13" t="s">
        <v>178</v>
      </c>
      <c r="I79" s="13" t="s">
        <v>781</v>
      </c>
      <c r="J79" s="13" t="s">
        <v>367</v>
      </c>
      <c r="K79" s="13" t="s">
        <v>525</v>
      </c>
      <c r="L79" s="13" t="s">
        <v>369</v>
      </c>
      <c r="M79" s="13" t="s">
        <v>523</v>
      </c>
      <c r="N79" s="13">
        <f t="shared" si="1"/>
        <v>8</v>
      </c>
      <c r="P79" s="13">
        <v>150</v>
      </c>
      <c r="R79" s="32">
        <v>557</v>
      </c>
      <c r="S79" s="13"/>
      <c r="T79" s="13" t="s">
        <v>240</v>
      </c>
    </row>
    <row r="80" spans="1:20" ht="55.2" x14ac:dyDescent="0.3">
      <c r="A80" s="32" t="s">
        <v>519</v>
      </c>
      <c r="B80" s="13" t="s">
        <v>744</v>
      </c>
      <c r="C80" s="13" t="s">
        <v>241</v>
      </c>
      <c r="D80" s="13" t="s">
        <v>177</v>
      </c>
      <c r="E80" s="13" t="s">
        <v>201</v>
      </c>
      <c r="F80" s="13" t="s">
        <v>582</v>
      </c>
      <c r="G80" s="13" t="s">
        <v>178</v>
      </c>
      <c r="I80" s="13" t="s">
        <v>781</v>
      </c>
      <c r="J80" s="13" t="s">
        <v>367</v>
      </c>
      <c r="K80" s="13" t="s">
        <v>525</v>
      </c>
      <c r="L80" s="13" t="s">
        <v>369</v>
      </c>
      <c r="M80" s="13" t="s">
        <v>523</v>
      </c>
      <c r="N80" s="13">
        <f t="shared" si="1"/>
        <v>9</v>
      </c>
      <c r="P80" s="13">
        <v>151</v>
      </c>
      <c r="R80" s="32">
        <v>558</v>
      </c>
      <c r="S80" s="13"/>
      <c r="T80" s="13" t="s">
        <v>241</v>
      </c>
    </row>
    <row r="81" spans="1:21" ht="55.2" x14ac:dyDescent="0.3">
      <c r="A81" s="32" t="s">
        <v>519</v>
      </c>
      <c r="B81" s="13" t="s">
        <v>745</v>
      </c>
      <c r="C81" s="13" t="s">
        <v>1333</v>
      </c>
      <c r="D81" s="13" t="s">
        <v>177</v>
      </c>
      <c r="E81" s="13" t="s">
        <v>201</v>
      </c>
      <c r="F81" s="13" t="s">
        <v>582</v>
      </c>
      <c r="G81" s="13" t="s">
        <v>178</v>
      </c>
      <c r="I81" s="13" t="s">
        <v>781</v>
      </c>
      <c r="J81" s="13" t="s">
        <v>367</v>
      </c>
      <c r="K81" s="13" t="s">
        <v>525</v>
      </c>
      <c r="L81" s="13" t="s">
        <v>369</v>
      </c>
      <c r="M81" s="13" t="s">
        <v>523</v>
      </c>
      <c r="N81" s="13">
        <f t="shared" si="1"/>
        <v>10</v>
      </c>
      <c r="P81" s="13">
        <v>152</v>
      </c>
      <c r="R81" s="32">
        <v>559</v>
      </c>
      <c r="S81" s="13"/>
      <c r="T81" s="13" t="s">
        <v>242</v>
      </c>
    </row>
    <row r="82" spans="1:21" ht="55.2" x14ac:dyDescent="0.3">
      <c r="A82" s="32" t="s">
        <v>519</v>
      </c>
      <c r="B82" s="13" t="s">
        <v>786</v>
      </c>
      <c r="C82" s="13" t="s">
        <v>243</v>
      </c>
      <c r="D82" s="13" t="s">
        <v>177</v>
      </c>
      <c r="E82" s="13" t="s">
        <v>201</v>
      </c>
      <c r="F82" s="13" t="s">
        <v>582</v>
      </c>
      <c r="G82" s="13" t="s">
        <v>178</v>
      </c>
      <c r="I82" s="13" t="s">
        <v>781</v>
      </c>
      <c r="J82" s="13" t="s">
        <v>367</v>
      </c>
      <c r="K82" s="13" t="s">
        <v>525</v>
      </c>
      <c r="L82" s="13" t="s">
        <v>369</v>
      </c>
      <c r="M82" s="13" t="s">
        <v>523</v>
      </c>
      <c r="N82" s="13">
        <f t="shared" si="1"/>
        <v>11</v>
      </c>
      <c r="P82" s="13">
        <v>153</v>
      </c>
      <c r="R82" s="32">
        <v>560</v>
      </c>
      <c r="S82" s="13"/>
      <c r="T82" s="13" t="s">
        <v>243</v>
      </c>
    </row>
    <row r="83" spans="1:21" ht="55.2" x14ac:dyDescent="0.3">
      <c r="A83" s="32" t="s">
        <v>519</v>
      </c>
      <c r="B83" s="13" t="s">
        <v>793</v>
      </c>
      <c r="C83" s="13" t="s">
        <v>1334</v>
      </c>
      <c r="D83" s="13" t="s">
        <v>177</v>
      </c>
      <c r="E83" s="13" t="s">
        <v>201</v>
      </c>
      <c r="F83" s="13" t="s">
        <v>582</v>
      </c>
      <c r="G83" s="13" t="s">
        <v>178</v>
      </c>
      <c r="I83" s="13" t="s">
        <v>781</v>
      </c>
      <c r="J83" s="13" t="s">
        <v>367</v>
      </c>
      <c r="K83" s="13" t="s">
        <v>525</v>
      </c>
      <c r="L83" s="13" t="s">
        <v>369</v>
      </c>
      <c r="M83" s="13" t="s">
        <v>523</v>
      </c>
      <c r="N83" s="13">
        <f t="shared" si="1"/>
        <v>12</v>
      </c>
      <c r="P83" s="13">
        <v>154</v>
      </c>
      <c r="R83" s="32">
        <v>561</v>
      </c>
      <c r="S83" s="13"/>
      <c r="T83" s="13" t="s">
        <v>244</v>
      </c>
    </row>
    <row r="84" spans="1:21" ht="69" x14ac:dyDescent="0.3">
      <c r="A84" s="32" t="s">
        <v>519</v>
      </c>
      <c r="B84" s="13" t="s">
        <v>800</v>
      </c>
      <c r="C84" s="13" t="s">
        <v>245</v>
      </c>
      <c r="D84" s="13" t="s">
        <v>177</v>
      </c>
      <c r="E84" s="13" t="s">
        <v>1037</v>
      </c>
      <c r="F84" s="13" t="s">
        <v>582</v>
      </c>
      <c r="G84" s="13" t="s">
        <v>178</v>
      </c>
      <c r="I84" s="13" t="s">
        <v>781</v>
      </c>
      <c r="J84" s="13" t="s">
        <v>367</v>
      </c>
      <c r="K84" s="13" t="s">
        <v>525</v>
      </c>
      <c r="L84" s="13" t="s">
        <v>369</v>
      </c>
      <c r="M84" s="13" t="s">
        <v>523</v>
      </c>
      <c r="N84" s="13">
        <f t="shared" si="1"/>
        <v>13</v>
      </c>
      <c r="P84" s="13">
        <v>155</v>
      </c>
      <c r="R84" s="32">
        <v>562</v>
      </c>
      <c r="S84" s="13"/>
      <c r="T84" s="13" t="s">
        <v>245</v>
      </c>
      <c r="U84" s="13"/>
    </row>
    <row r="85" spans="1:21" s="214" customFormat="1" ht="96.6" x14ac:dyDescent="0.3">
      <c r="A85" s="214" t="s">
        <v>519</v>
      </c>
      <c r="B85" s="213" t="s">
        <v>1344</v>
      </c>
      <c r="C85" s="213" t="s">
        <v>1346</v>
      </c>
      <c r="D85" s="213" t="s">
        <v>177</v>
      </c>
      <c r="E85" s="213" t="s">
        <v>1348</v>
      </c>
      <c r="F85" s="213" t="s">
        <v>582</v>
      </c>
      <c r="G85" s="213" t="s">
        <v>178</v>
      </c>
      <c r="H85" s="213"/>
      <c r="I85" s="213" t="s">
        <v>1349</v>
      </c>
      <c r="J85" s="213" t="s">
        <v>367</v>
      </c>
      <c r="K85" s="213" t="s">
        <v>525</v>
      </c>
      <c r="L85" s="213" t="s">
        <v>369</v>
      </c>
      <c r="M85" s="213" t="s">
        <v>523</v>
      </c>
      <c r="N85" s="213">
        <f t="shared" si="1"/>
        <v>14</v>
      </c>
      <c r="O85" s="213"/>
      <c r="P85" s="213"/>
      <c r="S85" s="213"/>
      <c r="T85" s="213"/>
    </row>
    <row r="86" spans="1:21" s="214" customFormat="1" ht="55.2" x14ac:dyDescent="0.3">
      <c r="A86" s="214" t="s">
        <v>519</v>
      </c>
      <c r="B86" s="213" t="s">
        <v>1345</v>
      </c>
      <c r="C86" s="213" t="s">
        <v>1347</v>
      </c>
      <c r="D86" s="213" t="s">
        <v>177</v>
      </c>
      <c r="E86" s="213" t="s">
        <v>1350</v>
      </c>
      <c r="F86" s="213" t="s">
        <v>582</v>
      </c>
      <c r="G86" s="213" t="s">
        <v>178</v>
      </c>
      <c r="H86" s="213"/>
      <c r="I86" s="213" t="s">
        <v>781</v>
      </c>
      <c r="J86" s="213" t="s">
        <v>367</v>
      </c>
      <c r="K86" s="213" t="s">
        <v>525</v>
      </c>
      <c r="L86" s="213" t="s">
        <v>369</v>
      </c>
      <c r="M86" s="213" t="s">
        <v>523</v>
      </c>
      <c r="N86" s="213">
        <f t="shared" si="1"/>
        <v>15</v>
      </c>
      <c r="O86" s="213"/>
      <c r="P86" s="213"/>
      <c r="S86" s="213"/>
      <c r="T86" s="213"/>
    </row>
    <row r="87" spans="1:21" x14ac:dyDescent="0.3">
      <c r="B87" s="13"/>
      <c r="C87" s="13"/>
      <c r="D87" s="13"/>
      <c r="E87" s="13"/>
      <c r="F87" s="13"/>
      <c r="I87" s="13"/>
      <c r="J87" s="13"/>
      <c r="K87" s="13"/>
      <c r="L87" s="13"/>
      <c r="M87" s="13"/>
      <c r="S87" s="13"/>
      <c r="T87" s="13"/>
    </row>
    <row r="88" spans="1:21" x14ac:dyDescent="0.3">
      <c r="B88" s="13"/>
      <c r="C88" s="13"/>
      <c r="D88" s="13"/>
      <c r="E88" s="13"/>
      <c r="F88" s="13"/>
      <c r="I88" s="13"/>
      <c r="J88" s="13"/>
      <c r="K88" s="13"/>
      <c r="L88" s="13"/>
      <c r="M88" s="13"/>
      <c r="S88" s="13"/>
      <c r="T88" s="13"/>
    </row>
    <row r="89" spans="1:21" x14ac:dyDescent="0.3">
      <c r="B89" s="13"/>
      <c r="C89" s="13"/>
      <c r="D89" s="13"/>
      <c r="E89" s="13"/>
      <c r="F89" s="13"/>
      <c r="I89" s="13"/>
      <c r="J89" s="13"/>
      <c r="K89" s="13"/>
      <c r="L89" s="13"/>
      <c r="M89" s="13"/>
      <c r="S89" s="13"/>
      <c r="T89" s="13"/>
    </row>
    <row r="90" spans="1:21" x14ac:dyDescent="0.3">
      <c r="B90" s="13"/>
      <c r="C90" s="13"/>
      <c r="D90" s="13"/>
      <c r="E90" s="13"/>
      <c r="F90" s="13"/>
      <c r="I90" s="13"/>
      <c r="J90" s="13"/>
      <c r="K90" s="13"/>
      <c r="L90" s="13"/>
      <c r="M90" s="13"/>
      <c r="S90" s="13"/>
      <c r="T90" s="13"/>
    </row>
    <row r="91" spans="1:21" x14ac:dyDescent="0.3">
      <c r="B91" s="13"/>
      <c r="C91" s="13"/>
      <c r="D91" s="13"/>
      <c r="E91" s="13"/>
      <c r="F91" s="13"/>
      <c r="I91" s="13"/>
      <c r="J91" s="13"/>
      <c r="K91" s="13"/>
      <c r="L91" s="13"/>
      <c r="M91" s="13"/>
      <c r="S91" s="13"/>
      <c r="T91" s="13"/>
    </row>
    <row r="92" spans="1:21" x14ac:dyDescent="0.3">
      <c r="B92" s="13"/>
      <c r="C92" s="13"/>
      <c r="D92" s="13"/>
      <c r="E92" s="13"/>
      <c r="F92" s="13"/>
      <c r="I92" s="13"/>
      <c r="J92" s="13"/>
      <c r="K92" s="13"/>
      <c r="L92" s="13"/>
      <c r="M92" s="13"/>
      <c r="S92" s="13"/>
      <c r="T92" s="13"/>
    </row>
    <row r="93" spans="1:21" x14ac:dyDescent="0.3">
      <c r="B93" s="13"/>
      <c r="C93" s="13"/>
      <c r="D93" s="13"/>
      <c r="E93" s="13"/>
      <c r="F93" s="13"/>
      <c r="I93" s="13"/>
      <c r="J93" s="13"/>
      <c r="K93" s="13"/>
      <c r="L93" s="13"/>
      <c r="M93" s="13"/>
      <c r="S93" s="13"/>
      <c r="T93" s="13"/>
    </row>
  </sheetData>
  <autoFilter ref="A2:U84"/>
  <sortState ref="A3:R71">
    <sortCondition ref="A3:A71" customList="ZD,ZO,ZP,ZF"/>
  </sortState>
  <customSheetViews>
    <customSheetView guid="{5A2CE18A-5277-4EF7-BE10-87706C2DEC9E}" scale="80" showAutoFilter="1">
      <pane ySplit="2" topLeftCell="A3" activePane="bottomLeft" state="frozenSplit"/>
      <selection pane="bottomLeft" activeCell="N7" sqref="N7"/>
      <pageMargins left="0.7" right="0.7" top="0.78740157499999996" bottom="0.78740157499999996" header="0.3" footer="0.3"/>
      <pageSetup paperSize="9" scale="30" orientation="landscape" r:id="rId1"/>
      <autoFilter ref="A2:U77"/>
    </customSheetView>
    <customSheetView guid="{3E032787-507F-410C-89D2-13163FA1A821}" scale="80" showPageBreaks="1" printArea="1" showAutoFilter="1">
      <pane ySplit="2" topLeftCell="A3" activePane="bottomLeft" state="frozenSplit"/>
      <selection pane="bottomLeft" activeCell="F11" sqref="F11"/>
      <pageMargins left="0.7" right="0.7" top="0.78740157499999996" bottom="0.78740157499999996" header="0.3" footer="0.3"/>
      <pageSetup paperSize="9" scale="30" orientation="landscape" r:id="rId2"/>
      <autoFilter ref="A2:U77"/>
    </customSheetView>
    <customSheetView guid="{578F384A-E30F-4AB0-9BE2-60241A58AF18}" scale="80" showPageBreaks="1" printArea="1" showAutoFilter="1">
      <pane ySplit="2" topLeftCell="A3" activePane="bottomLeft" state="frozenSplit"/>
      <selection pane="bottomLeft" activeCell="N7" sqref="N7"/>
      <pageMargins left="0.7" right="0.7" top="0.78740157499999996" bottom="0.78740157499999996" header="0.3" footer="0.3"/>
      <pageSetup paperSize="9" scale="30" orientation="landscape" r:id="rId3"/>
      <autoFilter ref="A2:U77"/>
    </customSheetView>
  </customSheetViews>
  <hyperlinks>
    <hyperlink ref="E16"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42"/>
  <sheetViews>
    <sheetView workbookViewId="0">
      <selection activeCell="G13" sqref="G13"/>
    </sheetView>
  </sheetViews>
  <sheetFormatPr baseColWidth="10" defaultRowHeight="14.4" x14ac:dyDescent="0.3"/>
  <cols>
    <col min="1" max="1" width="3.109375" bestFit="1" customWidth="1"/>
    <col min="2" max="2" width="16.33203125" bestFit="1" customWidth="1"/>
    <col min="3" max="3" width="69.5546875" bestFit="1" customWidth="1"/>
    <col min="4" max="4" width="7.5546875" customWidth="1"/>
    <col min="5" max="5" width="7.88671875" customWidth="1"/>
  </cols>
  <sheetData>
    <row r="1" spans="1:13" s="3" customFormat="1" ht="36.6" x14ac:dyDescent="0.3">
      <c r="A1" s="4" t="s">
        <v>1012</v>
      </c>
      <c r="G1" s="5"/>
      <c r="H1" s="28"/>
      <c r="J1" s="28"/>
      <c r="M1" s="28"/>
    </row>
    <row r="2" spans="1:13" s="3" customFormat="1" ht="14.25" customHeight="1" x14ac:dyDescent="0.3">
      <c r="A2" s="4"/>
      <c r="G2" s="5"/>
      <c r="H2" s="28"/>
      <c r="J2" s="28"/>
      <c r="M2" s="28"/>
    </row>
    <row r="3" spans="1:13" s="161" customFormat="1" ht="28.5" customHeight="1" x14ac:dyDescent="0.25">
      <c r="A3" s="301" t="s">
        <v>1231</v>
      </c>
      <c r="B3" s="301"/>
      <c r="C3" s="301"/>
      <c r="D3" s="301"/>
      <c r="E3" s="301"/>
    </row>
    <row r="4" spans="1:13" s="161" customFormat="1" ht="13.8" x14ac:dyDescent="0.25">
      <c r="A4" s="160" t="s">
        <v>1038</v>
      </c>
    </row>
    <row r="5" spans="1:13" s="161" customFormat="1" ht="13.8" x14ac:dyDescent="0.25">
      <c r="A5" s="161" t="s">
        <v>1125</v>
      </c>
    </row>
    <row r="6" spans="1:13" x14ac:dyDescent="0.3">
      <c r="A6" s="161" t="s">
        <v>1040</v>
      </c>
    </row>
    <row r="7" spans="1:13" s="161" customFormat="1" ht="13.8" x14ac:dyDescent="0.25">
      <c r="A7" s="161" t="s">
        <v>816</v>
      </c>
    </row>
    <row r="8" spans="1:13" s="161" customFormat="1" ht="13.8" x14ac:dyDescent="0.25"/>
    <row r="9" spans="1:13" s="161" customFormat="1" ht="17.399999999999999" x14ac:dyDescent="0.45">
      <c r="A9" s="162" t="s">
        <v>1100</v>
      </c>
    </row>
    <row r="10" spans="1:13" s="161" customFormat="1" ht="47.25" customHeight="1" x14ac:dyDescent="0.25">
      <c r="A10" s="301" t="s">
        <v>1126</v>
      </c>
      <c r="B10" s="301"/>
      <c r="C10" s="301"/>
      <c r="D10" s="301"/>
      <c r="E10" s="301"/>
      <c r="M10" s="167"/>
    </row>
    <row r="11" spans="1:13" s="161" customFormat="1" ht="13.8" x14ac:dyDescent="0.25"/>
    <row r="12" spans="1:13" s="161" customFormat="1" ht="17.399999999999999" x14ac:dyDescent="0.45">
      <c r="A12" s="162" t="s">
        <v>1039</v>
      </c>
    </row>
    <row r="13" spans="1:13" s="161" customFormat="1" ht="129.75" customHeight="1" x14ac:dyDescent="0.25">
      <c r="A13" s="301" t="s">
        <v>1230</v>
      </c>
      <c r="B13" s="301"/>
      <c r="C13" s="301"/>
      <c r="D13" s="301"/>
      <c r="E13" s="301"/>
    </row>
    <row r="14" spans="1:13" s="161" customFormat="1" ht="13.8" x14ac:dyDescent="0.25"/>
    <row r="15" spans="1:13" s="161" customFormat="1" ht="17.399999999999999" x14ac:dyDescent="0.45">
      <c r="A15" s="162" t="s">
        <v>817</v>
      </c>
    </row>
    <row r="16" spans="1:13" s="161" customFormat="1" ht="13.8" x14ac:dyDescent="0.25">
      <c r="A16" s="161" t="s">
        <v>818</v>
      </c>
      <c r="B16" s="161" t="s">
        <v>819</v>
      </c>
      <c r="C16" s="161" t="s">
        <v>820</v>
      </c>
      <c r="D16" s="161" t="s">
        <v>821</v>
      </c>
      <c r="E16" s="161" t="s">
        <v>9</v>
      </c>
    </row>
    <row r="17" spans="1:5" s="161" customFormat="1" ht="13.8" x14ac:dyDescent="0.25">
      <c r="A17" s="161">
        <v>1</v>
      </c>
      <c r="C17" s="161" t="s">
        <v>822</v>
      </c>
      <c r="D17" s="161" t="s">
        <v>823</v>
      </c>
      <c r="E17" s="161" t="s">
        <v>824</v>
      </c>
    </row>
    <row r="18" spans="1:5" s="161" customFormat="1" ht="13.8" x14ac:dyDescent="0.25">
      <c r="A18" s="161">
        <v>2</v>
      </c>
      <c r="C18" s="161" t="s">
        <v>825</v>
      </c>
      <c r="E18" s="161" t="s">
        <v>826</v>
      </c>
    </row>
    <row r="19" spans="1:5" s="161" customFormat="1" ht="13.8" x14ac:dyDescent="0.25">
      <c r="A19" s="161">
        <v>3</v>
      </c>
      <c r="C19" s="161" t="s">
        <v>827</v>
      </c>
      <c r="E19" s="161" t="s">
        <v>828</v>
      </c>
    </row>
    <row r="20" spans="1:5" s="161" customFormat="1" ht="13.8" x14ac:dyDescent="0.25">
      <c r="A20" s="161">
        <v>4</v>
      </c>
      <c r="C20" s="161" t="s">
        <v>829</v>
      </c>
      <c r="E20" s="161" t="s">
        <v>830</v>
      </c>
    </row>
    <row r="21" spans="1:5" s="161" customFormat="1" ht="13.8" x14ac:dyDescent="0.25">
      <c r="A21" s="161">
        <v>5</v>
      </c>
      <c r="B21" s="161" t="s">
        <v>831</v>
      </c>
      <c r="C21" s="161" t="s">
        <v>832</v>
      </c>
      <c r="E21" s="161" t="s">
        <v>833</v>
      </c>
    </row>
    <row r="22" spans="1:5" s="161" customFormat="1" ht="13.8" x14ac:dyDescent="0.25">
      <c r="A22" s="161">
        <v>6</v>
      </c>
      <c r="B22" s="161" t="s">
        <v>834</v>
      </c>
      <c r="C22" s="161" t="s">
        <v>835</v>
      </c>
      <c r="E22" s="161" t="s">
        <v>828</v>
      </c>
    </row>
    <row r="23" spans="1:5" s="161" customFormat="1" ht="13.8" x14ac:dyDescent="0.25">
      <c r="A23" s="161">
        <v>7</v>
      </c>
      <c r="B23" s="161" t="s">
        <v>836</v>
      </c>
      <c r="C23" s="161" t="s">
        <v>837</v>
      </c>
      <c r="E23" s="161" t="s">
        <v>833</v>
      </c>
    </row>
    <row r="24" spans="1:5" s="161" customFormat="1" ht="13.8" x14ac:dyDescent="0.25">
      <c r="A24" s="161">
        <v>8</v>
      </c>
      <c r="B24" s="161" t="s">
        <v>838</v>
      </c>
      <c r="C24" s="161" t="s">
        <v>839</v>
      </c>
      <c r="E24" s="161" t="s">
        <v>833</v>
      </c>
    </row>
    <row r="25" spans="1:5" s="161" customFormat="1" ht="13.8" x14ac:dyDescent="0.25">
      <c r="A25" s="161">
        <v>9</v>
      </c>
      <c r="B25" s="161" t="s">
        <v>840</v>
      </c>
      <c r="C25" s="161" t="s">
        <v>841</v>
      </c>
      <c r="E25" s="161" t="s">
        <v>833</v>
      </c>
    </row>
    <row r="26" spans="1:5" s="161" customFormat="1" ht="13.8" x14ac:dyDescent="0.25">
      <c r="A26" s="161">
        <v>10</v>
      </c>
      <c r="B26" s="161" t="s">
        <v>842</v>
      </c>
      <c r="C26" s="161" t="s">
        <v>843</v>
      </c>
      <c r="E26" s="161" t="s">
        <v>833</v>
      </c>
    </row>
    <row r="27" spans="1:5" s="161" customFormat="1" ht="13.8" x14ac:dyDescent="0.25">
      <c r="A27" s="161">
        <v>11</v>
      </c>
      <c r="B27" s="161" t="s">
        <v>844</v>
      </c>
      <c r="C27" s="161" t="s">
        <v>845</v>
      </c>
      <c r="E27" s="161" t="s">
        <v>833</v>
      </c>
    </row>
    <row r="28" spans="1:5" s="161" customFormat="1" ht="13.8" x14ac:dyDescent="0.25"/>
    <row r="29" spans="1:5" s="161" customFormat="1" ht="17.399999999999999" x14ac:dyDescent="0.45">
      <c r="A29" s="162" t="s">
        <v>846</v>
      </c>
    </row>
    <row r="30" spans="1:5" s="161" customFormat="1" ht="13.8" x14ac:dyDescent="0.25">
      <c r="A30" s="161" t="s">
        <v>818</v>
      </c>
      <c r="B30" s="161" t="s">
        <v>819</v>
      </c>
      <c r="C30" s="161" t="s">
        <v>820</v>
      </c>
      <c r="D30" s="161" t="s">
        <v>821</v>
      </c>
      <c r="E30" s="161" t="s">
        <v>9</v>
      </c>
    </row>
    <row r="31" spans="1:5" s="161" customFormat="1" ht="13.8" x14ac:dyDescent="0.25">
      <c r="A31" s="161">
        <v>1</v>
      </c>
      <c r="C31" s="161" t="s">
        <v>822</v>
      </c>
      <c r="D31" s="161" t="s">
        <v>847</v>
      </c>
      <c r="E31" s="161" t="s">
        <v>824</v>
      </c>
    </row>
    <row r="32" spans="1:5" s="161" customFormat="1" ht="13.8" x14ac:dyDescent="0.25">
      <c r="A32" s="161">
        <v>2</v>
      </c>
      <c r="C32" s="161" t="s">
        <v>825</v>
      </c>
      <c r="E32" s="161" t="s">
        <v>826</v>
      </c>
    </row>
    <row r="33" spans="1:5" s="161" customFormat="1" ht="13.8" x14ac:dyDescent="0.25">
      <c r="A33" s="161">
        <v>3</v>
      </c>
      <c r="C33" s="161" t="s">
        <v>827</v>
      </c>
      <c r="E33" s="161" t="s">
        <v>828</v>
      </c>
    </row>
    <row r="34" spans="1:5" s="161" customFormat="1" ht="13.8" x14ac:dyDescent="0.25">
      <c r="A34" s="161">
        <v>4</v>
      </c>
      <c r="C34" s="161" t="s">
        <v>848</v>
      </c>
      <c r="E34" s="161" t="s">
        <v>830</v>
      </c>
    </row>
    <row r="35" spans="1:5" s="161" customFormat="1" ht="13.8" x14ac:dyDescent="0.25">
      <c r="A35" s="161">
        <v>5</v>
      </c>
      <c r="B35" s="161" t="s">
        <v>849</v>
      </c>
      <c r="C35" s="161" t="s">
        <v>845</v>
      </c>
      <c r="E35" s="161" t="s">
        <v>833</v>
      </c>
    </row>
    <row r="36" spans="1:5" s="161" customFormat="1" ht="13.8" x14ac:dyDescent="0.25"/>
    <row r="37" spans="1:5" s="161" customFormat="1" ht="13.8" x14ac:dyDescent="0.25"/>
    <row r="38" spans="1:5" s="161" customFormat="1" ht="13.8" x14ac:dyDescent="0.25"/>
    <row r="39" spans="1:5" s="161" customFormat="1" ht="13.8" x14ac:dyDescent="0.25"/>
    <row r="40" spans="1:5" s="161" customFormat="1" ht="13.8" x14ac:dyDescent="0.25"/>
    <row r="41" spans="1:5" s="161" customFormat="1" ht="13.8" x14ac:dyDescent="0.25"/>
    <row r="42" spans="1:5" s="161" customFormat="1" ht="13.8" x14ac:dyDescent="0.25"/>
  </sheetData>
  <mergeCells count="3">
    <mergeCell ref="A13:E13"/>
    <mergeCell ref="A10:E10"/>
    <mergeCell ref="A3:E3"/>
  </mergeCells>
  <hyperlinks>
    <hyperlink ref="A4" r:id="rId1"/>
  </hyperlinks>
  <pageMargins left="0.7" right="0.7" top="0.78740157499999996" bottom="0.78740157499999996"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50"/>
  <sheetViews>
    <sheetView zoomScale="85" zoomScaleNormal="85" workbookViewId="0">
      <pane ySplit="5" topLeftCell="A6" activePane="bottomLeft" state="frozenSplit"/>
      <selection activeCell="C19" sqref="C19"/>
      <selection pane="bottomLeft" activeCell="U11" sqref="U11"/>
    </sheetView>
  </sheetViews>
  <sheetFormatPr baseColWidth="10" defaultColWidth="11.44140625" defaultRowHeight="13.2" outlineLevelCol="2" x14ac:dyDescent="0.25"/>
  <cols>
    <col min="1" max="1" width="5.88671875" style="57" customWidth="1"/>
    <col min="2" max="2" width="7.33203125" style="57" customWidth="1"/>
    <col min="3" max="3" width="59.33203125" style="57" bestFit="1" customWidth="1"/>
    <col min="4" max="7" width="15.109375" style="57" customWidth="1"/>
    <col min="8" max="8" width="4.44140625" style="267" customWidth="1"/>
    <col min="9" max="9" width="9" style="57" hidden="1" customWidth="1" outlineLevel="1"/>
    <col min="10" max="10" width="105.88671875" style="57" hidden="1" customWidth="1" outlineLevel="2"/>
    <col min="11" max="11" width="15.5546875" style="57" hidden="1" customWidth="1" outlineLevel="1"/>
    <col min="12" max="12" width="6.5546875" style="57" hidden="1" customWidth="1" outlineLevel="2"/>
    <col min="13" max="13" width="83" style="136" hidden="1" customWidth="1" outlineLevel="2"/>
    <col min="14" max="14" width="15.5546875" style="57" hidden="1" customWidth="1" outlineLevel="1"/>
    <col min="15" max="15" width="15.109375" style="57" hidden="1" customWidth="1" outlineLevel="2"/>
    <col min="16" max="16" width="15.109375" style="57" hidden="1" customWidth="1" outlineLevel="1"/>
    <col min="17" max="17" width="7.5546875" style="57" customWidth="1" collapsed="1"/>
    <col min="18" max="18" width="6.33203125" style="57" customWidth="1"/>
    <col min="19" max="19" width="48.6640625" style="182" bestFit="1" customWidth="1"/>
    <col min="20" max="20" width="19.44140625" style="182" customWidth="1"/>
    <col min="21" max="21" width="70.6640625" style="183" customWidth="1"/>
    <col min="22" max="16384" width="11.44140625" style="57"/>
  </cols>
  <sheetData>
    <row r="1" spans="1:22" ht="14.25" customHeight="1" x14ac:dyDescent="0.25">
      <c r="A1" s="54"/>
      <c r="B1" s="54" t="s">
        <v>1216</v>
      </c>
      <c r="C1" s="188"/>
      <c r="D1" s="228" t="s">
        <v>1217</v>
      </c>
      <c r="E1" s="188"/>
      <c r="F1" s="54"/>
      <c r="G1" s="54"/>
      <c r="H1" s="259"/>
      <c r="I1" s="54"/>
      <c r="J1" s="54"/>
      <c r="K1" s="55"/>
      <c r="L1" s="54"/>
      <c r="M1" s="54"/>
      <c r="N1" s="56"/>
      <c r="O1" s="56"/>
      <c r="P1" s="56"/>
      <c r="Q1" s="302" t="s">
        <v>1095</v>
      </c>
      <c r="S1" s="167"/>
      <c r="T1" s="167"/>
      <c r="U1" s="167"/>
    </row>
    <row r="2" spans="1:22" s="54" customFormat="1" ht="20.25" customHeight="1" x14ac:dyDescent="0.25">
      <c r="A2" s="58"/>
      <c r="B2" s="60"/>
      <c r="C2" s="60"/>
      <c r="D2" s="60"/>
      <c r="E2" s="60"/>
      <c r="F2" s="60"/>
      <c r="G2" s="60"/>
      <c r="H2" s="257"/>
      <c r="I2" s="60"/>
      <c r="J2" s="60"/>
      <c r="K2" s="60"/>
      <c r="L2" s="60"/>
      <c r="M2" s="60"/>
      <c r="Q2" s="303"/>
      <c r="R2" s="167"/>
      <c r="S2" s="167"/>
      <c r="T2" s="167"/>
      <c r="U2" s="167"/>
    </row>
    <row r="3" spans="1:22" s="61" customFormat="1" ht="21" x14ac:dyDescent="0.25">
      <c r="A3" s="58"/>
      <c r="B3" s="196" t="s">
        <v>1115</v>
      </c>
      <c r="C3" s="59"/>
      <c r="D3" s="59"/>
      <c r="E3" s="59"/>
      <c r="F3" s="59"/>
      <c r="G3" s="59"/>
      <c r="H3" s="257"/>
      <c r="I3" s="60"/>
      <c r="J3" s="60"/>
      <c r="K3" s="60"/>
      <c r="L3" s="60"/>
      <c r="M3" s="60"/>
      <c r="Q3" s="303"/>
      <c r="R3" s="256" t="s">
        <v>1101</v>
      </c>
      <c r="S3" s="256"/>
      <c r="T3" s="62"/>
      <c r="U3" s="63"/>
    </row>
    <row r="4" spans="1:22" s="54" customFormat="1" ht="13.8" x14ac:dyDescent="0.25">
      <c r="A4" s="58"/>
      <c r="B4" s="60"/>
      <c r="C4" s="60"/>
      <c r="D4" s="60"/>
      <c r="E4" s="60"/>
      <c r="F4" s="60"/>
      <c r="G4" s="60"/>
      <c r="H4" s="257"/>
      <c r="I4" s="60"/>
      <c r="J4" s="60"/>
      <c r="K4" s="60"/>
      <c r="L4" s="60"/>
      <c r="M4" s="60"/>
      <c r="Q4" s="303"/>
      <c r="R4" s="167"/>
      <c r="S4" s="167"/>
      <c r="T4" s="167"/>
      <c r="U4" s="167"/>
    </row>
    <row r="5" spans="1:22" s="67" customFormat="1" ht="29.25" customHeight="1" x14ac:dyDescent="0.25">
      <c r="A5" s="58"/>
      <c r="B5" s="226" t="s">
        <v>850</v>
      </c>
      <c r="C5" s="62" t="s">
        <v>851</v>
      </c>
      <c r="D5" s="63" t="s">
        <v>852</v>
      </c>
      <c r="E5" s="63" t="s">
        <v>1102</v>
      </c>
      <c r="F5" s="63" t="s">
        <v>1103</v>
      </c>
      <c r="G5" s="63" t="s">
        <v>853</v>
      </c>
      <c r="H5" s="260"/>
      <c r="I5" s="64"/>
      <c r="J5" s="64" t="s">
        <v>854</v>
      </c>
      <c r="K5" s="65" t="s">
        <v>855</v>
      </c>
      <c r="L5" s="64" t="s">
        <v>856</v>
      </c>
      <c r="M5" s="64" t="s">
        <v>857</v>
      </c>
      <c r="N5" s="66" t="s">
        <v>858</v>
      </c>
      <c r="P5" s="66" t="s">
        <v>859</v>
      </c>
      <c r="Q5" s="304"/>
      <c r="R5" s="226" t="s">
        <v>850</v>
      </c>
      <c r="S5" s="226" t="s">
        <v>1104</v>
      </c>
      <c r="T5" s="226" t="s">
        <v>1096</v>
      </c>
      <c r="U5" s="226" t="s">
        <v>1097</v>
      </c>
    </row>
    <row r="6" spans="1:22" s="54" customFormat="1" ht="4.5" customHeight="1" thickBot="1" x14ac:dyDescent="0.3">
      <c r="A6" s="58"/>
      <c r="B6" s="68"/>
      <c r="C6" s="69"/>
      <c r="D6" s="69"/>
      <c r="E6" s="69"/>
      <c r="F6" s="69"/>
      <c r="G6" s="69"/>
      <c r="H6" s="261"/>
      <c r="I6" s="70"/>
      <c r="J6" s="70"/>
      <c r="K6" s="70"/>
      <c r="L6" s="70"/>
      <c r="M6" s="70"/>
      <c r="R6" s="132"/>
      <c r="S6" s="168"/>
      <c r="T6" s="168"/>
      <c r="U6" s="169"/>
    </row>
    <row r="7" spans="1:22" s="54" customFormat="1" x14ac:dyDescent="0.25">
      <c r="A7" s="58"/>
      <c r="B7" s="71">
        <v>60</v>
      </c>
      <c r="C7" s="72" t="s">
        <v>860</v>
      </c>
      <c r="D7" s="73"/>
      <c r="E7" s="170">
        <f>G7-D7</f>
        <v>0</v>
      </c>
      <c r="F7" s="170">
        <f>E7-SUMPRODUCT(--($R$7:$R$57=$B7),--($U$7:$U$57&lt;&gt;""),($T$7:$T$57))</f>
        <v>0</v>
      </c>
      <c r="G7" s="171"/>
      <c r="H7" s="257"/>
      <c r="I7" s="60"/>
      <c r="J7" s="60" t="s">
        <v>13</v>
      </c>
      <c r="K7" s="60"/>
      <c r="L7" s="60">
        <v>60</v>
      </c>
      <c r="M7" s="60" t="s">
        <v>861</v>
      </c>
      <c r="Q7" s="135"/>
      <c r="R7" s="156" t="str">
        <f t="shared" ref="R7:R57" si="0">IFERROR(VLOOKUP(S7,$B$107:$C$150,2,0),"")</f>
        <v/>
      </c>
      <c r="S7" s="177"/>
      <c r="T7" s="178"/>
      <c r="U7" s="166"/>
    </row>
    <row r="8" spans="1:22" s="54" customFormat="1" x14ac:dyDescent="0.25">
      <c r="A8" s="58"/>
      <c r="B8" s="156">
        <v>609</v>
      </c>
      <c r="C8" s="157" t="s">
        <v>862</v>
      </c>
      <c r="D8" s="158"/>
      <c r="E8" s="172"/>
      <c r="F8" s="172"/>
      <c r="G8" s="155" t="s">
        <v>1359</v>
      </c>
      <c r="H8" s="257"/>
      <c r="I8" s="60"/>
      <c r="J8" s="60"/>
      <c r="K8" s="60"/>
      <c r="L8" s="60"/>
      <c r="M8" s="60"/>
      <c r="R8" s="156" t="str">
        <f t="shared" si="0"/>
        <v/>
      </c>
      <c r="S8" s="177"/>
      <c r="T8" s="178"/>
      <c r="U8" s="166"/>
    </row>
    <row r="9" spans="1:22" s="54" customFormat="1" x14ac:dyDescent="0.25">
      <c r="A9" s="58"/>
      <c r="B9" s="74">
        <v>61</v>
      </c>
      <c r="C9" s="75" t="s">
        <v>863</v>
      </c>
      <c r="D9" s="76"/>
      <c r="E9" s="173">
        <f t="shared" ref="E9:E22" si="1">G9-D9</f>
        <v>0</v>
      </c>
      <c r="F9" s="172">
        <f t="shared" ref="F9:F15" si="2">E9-SUMPRODUCT(--($R$7:$R$57=$B9),--($U$7:$U$57&lt;&gt;""),($T$7:$T$57))</f>
        <v>0</v>
      </c>
      <c r="G9" s="174"/>
      <c r="H9" s="257"/>
      <c r="I9" s="60"/>
      <c r="J9" s="60" t="s">
        <v>864</v>
      </c>
      <c r="K9" s="60"/>
      <c r="L9" s="60">
        <v>61</v>
      </c>
      <c r="M9" s="60" t="s">
        <v>865</v>
      </c>
      <c r="R9" s="156" t="str">
        <f t="shared" si="0"/>
        <v/>
      </c>
      <c r="S9" s="177"/>
      <c r="T9" s="178"/>
      <c r="U9" s="166"/>
    </row>
    <row r="10" spans="1:22" s="54" customFormat="1" x14ac:dyDescent="0.25">
      <c r="A10" s="58"/>
      <c r="B10" s="78">
        <v>62</v>
      </c>
      <c r="C10" s="75" t="s">
        <v>866</v>
      </c>
      <c r="D10" s="76"/>
      <c r="E10" s="173">
        <f t="shared" si="1"/>
        <v>0</v>
      </c>
      <c r="F10" s="173">
        <f t="shared" si="2"/>
        <v>0</v>
      </c>
      <c r="G10" s="174"/>
      <c r="H10" s="257"/>
      <c r="I10" s="60"/>
      <c r="J10" s="60" t="s">
        <v>20</v>
      </c>
      <c r="K10" s="60"/>
      <c r="L10" s="70">
        <v>62</v>
      </c>
      <c r="M10" s="60" t="s">
        <v>867</v>
      </c>
      <c r="R10" s="156" t="str">
        <f t="shared" si="0"/>
        <v/>
      </c>
      <c r="S10" s="177"/>
      <c r="T10" s="178"/>
      <c r="U10" s="166"/>
    </row>
    <row r="11" spans="1:22" s="54" customFormat="1" x14ac:dyDescent="0.25">
      <c r="A11" s="58"/>
      <c r="B11" s="74">
        <v>65</v>
      </c>
      <c r="C11" s="79" t="s">
        <v>868</v>
      </c>
      <c r="D11" s="76"/>
      <c r="E11" s="173">
        <f t="shared" si="1"/>
        <v>0</v>
      </c>
      <c r="F11" s="173">
        <f t="shared" si="2"/>
        <v>0</v>
      </c>
      <c r="G11" s="174"/>
      <c r="H11" s="257"/>
      <c r="I11" s="60"/>
      <c r="J11" s="60" t="s">
        <v>22</v>
      </c>
      <c r="K11" s="60"/>
      <c r="L11" s="60">
        <v>65</v>
      </c>
      <c r="M11" s="60" t="s">
        <v>869</v>
      </c>
      <c r="R11" s="156" t="str">
        <f t="shared" si="0"/>
        <v/>
      </c>
      <c r="S11" s="177"/>
      <c r="T11" s="178"/>
      <c r="U11" s="166"/>
    </row>
    <row r="12" spans="1:22" s="54" customFormat="1" x14ac:dyDescent="0.25">
      <c r="A12" s="58"/>
      <c r="B12" s="74">
        <v>66</v>
      </c>
      <c r="C12" s="75" t="s">
        <v>870</v>
      </c>
      <c r="D12" s="76"/>
      <c r="E12" s="173">
        <f t="shared" si="1"/>
        <v>0</v>
      </c>
      <c r="F12" s="173">
        <f t="shared" si="2"/>
        <v>0</v>
      </c>
      <c r="G12" s="174"/>
      <c r="H12" s="257"/>
      <c r="I12" s="60"/>
      <c r="J12" s="60" t="s">
        <v>24</v>
      </c>
      <c r="K12" s="60"/>
      <c r="L12" s="60">
        <v>66</v>
      </c>
      <c r="M12" s="60" t="s">
        <v>871</v>
      </c>
      <c r="R12" s="156" t="str">
        <f t="shared" si="0"/>
        <v/>
      </c>
      <c r="S12" s="177"/>
      <c r="T12" s="178"/>
      <c r="U12" s="166"/>
      <c r="V12" s="175"/>
    </row>
    <row r="13" spans="1:22" s="54" customFormat="1" x14ac:dyDescent="0.25">
      <c r="A13" s="58"/>
      <c r="B13" s="74">
        <v>67</v>
      </c>
      <c r="C13" s="75" t="s">
        <v>872</v>
      </c>
      <c r="D13" s="76"/>
      <c r="E13" s="176">
        <f t="shared" si="1"/>
        <v>0</v>
      </c>
      <c r="F13" s="176">
        <f t="shared" si="2"/>
        <v>0</v>
      </c>
      <c r="G13" s="80">
        <v>0</v>
      </c>
      <c r="H13" s="257"/>
      <c r="I13" s="60"/>
      <c r="J13" s="81"/>
      <c r="K13" s="60"/>
      <c r="L13" s="60"/>
      <c r="M13" s="82" t="s">
        <v>873</v>
      </c>
      <c r="R13" s="156" t="str">
        <f t="shared" si="0"/>
        <v/>
      </c>
      <c r="S13" s="177"/>
      <c r="T13" s="178"/>
      <c r="U13" s="166"/>
    </row>
    <row r="14" spans="1:22" s="54" customFormat="1" x14ac:dyDescent="0.25">
      <c r="A14" s="58"/>
      <c r="B14" s="74">
        <v>68</v>
      </c>
      <c r="C14" s="79" t="s">
        <v>874</v>
      </c>
      <c r="D14" s="76"/>
      <c r="E14" s="173">
        <f t="shared" si="1"/>
        <v>0</v>
      </c>
      <c r="F14" s="173">
        <f t="shared" si="2"/>
        <v>0</v>
      </c>
      <c r="G14" s="174"/>
      <c r="H14" s="257"/>
      <c r="I14" s="60"/>
      <c r="J14" s="60" t="s">
        <v>26</v>
      </c>
      <c r="K14" s="60"/>
      <c r="L14" s="60">
        <v>68</v>
      </c>
      <c r="M14" s="60" t="s">
        <v>875</v>
      </c>
      <c r="R14" s="156" t="str">
        <f t="shared" si="0"/>
        <v/>
      </c>
      <c r="S14" s="177"/>
      <c r="T14" s="178"/>
      <c r="U14" s="166"/>
    </row>
    <row r="15" spans="1:22" s="54" customFormat="1" x14ac:dyDescent="0.25">
      <c r="A15" s="58"/>
      <c r="B15" s="78">
        <v>69</v>
      </c>
      <c r="C15" s="75" t="s">
        <v>876</v>
      </c>
      <c r="D15" s="76"/>
      <c r="E15" s="173">
        <f t="shared" si="1"/>
        <v>0</v>
      </c>
      <c r="F15" s="173">
        <f t="shared" si="2"/>
        <v>0</v>
      </c>
      <c r="G15" s="174"/>
      <c r="H15" s="258"/>
      <c r="I15" s="83"/>
      <c r="J15" s="83" t="s">
        <v>28</v>
      </c>
      <c r="K15" s="83"/>
      <c r="L15" s="60">
        <v>69</v>
      </c>
      <c r="M15" s="60" t="s">
        <v>877</v>
      </c>
      <c r="R15" s="156" t="str">
        <f t="shared" si="0"/>
        <v/>
      </c>
      <c r="S15" s="177"/>
      <c r="T15" s="178"/>
      <c r="U15" s="166"/>
    </row>
    <row r="16" spans="1:22" s="54" customFormat="1" x14ac:dyDescent="0.25">
      <c r="A16" s="58"/>
      <c r="B16" s="78">
        <v>690</v>
      </c>
      <c r="C16" s="75" t="s">
        <v>878</v>
      </c>
      <c r="D16" s="76"/>
      <c r="E16" s="172">
        <f t="shared" si="1"/>
        <v>0</v>
      </c>
      <c r="F16" s="172"/>
      <c r="G16" s="159"/>
      <c r="H16" s="258"/>
      <c r="I16" s="83"/>
      <c r="J16" s="82"/>
      <c r="K16" s="83"/>
      <c r="L16" s="60">
        <v>690</v>
      </c>
      <c r="M16" s="60" t="s">
        <v>879</v>
      </c>
      <c r="R16" s="156" t="str">
        <f t="shared" si="0"/>
        <v/>
      </c>
      <c r="S16" s="177"/>
      <c r="T16" s="178"/>
      <c r="U16" s="166"/>
    </row>
    <row r="17" spans="1:21" s="54" customFormat="1" x14ac:dyDescent="0.25">
      <c r="A17" s="58"/>
      <c r="B17" s="78">
        <v>695</v>
      </c>
      <c r="C17" s="75" t="s">
        <v>880</v>
      </c>
      <c r="D17" s="76"/>
      <c r="E17" s="172">
        <f t="shared" si="1"/>
        <v>0</v>
      </c>
      <c r="F17" s="172"/>
      <c r="G17" s="159"/>
      <c r="H17" s="258"/>
      <c r="I17" s="83"/>
      <c r="J17" s="82"/>
      <c r="K17" s="83"/>
      <c r="L17" s="60">
        <v>695</v>
      </c>
      <c r="M17" s="60" t="s">
        <v>881</v>
      </c>
      <c r="R17" s="156" t="str">
        <f t="shared" si="0"/>
        <v/>
      </c>
      <c r="S17" s="177"/>
      <c r="T17" s="178"/>
      <c r="U17" s="166"/>
    </row>
    <row r="18" spans="1:21" s="54" customFormat="1" x14ac:dyDescent="0.25">
      <c r="A18" s="58"/>
      <c r="B18" s="78">
        <v>696</v>
      </c>
      <c r="C18" s="75" t="s">
        <v>882</v>
      </c>
      <c r="D18" s="76"/>
      <c r="E18" s="172">
        <f t="shared" si="1"/>
        <v>0</v>
      </c>
      <c r="F18" s="172"/>
      <c r="G18" s="159"/>
      <c r="H18" s="258"/>
      <c r="I18" s="83"/>
      <c r="J18" s="82"/>
      <c r="K18" s="83"/>
      <c r="L18" s="60">
        <v>696</v>
      </c>
      <c r="M18" s="60" t="s">
        <v>883</v>
      </c>
      <c r="R18" s="156" t="str">
        <f t="shared" si="0"/>
        <v/>
      </c>
      <c r="S18" s="177"/>
      <c r="T18" s="178"/>
      <c r="U18" s="166"/>
    </row>
    <row r="19" spans="1:21" s="54" customFormat="1" x14ac:dyDescent="0.25">
      <c r="A19" s="58"/>
      <c r="B19" s="78">
        <v>697</v>
      </c>
      <c r="C19" s="75" t="s">
        <v>884</v>
      </c>
      <c r="D19" s="76"/>
      <c r="E19" s="172">
        <f t="shared" si="1"/>
        <v>0</v>
      </c>
      <c r="F19" s="172"/>
      <c r="G19" s="159"/>
      <c r="H19" s="258"/>
      <c r="I19" s="83"/>
      <c r="J19" s="82"/>
      <c r="K19" s="83"/>
      <c r="L19" s="60">
        <v>697</v>
      </c>
      <c r="M19" s="60" t="s">
        <v>885</v>
      </c>
      <c r="R19" s="156" t="str">
        <f t="shared" si="0"/>
        <v/>
      </c>
      <c r="S19" s="177"/>
      <c r="T19" s="178"/>
      <c r="U19" s="166"/>
    </row>
    <row r="20" spans="1:21" s="54" customFormat="1" x14ac:dyDescent="0.25">
      <c r="A20" s="58"/>
      <c r="B20" s="78" t="s">
        <v>1353</v>
      </c>
      <c r="C20" s="75" t="s">
        <v>1105</v>
      </c>
      <c r="D20" s="76"/>
      <c r="E20" s="173">
        <f t="shared" si="1"/>
        <v>0</v>
      </c>
      <c r="F20" s="173">
        <f t="shared" ref="F20:F22" si="3">E20-SUMPRODUCT(--($R$7:$R$57=$B20),--($U$7:$U$57&lt;&gt;""),($T$7:$T$57))</f>
        <v>0</v>
      </c>
      <c r="G20" s="77">
        <v>0</v>
      </c>
      <c r="H20" s="257"/>
      <c r="I20" s="60"/>
      <c r="J20" s="82"/>
      <c r="K20" s="60"/>
      <c r="L20" s="60"/>
      <c r="M20" s="60" t="s">
        <v>886</v>
      </c>
      <c r="R20" s="156" t="str">
        <f t="shared" si="0"/>
        <v/>
      </c>
      <c r="S20" s="177"/>
      <c r="T20" s="178"/>
      <c r="U20" s="166"/>
    </row>
    <row r="21" spans="1:21" s="54" customFormat="1" x14ac:dyDescent="0.25">
      <c r="A21" s="58"/>
      <c r="B21" s="74" t="s">
        <v>1354</v>
      </c>
      <c r="C21" s="79" t="s">
        <v>887</v>
      </c>
      <c r="D21" s="76"/>
      <c r="E21" s="173">
        <f t="shared" si="1"/>
        <v>0</v>
      </c>
      <c r="F21" s="173">
        <f t="shared" si="3"/>
        <v>0</v>
      </c>
      <c r="G21" s="77">
        <v>0</v>
      </c>
      <c r="H21" s="257"/>
      <c r="I21" s="60"/>
      <c r="J21" s="82"/>
      <c r="K21" s="60"/>
      <c r="L21" s="60"/>
      <c r="M21" s="60" t="s">
        <v>886</v>
      </c>
      <c r="R21" s="156" t="str">
        <f t="shared" si="0"/>
        <v/>
      </c>
      <c r="S21" s="177"/>
      <c r="T21" s="178"/>
      <c r="U21" s="166"/>
    </row>
    <row r="22" spans="1:21" s="54" customFormat="1" ht="13.8" thickBot="1" x14ac:dyDescent="0.3">
      <c r="A22" s="58"/>
      <c r="B22" s="84" t="s">
        <v>1355</v>
      </c>
      <c r="C22" s="85" t="s">
        <v>888</v>
      </c>
      <c r="D22" s="86"/>
      <c r="E22" s="179">
        <f t="shared" si="1"/>
        <v>0</v>
      </c>
      <c r="F22" s="179">
        <f t="shared" si="3"/>
        <v>0</v>
      </c>
      <c r="G22" s="87">
        <v>0</v>
      </c>
      <c r="H22" s="257"/>
      <c r="I22" s="60"/>
      <c r="J22" s="82"/>
      <c r="K22" s="60"/>
      <c r="L22" s="60"/>
      <c r="M22" s="60" t="s">
        <v>886</v>
      </c>
      <c r="R22" s="156" t="str">
        <f t="shared" si="0"/>
        <v/>
      </c>
      <c r="S22" s="177"/>
      <c r="T22" s="178"/>
      <c r="U22" s="166"/>
    </row>
    <row r="23" spans="1:21" s="67" customFormat="1" ht="13.5" customHeight="1" x14ac:dyDescent="0.25">
      <c r="A23" s="58"/>
      <c r="B23" s="226" t="s">
        <v>889</v>
      </c>
      <c r="C23" s="226"/>
      <c r="D23" s="90">
        <f>SUM(D7,D9:D15,D20:D22)</f>
        <v>0</v>
      </c>
      <c r="E23" s="90">
        <f>SUM(E7,E9:E15,E20:E22)</f>
        <v>0</v>
      </c>
      <c r="F23" s="90">
        <f>SUM(F7,F9:F15,F20:F22)</f>
        <v>0</v>
      </c>
      <c r="G23" s="90">
        <f>SUM(G7,G9:G15,G20:G22)</f>
        <v>0</v>
      </c>
      <c r="H23" s="260"/>
      <c r="I23" s="64"/>
      <c r="J23" s="64"/>
      <c r="K23" s="64"/>
      <c r="L23" s="64"/>
      <c r="M23" s="64"/>
      <c r="R23" s="156" t="str">
        <f t="shared" si="0"/>
        <v/>
      </c>
      <c r="S23" s="177"/>
      <c r="T23" s="178"/>
      <c r="U23" s="166"/>
    </row>
    <row r="24" spans="1:21" s="54" customFormat="1" ht="13.8" thickBot="1" x14ac:dyDescent="0.3">
      <c r="A24" s="58"/>
      <c r="B24" s="91"/>
      <c r="C24" s="70"/>
      <c r="D24" s="89"/>
      <c r="E24" s="89"/>
      <c r="F24" s="89"/>
      <c r="G24" s="89"/>
      <c r="H24" s="257"/>
      <c r="I24" s="60"/>
      <c r="J24" s="60"/>
      <c r="K24" s="60"/>
      <c r="L24" s="60"/>
      <c r="M24" s="60"/>
      <c r="R24" s="156" t="str">
        <f t="shared" si="0"/>
        <v/>
      </c>
      <c r="S24" s="177"/>
      <c r="T24" s="178"/>
      <c r="U24" s="166"/>
    </row>
    <row r="25" spans="1:21" s="54" customFormat="1" ht="12.75" customHeight="1" x14ac:dyDescent="0.25">
      <c r="A25" s="58"/>
      <c r="B25" s="92">
        <v>30</v>
      </c>
      <c r="C25" s="93" t="s">
        <v>890</v>
      </c>
      <c r="D25" s="94">
        <f>SUM(D26:D33)</f>
        <v>0</v>
      </c>
      <c r="E25" s="94">
        <f t="shared" ref="E25:E42" si="4">G25-D25</f>
        <v>0</v>
      </c>
      <c r="F25" s="94">
        <f>E25-SUMPRODUCT(--($R$7:$R$57=$B25),--($U$7:$U$57&lt;&gt;""),($T$7:$T$57))</f>
        <v>0</v>
      </c>
      <c r="G25" s="95">
        <f>SUM(G26:G33)</f>
        <v>0</v>
      </c>
      <c r="H25" s="257"/>
      <c r="I25" s="60"/>
      <c r="J25" s="60"/>
      <c r="K25" s="60"/>
      <c r="L25" s="60"/>
      <c r="M25" s="60" t="s">
        <v>891</v>
      </c>
      <c r="R25" s="156" t="str">
        <f t="shared" si="0"/>
        <v/>
      </c>
      <c r="S25" s="177"/>
      <c r="T25" s="178"/>
      <c r="U25" s="166"/>
    </row>
    <row r="26" spans="1:21" s="54" customFormat="1" ht="12.75" customHeight="1" x14ac:dyDescent="0.25">
      <c r="A26" s="58"/>
      <c r="B26" s="96" t="s">
        <v>1232</v>
      </c>
      <c r="C26" s="152" t="s">
        <v>892</v>
      </c>
      <c r="D26" s="153"/>
      <c r="E26" s="180">
        <f t="shared" si="4"/>
        <v>0</v>
      </c>
      <c r="F26" s="180"/>
      <c r="G26" s="154"/>
      <c r="H26" s="257"/>
      <c r="I26" s="60"/>
      <c r="J26" s="60"/>
      <c r="K26" s="60"/>
      <c r="L26" s="60"/>
      <c r="M26" s="60" t="s">
        <v>893</v>
      </c>
      <c r="R26" s="156" t="str">
        <f t="shared" si="0"/>
        <v/>
      </c>
      <c r="S26" s="177"/>
      <c r="T26" s="178"/>
      <c r="U26" s="166"/>
    </row>
    <row r="27" spans="1:21" s="54" customFormat="1" ht="12.75" customHeight="1" x14ac:dyDescent="0.25">
      <c r="A27" s="58"/>
      <c r="B27" s="96" t="s">
        <v>1233</v>
      </c>
      <c r="C27" s="152" t="s">
        <v>894</v>
      </c>
      <c r="D27" s="153"/>
      <c r="E27" s="180">
        <f t="shared" si="4"/>
        <v>0</v>
      </c>
      <c r="F27" s="180"/>
      <c r="G27" s="154"/>
      <c r="H27" s="257"/>
      <c r="I27" s="60"/>
      <c r="J27" s="60"/>
      <c r="K27" s="60"/>
      <c r="L27" s="60"/>
      <c r="M27" s="60" t="s">
        <v>895</v>
      </c>
      <c r="R27" s="156" t="str">
        <f t="shared" si="0"/>
        <v/>
      </c>
      <c r="S27" s="177"/>
      <c r="T27" s="178"/>
      <c r="U27" s="166"/>
    </row>
    <row r="28" spans="1:21" s="54" customFormat="1" ht="12.75" customHeight="1" x14ac:dyDescent="0.25">
      <c r="A28" s="58"/>
      <c r="B28" s="96" t="s">
        <v>1234</v>
      </c>
      <c r="C28" s="152" t="s">
        <v>896</v>
      </c>
      <c r="D28" s="153"/>
      <c r="E28" s="180">
        <f t="shared" si="4"/>
        <v>0</v>
      </c>
      <c r="F28" s="180"/>
      <c r="G28" s="154"/>
      <c r="H28" s="257"/>
      <c r="I28" s="60"/>
      <c r="J28" s="60"/>
      <c r="K28" s="60"/>
      <c r="L28" s="60"/>
      <c r="M28" s="60" t="s">
        <v>897</v>
      </c>
      <c r="R28" s="156" t="str">
        <f t="shared" si="0"/>
        <v/>
      </c>
      <c r="S28" s="177"/>
      <c r="T28" s="178"/>
      <c r="U28" s="166"/>
    </row>
    <row r="29" spans="1:21" s="54" customFormat="1" ht="12.75" customHeight="1" x14ac:dyDescent="0.25">
      <c r="A29" s="58"/>
      <c r="B29" s="96" t="s">
        <v>1235</v>
      </c>
      <c r="C29" s="152" t="s">
        <v>898</v>
      </c>
      <c r="D29" s="153"/>
      <c r="E29" s="180">
        <f t="shared" si="4"/>
        <v>0</v>
      </c>
      <c r="F29" s="180"/>
      <c r="G29" s="154"/>
      <c r="H29" s="257"/>
      <c r="I29" s="60"/>
      <c r="J29" s="60"/>
      <c r="K29" s="60"/>
      <c r="L29" s="60"/>
      <c r="M29" s="60" t="s">
        <v>899</v>
      </c>
      <c r="R29" s="156" t="str">
        <f t="shared" si="0"/>
        <v/>
      </c>
      <c r="S29" s="177"/>
      <c r="T29" s="178"/>
      <c r="U29" s="166"/>
    </row>
    <row r="30" spans="1:21" s="54" customFormat="1" ht="12.75" customHeight="1" x14ac:dyDescent="0.25">
      <c r="A30" s="58"/>
      <c r="B30" s="96" t="s">
        <v>1236</v>
      </c>
      <c r="C30" s="152" t="s">
        <v>900</v>
      </c>
      <c r="D30" s="153"/>
      <c r="E30" s="180">
        <f t="shared" si="4"/>
        <v>0</v>
      </c>
      <c r="F30" s="180"/>
      <c r="G30" s="154"/>
      <c r="H30" s="257"/>
      <c r="I30" s="60"/>
      <c r="J30" s="60"/>
      <c r="K30" s="60"/>
      <c r="L30" s="60"/>
      <c r="M30" s="60" t="s">
        <v>901</v>
      </c>
      <c r="R30" s="156" t="str">
        <f t="shared" si="0"/>
        <v/>
      </c>
      <c r="S30" s="177"/>
      <c r="T30" s="178"/>
      <c r="U30" s="166"/>
    </row>
    <row r="31" spans="1:21" s="54" customFormat="1" ht="12.75" customHeight="1" x14ac:dyDescent="0.25">
      <c r="A31" s="58"/>
      <c r="B31" s="96" t="s">
        <v>1237</v>
      </c>
      <c r="C31" s="152" t="s">
        <v>902</v>
      </c>
      <c r="D31" s="153"/>
      <c r="E31" s="180">
        <f t="shared" si="4"/>
        <v>0</v>
      </c>
      <c r="F31" s="180"/>
      <c r="G31" s="154"/>
      <c r="H31" s="257"/>
      <c r="I31" s="60"/>
      <c r="J31" s="60"/>
      <c r="K31" s="60"/>
      <c r="L31" s="60"/>
      <c r="M31" s="60" t="s">
        <v>903</v>
      </c>
      <c r="R31" s="156" t="str">
        <f t="shared" si="0"/>
        <v/>
      </c>
      <c r="S31" s="177"/>
      <c r="T31" s="178"/>
      <c r="U31" s="166"/>
    </row>
    <row r="32" spans="1:21" s="54" customFormat="1" ht="12.75" customHeight="1" x14ac:dyDescent="0.25">
      <c r="A32" s="58"/>
      <c r="B32" s="96" t="s">
        <v>1238</v>
      </c>
      <c r="C32" s="152" t="s">
        <v>904</v>
      </c>
      <c r="D32" s="153"/>
      <c r="E32" s="180">
        <f t="shared" si="4"/>
        <v>0</v>
      </c>
      <c r="F32" s="180"/>
      <c r="G32" s="154"/>
      <c r="H32" s="257"/>
      <c r="I32" s="60"/>
      <c r="J32" s="60"/>
      <c r="K32" s="60"/>
      <c r="L32" s="60"/>
      <c r="M32" s="60" t="s">
        <v>905</v>
      </c>
      <c r="R32" s="156" t="str">
        <f t="shared" si="0"/>
        <v/>
      </c>
      <c r="S32" s="177"/>
      <c r="T32" s="178"/>
      <c r="U32" s="166"/>
    </row>
    <row r="33" spans="1:21" s="54" customFormat="1" ht="12.75" customHeight="1" x14ac:dyDescent="0.25">
      <c r="A33" s="58"/>
      <c r="B33" s="96" t="s">
        <v>1239</v>
      </c>
      <c r="C33" s="152" t="s">
        <v>906</v>
      </c>
      <c r="D33" s="153"/>
      <c r="E33" s="180">
        <f t="shared" si="4"/>
        <v>0</v>
      </c>
      <c r="F33" s="180"/>
      <c r="G33" s="154"/>
      <c r="H33" s="257"/>
      <c r="I33" s="60"/>
      <c r="J33" s="60"/>
      <c r="K33" s="60"/>
      <c r="L33" s="60"/>
      <c r="M33" s="60" t="s">
        <v>907</v>
      </c>
      <c r="R33" s="156" t="str">
        <f t="shared" si="0"/>
        <v/>
      </c>
      <c r="S33" s="177"/>
      <c r="T33" s="178"/>
      <c r="U33" s="166"/>
    </row>
    <row r="34" spans="1:21" s="54" customFormat="1" x14ac:dyDescent="0.25">
      <c r="A34" s="58"/>
      <c r="B34" s="97">
        <v>37</v>
      </c>
      <c r="C34" s="98" t="s">
        <v>908</v>
      </c>
      <c r="D34" s="76"/>
      <c r="E34" s="176">
        <f t="shared" si="4"/>
        <v>0</v>
      </c>
      <c r="F34" s="176">
        <f t="shared" ref="F34:F42" si="5">E34-SUMPRODUCT(--($R$7:$R$57=$B34),--($U$7:$U$57&lt;&gt;""),($T$7:$T$57))</f>
        <v>0</v>
      </c>
      <c r="G34" s="99"/>
      <c r="H34" s="257"/>
      <c r="I34" s="60"/>
      <c r="J34" s="60"/>
      <c r="K34" s="60"/>
      <c r="L34" s="60"/>
      <c r="M34" s="60" t="s">
        <v>909</v>
      </c>
      <c r="R34" s="156" t="str">
        <f t="shared" si="0"/>
        <v/>
      </c>
      <c r="S34" s="177"/>
      <c r="T34" s="178"/>
      <c r="U34" s="166"/>
    </row>
    <row r="35" spans="1:21" s="100" customFormat="1" x14ac:dyDescent="0.25">
      <c r="A35" s="58"/>
      <c r="B35" s="97">
        <v>3801</v>
      </c>
      <c r="C35" s="98" t="s">
        <v>910</v>
      </c>
      <c r="D35" s="76"/>
      <c r="E35" s="173">
        <f t="shared" si="4"/>
        <v>0</v>
      </c>
      <c r="F35" s="173">
        <f t="shared" si="5"/>
        <v>0</v>
      </c>
      <c r="G35" s="174"/>
      <c r="H35" s="257"/>
      <c r="I35" s="60"/>
      <c r="J35" s="60" t="s">
        <v>43</v>
      </c>
      <c r="K35" s="60"/>
      <c r="L35" s="60"/>
      <c r="M35" s="60" t="s">
        <v>909</v>
      </c>
      <c r="R35" s="156" t="str">
        <f t="shared" si="0"/>
        <v/>
      </c>
      <c r="S35" s="177"/>
      <c r="T35" s="178"/>
      <c r="U35" s="166"/>
    </row>
    <row r="36" spans="1:21" s="100" customFormat="1" x14ac:dyDescent="0.25">
      <c r="A36" s="58"/>
      <c r="B36" s="97">
        <v>3802</v>
      </c>
      <c r="C36" s="98" t="s">
        <v>911</v>
      </c>
      <c r="D36" s="76"/>
      <c r="E36" s="173">
        <f t="shared" si="4"/>
        <v>0</v>
      </c>
      <c r="F36" s="173">
        <f t="shared" si="5"/>
        <v>0</v>
      </c>
      <c r="G36" s="174"/>
      <c r="H36" s="257"/>
      <c r="I36" s="60"/>
      <c r="J36" s="60" t="s">
        <v>44</v>
      </c>
      <c r="K36" s="60"/>
      <c r="L36" s="60"/>
      <c r="M36" s="60" t="s">
        <v>909</v>
      </c>
      <c r="N36" s="54"/>
      <c r="R36" s="156" t="str">
        <f t="shared" si="0"/>
        <v/>
      </c>
      <c r="S36" s="177"/>
      <c r="T36" s="178"/>
      <c r="U36" s="166"/>
    </row>
    <row r="37" spans="1:21" s="100" customFormat="1" x14ac:dyDescent="0.25">
      <c r="A37" s="58"/>
      <c r="B37" s="97">
        <v>3811</v>
      </c>
      <c r="C37" s="98" t="s">
        <v>912</v>
      </c>
      <c r="D37" s="76"/>
      <c r="E37" s="173">
        <f t="shared" si="4"/>
        <v>0</v>
      </c>
      <c r="F37" s="173">
        <f t="shared" si="5"/>
        <v>0</v>
      </c>
      <c r="G37" s="174"/>
      <c r="H37" s="257"/>
      <c r="I37" s="60"/>
      <c r="J37" s="60" t="s">
        <v>45</v>
      </c>
      <c r="K37" s="60"/>
      <c r="L37" s="60"/>
      <c r="M37" s="60" t="s">
        <v>909</v>
      </c>
      <c r="R37" s="156" t="str">
        <f t="shared" si="0"/>
        <v/>
      </c>
      <c r="S37" s="177"/>
      <c r="T37" s="178"/>
      <c r="U37" s="166"/>
    </row>
    <row r="38" spans="1:21" s="100" customFormat="1" x14ac:dyDescent="0.25">
      <c r="A38" s="58"/>
      <c r="B38" s="97">
        <v>3812</v>
      </c>
      <c r="C38" s="98" t="s">
        <v>913</v>
      </c>
      <c r="D38" s="76"/>
      <c r="E38" s="173">
        <f t="shared" si="4"/>
        <v>0</v>
      </c>
      <c r="F38" s="173">
        <f t="shared" si="5"/>
        <v>0</v>
      </c>
      <c r="G38" s="174"/>
      <c r="H38" s="257"/>
      <c r="I38" s="60"/>
      <c r="J38" s="60" t="s">
        <v>46</v>
      </c>
      <c r="K38" s="60"/>
      <c r="L38" s="60"/>
      <c r="M38" s="60" t="s">
        <v>909</v>
      </c>
      <c r="O38" s="54"/>
      <c r="P38" s="54"/>
      <c r="R38" s="156" t="str">
        <f t="shared" si="0"/>
        <v/>
      </c>
      <c r="S38" s="177"/>
      <c r="T38" s="178"/>
      <c r="U38" s="166"/>
    </row>
    <row r="39" spans="1:21" s="100" customFormat="1" x14ac:dyDescent="0.25">
      <c r="A39" s="58"/>
      <c r="B39" s="97">
        <v>39</v>
      </c>
      <c r="C39" s="98" t="s">
        <v>914</v>
      </c>
      <c r="D39" s="76"/>
      <c r="E39" s="176">
        <f t="shared" si="4"/>
        <v>0</v>
      </c>
      <c r="F39" s="176">
        <f t="shared" si="5"/>
        <v>0</v>
      </c>
      <c r="G39" s="99"/>
      <c r="H39" s="257"/>
      <c r="I39" s="60"/>
      <c r="J39" s="60"/>
      <c r="K39" s="60"/>
      <c r="L39" s="60"/>
      <c r="M39" s="60" t="s">
        <v>909</v>
      </c>
      <c r="N39" s="54"/>
      <c r="O39" s="54"/>
      <c r="R39" s="156" t="str">
        <f t="shared" si="0"/>
        <v/>
      </c>
      <c r="S39" s="177"/>
      <c r="T39" s="178"/>
      <c r="U39" s="166"/>
    </row>
    <row r="40" spans="1:21" s="100" customFormat="1" x14ac:dyDescent="0.25">
      <c r="A40" s="58"/>
      <c r="B40" s="97">
        <v>40</v>
      </c>
      <c r="C40" s="75" t="s">
        <v>915</v>
      </c>
      <c r="D40" s="76"/>
      <c r="E40" s="173">
        <f t="shared" si="4"/>
        <v>0</v>
      </c>
      <c r="F40" s="173">
        <f t="shared" si="5"/>
        <v>0</v>
      </c>
      <c r="G40" s="174"/>
      <c r="H40" s="257"/>
      <c r="I40" s="60"/>
      <c r="J40" s="60" t="s">
        <v>37</v>
      </c>
      <c r="K40" s="60"/>
      <c r="L40" s="60"/>
      <c r="M40" s="60" t="s">
        <v>916</v>
      </c>
      <c r="O40" s="54"/>
      <c r="P40" s="54"/>
      <c r="R40" s="156" t="str">
        <f t="shared" si="0"/>
        <v/>
      </c>
      <c r="S40" s="177"/>
      <c r="T40" s="178"/>
      <c r="U40" s="166"/>
    </row>
    <row r="41" spans="1:21" s="54" customFormat="1" ht="12.75" customHeight="1" x14ac:dyDescent="0.25">
      <c r="A41" s="58"/>
      <c r="B41" s="97">
        <v>4051</v>
      </c>
      <c r="C41" s="75" t="s">
        <v>917</v>
      </c>
      <c r="D41" s="76"/>
      <c r="E41" s="173">
        <f t="shared" si="4"/>
        <v>0</v>
      </c>
      <c r="F41" s="173">
        <f t="shared" si="5"/>
        <v>0</v>
      </c>
      <c r="G41" s="174"/>
      <c r="H41" s="257"/>
      <c r="I41" s="60"/>
      <c r="J41" s="60" t="s">
        <v>39</v>
      </c>
      <c r="K41" s="60"/>
      <c r="L41" s="60"/>
      <c r="M41" s="60" t="s">
        <v>916</v>
      </c>
      <c r="R41" s="156" t="str">
        <f t="shared" si="0"/>
        <v/>
      </c>
      <c r="S41" s="177"/>
      <c r="T41" s="178"/>
      <c r="U41" s="166"/>
    </row>
    <row r="42" spans="1:21" s="54" customFormat="1" x14ac:dyDescent="0.25">
      <c r="A42" s="58"/>
      <c r="B42" s="97">
        <v>4052</v>
      </c>
      <c r="C42" s="75" t="s">
        <v>918</v>
      </c>
      <c r="D42" s="76"/>
      <c r="E42" s="173">
        <f t="shared" si="4"/>
        <v>0</v>
      </c>
      <c r="F42" s="173">
        <f t="shared" si="5"/>
        <v>0</v>
      </c>
      <c r="G42" s="174"/>
      <c r="H42" s="257"/>
      <c r="I42" s="60"/>
      <c r="J42" s="60" t="s">
        <v>41</v>
      </c>
      <c r="K42" s="60"/>
      <c r="L42" s="60">
        <v>40</v>
      </c>
      <c r="M42" s="60" t="s">
        <v>916</v>
      </c>
      <c r="R42" s="156" t="str">
        <f t="shared" si="0"/>
        <v/>
      </c>
      <c r="S42" s="177"/>
      <c r="T42" s="178"/>
      <c r="U42" s="166"/>
    </row>
    <row r="43" spans="1:21" s="54" customFormat="1" ht="12.75" customHeight="1" x14ac:dyDescent="0.25">
      <c r="A43" s="58"/>
      <c r="B43" s="96" t="s">
        <v>1240</v>
      </c>
      <c r="C43" s="152" t="s">
        <v>1047</v>
      </c>
      <c r="D43" s="153"/>
      <c r="E43" s="172"/>
      <c r="F43" s="172"/>
      <c r="G43" s="155" t="s">
        <v>1359</v>
      </c>
      <c r="H43" s="257"/>
      <c r="I43" s="60"/>
      <c r="J43" s="60"/>
      <c r="K43" s="60"/>
      <c r="L43" s="60"/>
      <c r="M43" s="60" t="s">
        <v>1050</v>
      </c>
      <c r="R43" s="156" t="str">
        <f t="shared" si="0"/>
        <v/>
      </c>
      <c r="S43" s="177"/>
      <c r="T43" s="178"/>
      <c r="U43" s="166"/>
    </row>
    <row r="44" spans="1:21" s="54" customFormat="1" ht="12.75" customHeight="1" x14ac:dyDescent="0.25">
      <c r="A44" s="58"/>
      <c r="B44" s="96" t="s">
        <v>1241</v>
      </c>
      <c r="C44" s="152" t="s">
        <v>1048</v>
      </c>
      <c r="D44" s="153"/>
      <c r="E44" s="172"/>
      <c r="F44" s="172"/>
      <c r="G44" s="155" t="s">
        <v>1359</v>
      </c>
      <c r="H44" s="257"/>
      <c r="I44" s="60"/>
      <c r="J44" s="60"/>
      <c r="K44" s="60"/>
      <c r="L44" s="60"/>
      <c r="M44" s="60" t="s">
        <v>1051</v>
      </c>
      <c r="R44" s="156" t="str">
        <f t="shared" si="0"/>
        <v/>
      </c>
      <c r="S44" s="177"/>
      <c r="T44" s="178"/>
      <c r="U44" s="166"/>
    </row>
    <row r="45" spans="1:21" s="54" customFormat="1" ht="12.75" customHeight="1" x14ac:dyDescent="0.25">
      <c r="A45" s="58"/>
      <c r="B45" s="96" t="s">
        <v>1242</v>
      </c>
      <c r="C45" s="152" t="s">
        <v>1049</v>
      </c>
      <c r="D45" s="153"/>
      <c r="E45" s="172"/>
      <c r="F45" s="172"/>
      <c r="G45" s="155" t="s">
        <v>1359</v>
      </c>
      <c r="H45" s="257"/>
      <c r="I45" s="60"/>
      <c r="J45" s="60"/>
      <c r="K45" s="60"/>
      <c r="L45" s="60"/>
      <c r="M45" s="60" t="s">
        <v>1052</v>
      </c>
      <c r="R45" s="156" t="str">
        <f t="shared" si="0"/>
        <v/>
      </c>
      <c r="S45" s="177"/>
      <c r="T45" s="178"/>
      <c r="U45" s="166"/>
    </row>
    <row r="46" spans="1:21" s="54" customFormat="1" x14ac:dyDescent="0.25">
      <c r="A46" s="58"/>
      <c r="B46" s="97">
        <v>41</v>
      </c>
      <c r="C46" s="75" t="s">
        <v>919</v>
      </c>
      <c r="D46" s="76"/>
      <c r="E46" s="176">
        <f t="shared" ref="E46:E67" si="6">G46-D46</f>
        <v>0</v>
      </c>
      <c r="F46" s="176">
        <f t="shared" ref="F46:F67" si="7">E46-SUMPRODUCT(--($R$7:$R$57=$B46),--($U$7:$U$57&lt;&gt;""),($T$7:$T$57))</f>
        <v>0</v>
      </c>
      <c r="G46" s="99"/>
      <c r="H46" s="257"/>
      <c r="I46" s="60"/>
      <c r="J46" s="60"/>
      <c r="K46" s="60"/>
      <c r="L46" s="60">
        <v>41</v>
      </c>
      <c r="M46" s="60" t="s">
        <v>920</v>
      </c>
      <c r="O46" s="101"/>
      <c r="R46" s="156" t="str">
        <f t="shared" si="0"/>
        <v/>
      </c>
      <c r="S46" s="177"/>
      <c r="T46" s="178"/>
      <c r="U46" s="166"/>
    </row>
    <row r="47" spans="1:21" s="54" customFormat="1" x14ac:dyDescent="0.25">
      <c r="A47" s="58"/>
      <c r="B47" s="97">
        <v>42</v>
      </c>
      <c r="C47" s="75" t="s">
        <v>921</v>
      </c>
      <c r="D47" s="76"/>
      <c r="E47" s="176">
        <f t="shared" si="6"/>
        <v>0</v>
      </c>
      <c r="F47" s="176">
        <f t="shared" si="7"/>
        <v>0</v>
      </c>
      <c r="G47" s="99"/>
      <c r="H47" s="262"/>
      <c r="I47" s="88"/>
      <c r="J47" s="88"/>
      <c r="K47" s="88"/>
      <c r="L47" s="60">
        <v>42</v>
      </c>
      <c r="M47" s="60" t="s">
        <v>922</v>
      </c>
      <c r="O47" s="101"/>
      <c r="P47" s="101"/>
      <c r="R47" s="156" t="str">
        <f t="shared" si="0"/>
        <v/>
      </c>
      <c r="S47" s="177"/>
      <c r="T47" s="178"/>
      <c r="U47" s="166"/>
    </row>
    <row r="48" spans="1:21" s="54" customFormat="1" ht="13.8" thickBot="1" x14ac:dyDescent="0.3">
      <c r="A48" s="58"/>
      <c r="B48" s="97">
        <v>43</v>
      </c>
      <c r="C48" s="79" t="s">
        <v>923</v>
      </c>
      <c r="D48" s="76"/>
      <c r="E48" s="176">
        <f t="shared" si="6"/>
        <v>0</v>
      </c>
      <c r="F48" s="176">
        <f t="shared" si="7"/>
        <v>0</v>
      </c>
      <c r="G48" s="99"/>
      <c r="H48" s="262"/>
      <c r="I48" s="88"/>
      <c r="J48" s="88"/>
      <c r="K48" s="88"/>
      <c r="L48" s="60">
        <v>43</v>
      </c>
      <c r="M48" s="88" t="s">
        <v>924</v>
      </c>
      <c r="N48" s="102"/>
      <c r="O48" s="101"/>
      <c r="P48" s="101"/>
      <c r="R48" s="156" t="str">
        <f t="shared" si="0"/>
        <v/>
      </c>
      <c r="S48" s="177"/>
      <c r="T48" s="178"/>
      <c r="U48" s="166"/>
    </row>
    <row r="49" spans="1:21" s="104" customFormat="1" ht="13.8" thickBot="1" x14ac:dyDescent="0.3">
      <c r="A49" s="58"/>
      <c r="B49" s="97">
        <v>440</v>
      </c>
      <c r="C49" s="103" t="s">
        <v>925</v>
      </c>
      <c r="D49" s="76"/>
      <c r="E49" s="176">
        <f t="shared" si="6"/>
        <v>0</v>
      </c>
      <c r="F49" s="176">
        <f t="shared" si="7"/>
        <v>0</v>
      </c>
      <c r="G49" s="99"/>
      <c r="H49" s="263"/>
      <c r="I49" s="70"/>
      <c r="J49" s="60"/>
      <c r="K49" s="60"/>
      <c r="L49" s="60">
        <v>44</v>
      </c>
      <c r="M49" s="60" t="s">
        <v>926</v>
      </c>
      <c r="O49" s="101"/>
      <c r="P49" s="101"/>
      <c r="R49" s="156" t="str">
        <f t="shared" si="0"/>
        <v/>
      </c>
      <c r="S49" s="177"/>
      <c r="T49" s="178"/>
      <c r="U49" s="166"/>
    </row>
    <row r="50" spans="1:21" s="54" customFormat="1" ht="13.8" thickBot="1" x14ac:dyDescent="0.3">
      <c r="A50" s="58"/>
      <c r="B50" s="105">
        <v>442</v>
      </c>
      <c r="C50" s="106" t="s">
        <v>927</v>
      </c>
      <c r="D50" s="76"/>
      <c r="E50" s="176">
        <f t="shared" si="6"/>
        <v>0</v>
      </c>
      <c r="F50" s="176">
        <f t="shared" si="7"/>
        <v>0</v>
      </c>
      <c r="G50" s="181"/>
      <c r="H50" s="264"/>
      <c r="I50" s="108" t="s">
        <v>280</v>
      </c>
      <c r="J50" s="107" t="s">
        <v>307</v>
      </c>
      <c r="K50" s="150"/>
      <c r="L50" s="60">
        <v>44</v>
      </c>
      <c r="M50" s="60" t="s">
        <v>926</v>
      </c>
      <c r="O50" s="54" t="s">
        <v>928</v>
      </c>
      <c r="R50" s="156" t="str">
        <f t="shared" si="0"/>
        <v/>
      </c>
      <c r="S50" s="177"/>
      <c r="T50" s="178"/>
      <c r="U50" s="166"/>
    </row>
    <row r="51" spans="1:21" s="54" customFormat="1" ht="13.8" thickBot="1" x14ac:dyDescent="0.3">
      <c r="A51" s="58"/>
      <c r="B51" s="97">
        <v>443</v>
      </c>
      <c r="C51" s="103" t="s">
        <v>929</v>
      </c>
      <c r="D51" s="76"/>
      <c r="E51" s="176">
        <f t="shared" si="6"/>
        <v>0</v>
      </c>
      <c r="F51" s="176">
        <f t="shared" si="7"/>
        <v>0</v>
      </c>
      <c r="G51" s="99"/>
      <c r="H51" s="264"/>
      <c r="I51" s="60"/>
      <c r="K51" s="150"/>
      <c r="L51" s="60">
        <v>44</v>
      </c>
      <c r="M51" s="60" t="s">
        <v>926</v>
      </c>
      <c r="R51" s="156" t="str">
        <f t="shared" si="0"/>
        <v/>
      </c>
      <c r="S51" s="177"/>
      <c r="T51" s="178"/>
      <c r="U51" s="166"/>
    </row>
    <row r="52" spans="1:21" s="54" customFormat="1" ht="13.8" thickBot="1" x14ac:dyDescent="0.3">
      <c r="A52" s="58"/>
      <c r="B52" s="105">
        <v>444</v>
      </c>
      <c r="C52" s="106" t="s">
        <v>930</v>
      </c>
      <c r="D52" s="76"/>
      <c r="E52" s="176">
        <f t="shared" si="6"/>
        <v>0</v>
      </c>
      <c r="F52" s="176">
        <f t="shared" si="7"/>
        <v>0</v>
      </c>
      <c r="G52" s="181"/>
      <c r="H52" s="264"/>
      <c r="I52" s="108" t="s">
        <v>280</v>
      </c>
      <c r="J52" s="60" t="s">
        <v>308</v>
      </c>
      <c r="K52" s="150"/>
      <c r="L52" s="109">
        <v>44</v>
      </c>
      <c r="M52" s="88" t="s">
        <v>926</v>
      </c>
      <c r="O52" s="54" t="s">
        <v>931</v>
      </c>
      <c r="R52" s="156" t="str">
        <f t="shared" si="0"/>
        <v/>
      </c>
      <c r="S52" s="177"/>
      <c r="T52" s="178"/>
      <c r="U52" s="166"/>
    </row>
    <row r="53" spans="1:21" s="54" customFormat="1" ht="13.8" thickBot="1" x14ac:dyDescent="0.3">
      <c r="A53" s="58"/>
      <c r="B53" s="105">
        <v>448</v>
      </c>
      <c r="C53" s="106" t="s">
        <v>932</v>
      </c>
      <c r="D53" s="110">
        <v>0</v>
      </c>
      <c r="E53" s="176">
        <f t="shared" si="6"/>
        <v>0</v>
      </c>
      <c r="F53" s="176">
        <f t="shared" si="7"/>
        <v>0</v>
      </c>
      <c r="G53" s="181"/>
      <c r="H53" s="264"/>
      <c r="I53" s="108" t="s">
        <v>280</v>
      </c>
      <c r="J53" s="88" t="s">
        <v>309</v>
      </c>
      <c r="K53" s="150"/>
      <c r="L53" s="109">
        <v>44</v>
      </c>
      <c r="M53" s="88" t="s">
        <v>926</v>
      </c>
      <c r="O53" s="54" t="s">
        <v>933</v>
      </c>
      <c r="R53" s="156" t="str">
        <f t="shared" si="0"/>
        <v/>
      </c>
      <c r="S53" s="177"/>
      <c r="T53" s="178"/>
      <c r="U53" s="166"/>
    </row>
    <row r="54" spans="1:21" s="54" customFormat="1" ht="13.8" thickBot="1" x14ac:dyDescent="0.3">
      <c r="A54" s="58"/>
      <c r="B54" s="97">
        <v>45</v>
      </c>
      <c r="C54" s="79" t="s">
        <v>934</v>
      </c>
      <c r="D54" s="111"/>
      <c r="E54" s="176">
        <f t="shared" si="6"/>
        <v>0</v>
      </c>
      <c r="F54" s="176">
        <f t="shared" si="7"/>
        <v>0</v>
      </c>
      <c r="G54" s="99"/>
      <c r="H54" s="263"/>
      <c r="I54" s="70"/>
      <c r="J54" s="88"/>
      <c r="K54" s="88"/>
      <c r="L54" s="60">
        <v>45</v>
      </c>
      <c r="M54" s="60" t="s">
        <v>935</v>
      </c>
      <c r="R54" s="156" t="str">
        <f t="shared" si="0"/>
        <v/>
      </c>
      <c r="S54" s="177"/>
      <c r="T54" s="178"/>
      <c r="U54" s="166"/>
    </row>
    <row r="55" spans="1:21" s="54" customFormat="1" ht="13.8" thickBot="1" x14ac:dyDescent="0.3">
      <c r="A55" s="58"/>
      <c r="B55" s="97">
        <v>460</v>
      </c>
      <c r="C55" s="112" t="s">
        <v>936</v>
      </c>
      <c r="D55" s="111"/>
      <c r="E55" s="173">
        <f t="shared" si="6"/>
        <v>0</v>
      </c>
      <c r="F55" s="173">
        <f t="shared" si="7"/>
        <v>0</v>
      </c>
      <c r="G55" s="77">
        <v>0</v>
      </c>
      <c r="H55" s="263"/>
      <c r="I55" s="70"/>
      <c r="J55" s="88"/>
      <c r="K55" s="88"/>
      <c r="L55" s="60">
        <v>46</v>
      </c>
      <c r="M55" s="60" t="s">
        <v>937</v>
      </c>
      <c r="R55" s="156" t="str">
        <f t="shared" si="0"/>
        <v/>
      </c>
      <c r="S55" s="177"/>
      <c r="T55" s="178"/>
      <c r="U55" s="166"/>
    </row>
    <row r="56" spans="1:21" s="54" customFormat="1" x14ac:dyDescent="0.25">
      <c r="A56" s="58"/>
      <c r="B56" s="113">
        <v>461</v>
      </c>
      <c r="C56" s="112" t="s">
        <v>938</v>
      </c>
      <c r="D56" s="111"/>
      <c r="E56" s="173">
        <f t="shared" si="6"/>
        <v>0</v>
      </c>
      <c r="F56" s="173">
        <f t="shared" si="7"/>
        <v>0</v>
      </c>
      <c r="G56" s="77">
        <v>0</v>
      </c>
      <c r="H56" s="257"/>
      <c r="I56" s="60"/>
      <c r="J56" s="88"/>
      <c r="K56" s="88"/>
      <c r="L56" s="60">
        <v>46</v>
      </c>
      <c r="M56" s="60" t="s">
        <v>937</v>
      </c>
      <c r="R56" s="156" t="str">
        <f t="shared" si="0"/>
        <v/>
      </c>
      <c r="S56" s="177"/>
      <c r="T56" s="178"/>
      <c r="U56" s="166"/>
    </row>
    <row r="57" spans="1:21" s="54" customFormat="1" x14ac:dyDescent="0.25">
      <c r="A57" s="58"/>
      <c r="B57" s="113">
        <v>463</v>
      </c>
      <c r="C57" s="112" t="s">
        <v>1106</v>
      </c>
      <c r="D57" s="111"/>
      <c r="E57" s="173">
        <f t="shared" si="6"/>
        <v>0</v>
      </c>
      <c r="F57" s="173">
        <f t="shared" si="7"/>
        <v>0</v>
      </c>
      <c r="G57" s="77">
        <v>0</v>
      </c>
      <c r="H57" s="257"/>
      <c r="I57" s="60"/>
      <c r="J57" s="88"/>
      <c r="K57" s="88"/>
      <c r="L57" s="60">
        <v>46</v>
      </c>
      <c r="M57" s="60" t="s">
        <v>937</v>
      </c>
      <c r="R57" s="156" t="str">
        <f t="shared" si="0"/>
        <v/>
      </c>
      <c r="S57" s="177"/>
      <c r="T57" s="178"/>
      <c r="U57" s="166"/>
    </row>
    <row r="58" spans="1:21" s="54" customFormat="1" x14ac:dyDescent="0.25">
      <c r="A58" s="58"/>
      <c r="B58" s="97">
        <v>466</v>
      </c>
      <c r="C58" s="98" t="s">
        <v>939</v>
      </c>
      <c r="D58" s="111"/>
      <c r="E58" s="173">
        <f t="shared" si="6"/>
        <v>0</v>
      </c>
      <c r="F58" s="173">
        <f t="shared" si="7"/>
        <v>0</v>
      </c>
      <c r="G58" s="77">
        <v>0</v>
      </c>
      <c r="H58" s="257"/>
      <c r="I58" s="60"/>
      <c r="J58" s="88"/>
      <c r="K58" s="88"/>
      <c r="L58" s="60">
        <v>46</v>
      </c>
      <c r="M58" s="60" t="s">
        <v>937</v>
      </c>
      <c r="S58" s="182"/>
      <c r="T58" s="182"/>
      <c r="U58" s="182"/>
    </row>
    <row r="59" spans="1:21" s="54" customFormat="1" x14ac:dyDescent="0.25">
      <c r="A59" s="58"/>
      <c r="B59" s="113">
        <v>468</v>
      </c>
      <c r="C59" s="112" t="s">
        <v>940</v>
      </c>
      <c r="D59" s="114">
        <v>0</v>
      </c>
      <c r="E59" s="176">
        <f t="shared" si="6"/>
        <v>0</v>
      </c>
      <c r="F59" s="176">
        <f t="shared" si="7"/>
        <v>0</v>
      </c>
      <c r="G59" s="99"/>
      <c r="H59" s="257"/>
      <c r="I59" s="60"/>
      <c r="J59" s="88"/>
      <c r="K59" s="88"/>
      <c r="L59" s="60">
        <v>46</v>
      </c>
      <c r="M59" s="60" t="s">
        <v>937</v>
      </c>
      <c r="S59" s="182"/>
      <c r="T59" s="182"/>
      <c r="U59" s="183"/>
    </row>
    <row r="60" spans="1:21" s="54" customFormat="1" x14ac:dyDescent="0.25">
      <c r="A60" s="58"/>
      <c r="B60" s="97">
        <v>469</v>
      </c>
      <c r="C60" s="112" t="s">
        <v>941</v>
      </c>
      <c r="D60" s="111"/>
      <c r="E60" s="176">
        <f t="shared" si="6"/>
        <v>0</v>
      </c>
      <c r="F60" s="176">
        <f t="shared" si="7"/>
        <v>0</v>
      </c>
      <c r="G60" s="99"/>
      <c r="H60" s="257"/>
      <c r="I60" s="60"/>
      <c r="J60" s="88"/>
      <c r="K60" s="88"/>
      <c r="L60" s="60">
        <v>46</v>
      </c>
      <c r="M60" s="60" t="s">
        <v>937</v>
      </c>
      <c r="S60" s="182"/>
      <c r="T60" s="182"/>
      <c r="U60" s="183"/>
    </row>
    <row r="61" spans="1:21" s="54" customFormat="1" x14ac:dyDescent="0.25">
      <c r="A61" s="58"/>
      <c r="B61" s="97">
        <v>47</v>
      </c>
      <c r="C61" s="79" t="s">
        <v>942</v>
      </c>
      <c r="D61" s="111"/>
      <c r="E61" s="176">
        <f t="shared" si="6"/>
        <v>0</v>
      </c>
      <c r="F61" s="176">
        <f t="shared" si="7"/>
        <v>0</v>
      </c>
      <c r="G61" s="99"/>
      <c r="H61" s="257"/>
      <c r="I61" s="60"/>
      <c r="J61" s="88"/>
      <c r="K61" s="88"/>
      <c r="L61" s="60">
        <v>47</v>
      </c>
      <c r="M61" s="60" t="s">
        <v>943</v>
      </c>
      <c r="S61" s="182"/>
      <c r="T61" s="182"/>
      <c r="U61" s="183"/>
    </row>
    <row r="62" spans="1:21" s="54" customFormat="1" x14ac:dyDescent="0.25">
      <c r="A62" s="58"/>
      <c r="B62" s="97">
        <v>48</v>
      </c>
      <c r="C62" s="75" t="s">
        <v>944</v>
      </c>
      <c r="D62" s="111"/>
      <c r="E62" s="173">
        <f t="shared" si="6"/>
        <v>0</v>
      </c>
      <c r="F62" s="173">
        <f t="shared" si="7"/>
        <v>0</v>
      </c>
      <c r="G62" s="174"/>
      <c r="H62" s="257"/>
      <c r="I62" s="60"/>
      <c r="J62" s="88" t="s">
        <v>945</v>
      </c>
      <c r="K62" s="88"/>
      <c r="L62" s="60">
        <v>48</v>
      </c>
      <c r="M62" s="60" t="s">
        <v>946</v>
      </c>
      <c r="S62" s="182"/>
      <c r="T62" s="182"/>
      <c r="U62" s="183"/>
    </row>
    <row r="63" spans="1:21" s="54" customFormat="1" x14ac:dyDescent="0.25">
      <c r="A63" s="58"/>
      <c r="B63" s="97">
        <v>49</v>
      </c>
      <c r="C63" s="79" t="s">
        <v>947</v>
      </c>
      <c r="D63" s="111"/>
      <c r="E63" s="176">
        <f t="shared" si="6"/>
        <v>0</v>
      </c>
      <c r="F63" s="176">
        <f t="shared" si="7"/>
        <v>0</v>
      </c>
      <c r="G63" s="99"/>
      <c r="H63" s="257"/>
      <c r="I63" s="60"/>
      <c r="J63" s="60"/>
      <c r="K63" s="60"/>
      <c r="L63" s="60">
        <v>49</v>
      </c>
      <c r="M63" s="60" t="s">
        <v>948</v>
      </c>
      <c r="S63" s="182"/>
      <c r="T63" s="182"/>
      <c r="U63" s="183"/>
    </row>
    <row r="64" spans="1:21" s="54" customFormat="1" x14ac:dyDescent="0.25">
      <c r="A64" s="58"/>
      <c r="B64" s="97" t="s">
        <v>949</v>
      </c>
      <c r="C64" s="115"/>
      <c r="D64" s="116"/>
      <c r="E64" s="176">
        <f t="shared" si="6"/>
        <v>0</v>
      </c>
      <c r="F64" s="176">
        <f t="shared" si="7"/>
        <v>0</v>
      </c>
      <c r="G64" s="99"/>
      <c r="H64" s="257"/>
      <c r="I64" s="60"/>
      <c r="J64" s="60"/>
      <c r="K64" s="60"/>
      <c r="L64" s="60"/>
      <c r="M64" s="60" t="s">
        <v>950</v>
      </c>
      <c r="S64" s="182"/>
      <c r="T64" s="182"/>
      <c r="U64" s="183"/>
    </row>
    <row r="65" spans="1:30" s="54" customFormat="1" x14ac:dyDescent="0.25">
      <c r="A65" s="58"/>
      <c r="B65" s="78" t="s">
        <v>1356</v>
      </c>
      <c r="C65" s="75" t="s">
        <v>1107</v>
      </c>
      <c r="D65" s="111"/>
      <c r="E65" s="176">
        <f t="shared" si="6"/>
        <v>0</v>
      </c>
      <c r="F65" s="176">
        <f t="shared" si="7"/>
        <v>0</v>
      </c>
      <c r="G65" s="99"/>
      <c r="H65" s="257"/>
      <c r="I65" s="60"/>
      <c r="J65" s="60"/>
      <c r="K65" s="60"/>
      <c r="L65" s="60"/>
      <c r="M65" s="60" t="s">
        <v>950</v>
      </c>
      <c r="S65" s="182"/>
      <c r="T65" s="182"/>
      <c r="U65" s="183"/>
    </row>
    <row r="66" spans="1:30" x14ac:dyDescent="0.25">
      <c r="A66" s="58"/>
      <c r="B66" s="74" t="s">
        <v>1357</v>
      </c>
      <c r="C66" s="79" t="s">
        <v>951</v>
      </c>
      <c r="D66" s="111"/>
      <c r="E66" s="173">
        <f t="shared" si="6"/>
        <v>0</v>
      </c>
      <c r="F66" s="173">
        <f t="shared" si="7"/>
        <v>0</v>
      </c>
      <c r="G66" s="77">
        <v>0</v>
      </c>
      <c r="H66" s="257"/>
      <c r="I66" s="60"/>
      <c r="J66" s="60"/>
      <c r="K66" s="60"/>
      <c r="L66" s="60"/>
      <c r="M66" s="60" t="s">
        <v>950</v>
      </c>
      <c r="N66" s="54"/>
      <c r="O66" s="54"/>
      <c r="P66" s="54"/>
      <c r="Q66" s="54"/>
      <c r="R66" s="54"/>
      <c r="V66" s="54"/>
      <c r="W66" s="54"/>
      <c r="X66" s="54"/>
      <c r="Y66" s="54"/>
      <c r="Z66" s="54"/>
    </row>
    <row r="67" spans="1:30" ht="13.8" thickBot="1" x14ac:dyDescent="0.3">
      <c r="A67" s="58"/>
      <c r="B67" s="84" t="s">
        <v>1358</v>
      </c>
      <c r="C67" s="85" t="s">
        <v>952</v>
      </c>
      <c r="D67" s="117"/>
      <c r="E67" s="179">
        <f t="shared" si="6"/>
        <v>0</v>
      </c>
      <c r="F67" s="179">
        <f t="shared" si="7"/>
        <v>0</v>
      </c>
      <c r="G67" s="87">
        <v>0</v>
      </c>
      <c r="H67" s="257"/>
      <c r="I67" s="60"/>
      <c r="J67" s="60"/>
      <c r="K67" s="60"/>
      <c r="L67" s="60"/>
      <c r="M67" s="60" t="s">
        <v>950</v>
      </c>
      <c r="N67" s="54"/>
      <c r="O67" s="54"/>
      <c r="P67" s="54"/>
      <c r="Q67" s="54"/>
      <c r="R67" s="54"/>
      <c r="V67" s="54"/>
      <c r="W67" s="54"/>
      <c r="X67" s="54"/>
      <c r="Y67" s="54"/>
      <c r="Z67" s="54"/>
    </row>
    <row r="68" spans="1:30" ht="3.75" customHeight="1" thickBot="1" x14ac:dyDescent="0.3">
      <c r="A68" s="58"/>
      <c r="B68" s="118"/>
      <c r="C68" s="119"/>
      <c r="D68" s="120"/>
      <c r="E68" s="121"/>
      <c r="F68" s="121"/>
      <c r="G68" s="121"/>
      <c r="H68" s="257"/>
      <c r="I68" s="60"/>
      <c r="J68" s="60"/>
      <c r="K68" s="60"/>
      <c r="L68" s="60"/>
      <c r="M68" s="60"/>
      <c r="N68" s="54"/>
      <c r="O68" s="54"/>
      <c r="P68" s="54"/>
      <c r="Q68" s="54"/>
      <c r="R68" s="54"/>
      <c r="V68" s="54"/>
      <c r="W68" s="54"/>
      <c r="X68" s="54"/>
      <c r="Y68" s="54"/>
      <c r="Z68" s="54"/>
    </row>
    <row r="69" spans="1:30" x14ac:dyDescent="0.25">
      <c r="A69" s="58"/>
      <c r="B69" s="305" t="s">
        <v>953</v>
      </c>
      <c r="C69" s="306"/>
      <c r="D69" s="122">
        <f>D35+D36+D37+D38+D40+D41+D42+D62</f>
        <v>0</v>
      </c>
      <c r="E69" s="170">
        <f t="shared" ref="E69:E70" si="8">G69-D69</f>
        <v>0</v>
      </c>
      <c r="F69" s="170"/>
      <c r="G69" s="184">
        <f>G35+G36+G37+G38+G40+G41+G42+G62</f>
        <v>0</v>
      </c>
      <c r="H69" s="257"/>
      <c r="I69" s="60"/>
      <c r="J69" s="60"/>
      <c r="K69" s="60"/>
      <c r="L69" s="60"/>
      <c r="M69" s="60"/>
      <c r="N69" s="54"/>
      <c r="O69" s="54"/>
      <c r="P69" s="54"/>
      <c r="Q69" s="54"/>
      <c r="R69" s="54"/>
      <c r="V69" s="54"/>
      <c r="W69" s="54"/>
      <c r="X69" s="54"/>
      <c r="Y69" s="54"/>
      <c r="Z69" s="54"/>
    </row>
    <row r="70" spans="1:30" ht="13.8" thickBot="1" x14ac:dyDescent="0.3">
      <c r="A70" s="58"/>
      <c r="B70" s="307" t="s">
        <v>954</v>
      </c>
      <c r="C70" s="308"/>
      <c r="D70" s="123">
        <f>SUM(D25:D67)-D69</f>
        <v>0</v>
      </c>
      <c r="E70" s="179">
        <f t="shared" si="8"/>
        <v>0</v>
      </c>
      <c r="F70" s="179"/>
      <c r="G70" s="87">
        <f>G25+G34+G39+G46+G47+G48+G49+G51+G54+G59+G60+G61+G63+G64+G65</f>
        <v>0</v>
      </c>
      <c r="H70" s="257"/>
      <c r="I70" s="60"/>
      <c r="J70" s="60"/>
      <c r="K70" s="60"/>
      <c r="L70" s="60"/>
      <c r="M70" s="60"/>
      <c r="N70" s="54"/>
      <c r="O70" s="54"/>
      <c r="P70" s="54"/>
      <c r="Q70" s="54"/>
      <c r="R70" s="54"/>
      <c r="V70" s="54"/>
      <c r="W70" s="54"/>
      <c r="X70" s="54"/>
      <c r="Y70" s="54"/>
      <c r="Z70" s="54"/>
    </row>
    <row r="71" spans="1:30" ht="3.75" customHeight="1" x14ac:dyDescent="0.25">
      <c r="A71" s="124"/>
      <c r="B71" s="125"/>
      <c r="C71" s="126"/>
      <c r="D71" s="127"/>
      <c r="E71" s="128"/>
      <c r="F71" s="128"/>
      <c r="G71" s="128"/>
      <c r="H71" s="265"/>
      <c r="I71" s="129"/>
      <c r="J71" s="129"/>
      <c r="K71" s="129"/>
      <c r="L71" s="129"/>
      <c r="M71" s="129"/>
      <c r="N71" s="54"/>
      <c r="O71" s="54"/>
      <c r="P71" s="54"/>
      <c r="Q71" s="54"/>
      <c r="R71" s="54"/>
      <c r="V71" s="54"/>
      <c r="W71" s="54"/>
      <c r="X71" s="54"/>
      <c r="Y71" s="54"/>
      <c r="Z71" s="54"/>
    </row>
    <row r="72" spans="1:30" x14ac:dyDescent="0.25">
      <c r="A72" s="58"/>
      <c r="B72" s="226" t="s">
        <v>955</v>
      </c>
      <c r="C72" s="226"/>
      <c r="D72" s="90">
        <f>SUM(D25,D34:D42,D46:D67)</f>
        <v>0</v>
      </c>
      <c r="E72" s="90">
        <f t="shared" ref="E72:G72" si="9">SUM(E25,E34:E42,E46:E67)</f>
        <v>0</v>
      </c>
      <c r="F72" s="90">
        <f t="shared" si="9"/>
        <v>0</v>
      </c>
      <c r="G72" s="90">
        <f t="shared" si="9"/>
        <v>0</v>
      </c>
      <c r="H72" s="257"/>
      <c r="I72" s="60"/>
      <c r="J72" s="60"/>
      <c r="K72" s="60"/>
      <c r="L72" s="60"/>
      <c r="M72" s="60" t="s">
        <v>956</v>
      </c>
      <c r="N72" s="54"/>
      <c r="O72" s="54"/>
      <c r="P72" s="54"/>
      <c r="Q72" s="54"/>
      <c r="R72" s="54"/>
      <c r="V72" s="54"/>
      <c r="W72" s="54"/>
      <c r="X72" s="54"/>
      <c r="Y72" s="54"/>
      <c r="Z72" s="54"/>
    </row>
    <row r="73" spans="1:30" s="54" customFormat="1" ht="3.75" customHeight="1" x14ac:dyDescent="0.25">
      <c r="A73" s="58"/>
      <c r="B73" s="60"/>
      <c r="C73" s="60"/>
      <c r="D73" s="130"/>
      <c r="E73" s="130"/>
      <c r="F73" s="130"/>
      <c r="G73" s="130"/>
      <c r="H73" s="257"/>
      <c r="I73" s="60"/>
      <c r="J73" s="60"/>
      <c r="K73" s="60"/>
      <c r="L73" s="60"/>
      <c r="M73" s="60"/>
      <c r="S73" s="182"/>
      <c r="T73" s="182"/>
      <c r="U73" s="183"/>
    </row>
    <row r="74" spans="1:30" x14ac:dyDescent="0.25">
      <c r="A74" s="60"/>
      <c r="B74" s="226" t="s">
        <v>957</v>
      </c>
      <c r="C74" s="226"/>
      <c r="D74" s="90">
        <f>D23-D72</f>
        <v>0</v>
      </c>
      <c r="E74" s="90"/>
      <c r="F74" s="90"/>
      <c r="G74" s="90">
        <f t="shared" ref="G74" si="10">G23-G72</f>
        <v>0</v>
      </c>
      <c r="H74" s="257"/>
      <c r="I74" s="60"/>
      <c r="J74" s="60"/>
      <c r="K74" s="60"/>
      <c r="L74" s="60"/>
      <c r="M74" s="60" t="s">
        <v>958</v>
      </c>
      <c r="N74" s="54"/>
      <c r="O74" s="54"/>
      <c r="P74" s="54"/>
      <c r="Q74" s="54"/>
      <c r="R74" s="54"/>
      <c r="V74" s="54"/>
      <c r="W74" s="54"/>
      <c r="X74" s="54"/>
      <c r="Y74" s="54"/>
      <c r="Z74" s="54"/>
    </row>
    <row r="75" spans="1:30" x14ac:dyDescent="0.25">
      <c r="A75" s="60"/>
      <c r="B75" s="60"/>
      <c r="C75" s="60"/>
      <c r="D75" s="130"/>
      <c r="E75" s="130"/>
      <c r="F75" s="185"/>
      <c r="G75" s="130"/>
      <c r="H75" s="257"/>
      <c r="I75" s="60"/>
      <c r="J75" s="60"/>
      <c r="K75" s="60"/>
      <c r="L75" s="60"/>
      <c r="M75" s="60"/>
      <c r="N75" s="54"/>
      <c r="O75" s="54"/>
      <c r="P75" s="54"/>
      <c r="Q75" s="54"/>
      <c r="R75" s="54"/>
      <c r="V75" s="54"/>
      <c r="W75" s="54"/>
      <c r="X75" s="54"/>
      <c r="Y75" s="54"/>
      <c r="Z75" s="54"/>
    </row>
    <row r="76" spans="1:30" ht="13.8" thickBot="1" x14ac:dyDescent="0.3">
      <c r="A76" s="60"/>
      <c r="B76" s="64" t="s">
        <v>959</v>
      </c>
      <c r="C76" s="60"/>
      <c r="D76" s="131"/>
      <c r="E76" s="130"/>
      <c r="F76" s="185"/>
      <c r="G76" s="130"/>
      <c r="H76" s="257"/>
      <c r="I76" s="60"/>
      <c r="J76" s="60"/>
      <c r="K76" s="60"/>
      <c r="L76" s="60"/>
      <c r="M76" s="60"/>
      <c r="N76" s="54"/>
      <c r="O76" s="54"/>
      <c r="P76" s="54"/>
      <c r="Q76" s="54"/>
      <c r="R76" s="54"/>
      <c r="V76" s="54"/>
      <c r="W76" s="54"/>
      <c r="X76" s="54"/>
      <c r="Y76" s="54"/>
      <c r="Z76" s="54"/>
    </row>
    <row r="77" spans="1:30" s="204" customFormat="1" x14ac:dyDescent="0.25">
      <c r="A77" s="201"/>
      <c r="B77" s="92" t="s">
        <v>1251</v>
      </c>
      <c r="C77" s="202" t="s">
        <v>1117</v>
      </c>
      <c r="D77" s="229"/>
      <c r="E77" s="230">
        <f t="shared" ref="E77:E78" si="11">G77-D77</f>
        <v>0</v>
      </c>
      <c r="F77" s="231"/>
      <c r="G77" s="232"/>
      <c r="H77" s="266"/>
      <c r="I77" s="203"/>
      <c r="J77" s="203"/>
      <c r="K77" s="203"/>
      <c r="L77" s="203"/>
      <c r="M77" s="203"/>
      <c r="N77" s="203"/>
      <c r="O77" s="203"/>
      <c r="P77" s="201"/>
      <c r="Q77" s="201"/>
      <c r="R77" s="201"/>
      <c r="S77" s="201"/>
      <c r="T77" s="201"/>
      <c r="U77" s="201"/>
      <c r="V77" s="201"/>
      <c r="W77" s="201"/>
      <c r="X77" s="201"/>
      <c r="Y77" s="201"/>
      <c r="Z77" s="201"/>
      <c r="AA77" s="201"/>
      <c r="AB77" s="201"/>
      <c r="AC77" s="201"/>
      <c r="AD77" s="201"/>
    </row>
    <row r="78" spans="1:30" s="204" customFormat="1" x14ac:dyDescent="0.25">
      <c r="A78" s="201"/>
      <c r="B78" s="97" t="s">
        <v>1252</v>
      </c>
      <c r="C78" s="103" t="s">
        <v>1118</v>
      </c>
      <c r="D78" s="76"/>
      <c r="E78" s="233">
        <f t="shared" si="11"/>
        <v>0</v>
      </c>
      <c r="F78" s="234"/>
      <c r="G78" s="235"/>
      <c r="H78" s="266"/>
      <c r="I78" s="203"/>
      <c r="J78" s="203"/>
      <c r="K78" s="203"/>
      <c r="L78" s="203"/>
      <c r="M78" s="203"/>
      <c r="N78" s="203"/>
      <c r="O78" s="203"/>
      <c r="P78" s="201"/>
      <c r="Q78" s="201"/>
      <c r="R78" s="201"/>
      <c r="S78" s="201"/>
      <c r="T78" s="201"/>
      <c r="U78" s="201"/>
      <c r="V78" s="201"/>
      <c r="W78" s="201"/>
      <c r="X78" s="201"/>
      <c r="Y78" s="201"/>
      <c r="Z78" s="201"/>
      <c r="AA78" s="201"/>
      <c r="AB78" s="201"/>
      <c r="AC78" s="201"/>
      <c r="AD78" s="201"/>
    </row>
    <row r="79" spans="1:30" s="204" customFormat="1" x14ac:dyDescent="0.25">
      <c r="A79" s="201"/>
      <c r="B79" s="97" t="s">
        <v>1253</v>
      </c>
      <c r="C79" s="103" t="s">
        <v>1119</v>
      </c>
      <c r="D79" s="110"/>
      <c r="E79" s="233">
        <f>G79-D79</f>
        <v>0</v>
      </c>
      <c r="F79" s="234"/>
      <c r="G79" s="235"/>
      <c r="H79" s="266"/>
      <c r="I79" s="203"/>
      <c r="J79" s="203"/>
      <c r="K79" s="203"/>
      <c r="L79" s="203"/>
      <c r="M79" s="203"/>
      <c r="N79" s="203"/>
      <c r="O79" s="203"/>
      <c r="P79" s="201"/>
      <c r="Q79" s="201"/>
      <c r="R79" s="201"/>
      <c r="S79" s="201"/>
      <c r="T79" s="201"/>
      <c r="U79" s="201"/>
      <c r="V79" s="201"/>
      <c r="W79" s="201"/>
      <c r="X79" s="201"/>
      <c r="Y79" s="201"/>
      <c r="Z79" s="201"/>
      <c r="AA79" s="201"/>
      <c r="AB79" s="201"/>
      <c r="AC79" s="201"/>
      <c r="AD79" s="201"/>
    </row>
    <row r="80" spans="1:30" s="204" customFormat="1" ht="3" customHeight="1" x14ac:dyDescent="0.25">
      <c r="A80" s="201"/>
      <c r="B80" s="205"/>
      <c r="C80" s="70"/>
      <c r="D80" s="236"/>
      <c r="E80" s="236"/>
      <c r="F80" s="236"/>
      <c r="G80" s="237"/>
      <c r="H80" s="266"/>
      <c r="I80" s="203"/>
      <c r="J80" s="203"/>
      <c r="K80" s="203"/>
      <c r="L80" s="203"/>
      <c r="M80" s="203"/>
      <c r="N80" s="203"/>
      <c r="O80" s="203"/>
      <c r="P80" s="201"/>
      <c r="Q80" s="201"/>
      <c r="R80" s="201"/>
      <c r="S80" s="201"/>
      <c r="T80" s="201"/>
      <c r="U80" s="201"/>
      <c r="V80" s="201"/>
      <c r="W80" s="201"/>
      <c r="X80" s="201"/>
      <c r="Y80" s="201"/>
      <c r="Z80" s="201"/>
      <c r="AA80" s="201"/>
      <c r="AB80" s="201"/>
      <c r="AC80" s="201"/>
      <c r="AD80" s="201"/>
    </row>
    <row r="81" spans="1:30" s="204" customFormat="1" x14ac:dyDescent="0.25">
      <c r="A81" s="201"/>
      <c r="B81" s="227" t="s">
        <v>1120</v>
      </c>
      <c r="C81" s="226"/>
      <c r="D81" s="90">
        <f>SUM(D77:D80)</f>
        <v>0</v>
      </c>
      <c r="E81" s="90">
        <f>SUM(E77:E80)</f>
        <v>0</v>
      </c>
      <c r="F81" s="90"/>
      <c r="G81" s="90">
        <f>SUM(G77:G80)</f>
        <v>0</v>
      </c>
      <c r="H81" s="266"/>
      <c r="I81" s="203"/>
      <c r="J81" s="203"/>
      <c r="K81" s="203"/>
      <c r="L81" s="203"/>
      <c r="M81" s="203"/>
      <c r="N81" s="203"/>
      <c r="O81" s="203"/>
      <c r="P81" s="201"/>
      <c r="Q81" s="201"/>
      <c r="R81" s="201"/>
      <c r="S81" s="201"/>
      <c r="T81" s="201"/>
      <c r="U81" s="201"/>
      <c r="V81" s="201"/>
      <c r="W81" s="201"/>
      <c r="X81" s="201"/>
      <c r="Y81" s="201"/>
      <c r="Z81" s="201"/>
      <c r="AA81" s="201"/>
      <c r="AB81" s="201"/>
      <c r="AC81" s="201"/>
      <c r="AD81" s="201"/>
    </row>
    <row r="82" spans="1:30" s="204" customFormat="1" ht="3" customHeight="1" x14ac:dyDescent="0.25">
      <c r="A82" s="201"/>
      <c r="B82" s="205"/>
      <c r="C82" s="70"/>
      <c r="D82" s="236"/>
      <c r="E82" s="236"/>
      <c r="F82" s="236"/>
      <c r="G82" s="237"/>
      <c r="H82" s="266"/>
      <c r="I82" s="203"/>
      <c r="J82" s="203"/>
      <c r="K82" s="203"/>
      <c r="L82" s="203"/>
      <c r="M82" s="203"/>
      <c r="N82" s="203"/>
      <c r="O82" s="203"/>
      <c r="P82" s="201"/>
      <c r="Q82" s="201"/>
      <c r="R82" s="201"/>
      <c r="S82" s="201"/>
      <c r="T82" s="201"/>
      <c r="U82" s="201"/>
      <c r="V82" s="201"/>
      <c r="W82" s="201"/>
      <c r="X82" s="201"/>
      <c r="Y82" s="201"/>
      <c r="Z82" s="201"/>
      <c r="AA82" s="201"/>
      <c r="AB82" s="201"/>
      <c r="AC82" s="201"/>
      <c r="AD82" s="201"/>
    </row>
    <row r="83" spans="1:30" s="204" customFormat="1" x14ac:dyDescent="0.25">
      <c r="A83" s="201"/>
      <c r="B83" s="97" t="s">
        <v>1243</v>
      </c>
      <c r="C83" s="103" t="s">
        <v>1121</v>
      </c>
      <c r="D83" s="173"/>
      <c r="E83" s="238"/>
      <c r="F83" s="238"/>
      <c r="G83" s="99"/>
      <c r="H83" s="266"/>
      <c r="I83" s="203"/>
      <c r="J83" s="203"/>
      <c r="K83" s="203"/>
      <c r="L83" s="203"/>
      <c r="M83" s="203"/>
      <c r="N83" s="203"/>
      <c r="O83" s="203"/>
      <c r="P83" s="201"/>
      <c r="Q83" s="201"/>
      <c r="R83" s="201"/>
      <c r="S83" s="201"/>
      <c r="T83" s="201"/>
      <c r="U83" s="201"/>
      <c r="V83" s="201"/>
      <c r="W83" s="201"/>
      <c r="X83" s="201"/>
      <c r="Y83" s="201"/>
      <c r="Z83" s="201"/>
      <c r="AA83" s="201"/>
      <c r="AB83" s="201"/>
      <c r="AC83" s="201"/>
      <c r="AD83" s="201"/>
    </row>
    <row r="84" spans="1:30" s="204" customFormat="1" x14ac:dyDescent="0.25">
      <c r="A84" s="201"/>
      <c r="B84" s="97" t="s">
        <v>1244</v>
      </c>
      <c r="C84" s="103" t="s">
        <v>1122</v>
      </c>
      <c r="D84" s="173"/>
      <c r="E84" s="238"/>
      <c r="F84" s="238"/>
      <c r="G84" s="99"/>
      <c r="H84" s="266"/>
      <c r="I84" s="203"/>
      <c r="J84" s="203"/>
      <c r="K84" s="203"/>
      <c r="L84" s="203"/>
      <c r="M84" s="203"/>
      <c r="N84" s="203"/>
      <c r="O84" s="203"/>
      <c r="P84" s="201"/>
      <c r="Q84" s="201"/>
      <c r="T84" s="201"/>
      <c r="U84" s="201"/>
      <c r="V84" s="201"/>
      <c r="W84" s="201"/>
      <c r="X84" s="201"/>
      <c r="Y84" s="201"/>
      <c r="Z84" s="201"/>
      <c r="AA84" s="201"/>
      <c r="AB84" s="201"/>
      <c r="AC84" s="201"/>
      <c r="AD84" s="201"/>
    </row>
    <row r="85" spans="1:30" s="204" customFormat="1" ht="13.8" thickBot="1" x14ac:dyDescent="0.3">
      <c r="A85" s="201"/>
      <c r="B85" s="206" t="s">
        <v>1245</v>
      </c>
      <c r="C85" s="207" t="s">
        <v>1123</v>
      </c>
      <c r="D85" s="179"/>
      <c r="E85" s="123"/>
      <c r="F85" s="123"/>
      <c r="G85" s="239"/>
      <c r="H85" s="266"/>
      <c r="I85" s="203"/>
      <c r="J85" s="203"/>
      <c r="K85" s="203"/>
      <c r="L85" s="203"/>
      <c r="M85" s="203"/>
      <c r="N85" s="203"/>
      <c r="O85" s="203"/>
      <c r="P85" s="201"/>
      <c r="Q85" s="201"/>
      <c r="R85" s="201"/>
      <c r="S85" s="201"/>
      <c r="T85" s="201"/>
      <c r="U85" s="201"/>
      <c r="V85" s="201"/>
      <c r="W85" s="201"/>
      <c r="X85" s="201"/>
      <c r="Y85" s="201"/>
      <c r="Z85" s="201"/>
      <c r="AA85" s="201"/>
      <c r="AB85" s="201"/>
      <c r="AC85" s="201"/>
      <c r="AD85" s="201"/>
    </row>
    <row r="86" spans="1:30" s="204" customFormat="1" ht="3" customHeight="1" x14ac:dyDescent="0.25">
      <c r="A86" s="201"/>
      <c r="B86" s="60"/>
      <c r="C86" s="60"/>
      <c r="D86" s="240"/>
      <c r="E86" s="240"/>
      <c r="F86" s="240"/>
      <c r="G86" s="240"/>
      <c r="H86" s="266"/>
      <c r="I86" s="203"/>
      <c r="J86" s="203"/>
      <c r="K86" s="203"/>
      <c r="L86" s="203"/>
      <c r="M86" s="203"/>
      <c r="N86" s="203"/>
      <c r="O86" s="203"/>
      <c r="P86" s="201"/>
      <c r="Q86" s="201"/>
      <c r="R86" s="201"/>
      <c r="S86" s="201"/>
      <c r="T86" s="201"/>
      <c r="U86" s="201"/>
      <c r="V86" s="201"/>
      <c r="W86" s="201"/>
      <c r="X86" s="201"/>
      <c r="Y86" s="201"/>
      <c r="Z86" s="201"/>
      <c r="AA86" s="201"/>
      <c r="AB86" s="201"/>
      <c r="AC86" s="201"/>
      <c r="AD86" s="201"/>
    </row>
    <row r="87" spans="1:30" s="204" customFormat="1" x14ac:dyDescent="0.25">
      <c r="A87" s="201"/>
      <c r="B87" s="226" t="s">
        <v>960</v>
      </c>
      <c r="C87" s="226"/>
      <c r="D87" s="90">
        <f>D72-D50-D52+D77+D78</f>
        <v>0</v>
      </c>
      <c r="E87" s="90"/>
      <c r="F87" s="90"/>
      <c r="G87" s="90">
        <f>G72-G50-G52-G53+G77+G78+G79</f>
        <v>0</v>
      </c>
      <c r="H87" s="266"/>
      <c r="I87" s="203"/>
      <c r="J87" s="203"/>
      <c r="K87" s="203"/>
      <c r="L87" s="203"/>
      <c r="M87" s="203"/>
      <c r="N87" s="203"/>
      <c r="O87" s="203"/>
      <c r="P87" s="201"/>
      <c r="Q87" s="201"/>
      <c r="R87" s="201"/>
      <c r="S87" s="201"/>
      <c r="T87" s="201"/>
      <c r="U87" s="201"/>
      <c r="V87" s="201"/>
      <c r="W87" s="201"/>
      <c r="X87" s="201"/>
      <c r="Y87" s="201"/>
      <c r="Z87" s="201"/>
      <c r="AA87" s="201"/>
      <c r="AB87" s="201"/>
      <c r="AC87" s="201"/>
      <c r="AD87" s="201"/>
    </row>
    <row r="88" spans="1:30" s="204" customFormat="1" ht="3" customHeight="1" x14ac:dyDescent="0.25">
      <c r="A88" s="201"/>
      <c r="B88" s="60"/>
      <c r="C88" s="60"/>
      <c r="D88" s="240"/>
      <c r="E88" s="240"/>
      <c r="F88" s="240"/>
      <c r="G88" s="240"/>
      <c r="H88" s="266"/>
      <c r="I88" s="203"/>
      <c r="J88" s="203"/>
      <c r="K88" s="203"/>
      <c r="L88" s="203"/>
      <c r="M88" s="203"/>
      <c r="N88" s="203"/>
      <c r="O88" s="203"/>
      <c r="P88" s="201"/>
      <c r="Q88" s="201"/>
      <c r="R88" s="201"/>
      <c r="S88" s="201"/>
      <c r="T88" s="201"/>
      <c r="U88" s="201"/>
      <c r="V88" s="201"/>
      <c r="W88" s="201"/>
      <c r="X88" s="201"/>
      <c r="Y88" s="201"/>
      <c r="Z88" s="201"/>
      <c r="AA88" s="201"/>
      <c r="AB88" s="201"/>
      <c r="AC88" s="201"/>
      <c r="AD88" s="201"/>
    </row>
    <row r="89" spans="1:30" s="204" customFormat="1" x14ac:dyDescent="0.25">
      <c r="A89" s="201"/>
      <c r="B89" s="226" t="s">
        <v>961</v>
      </c>
      <c r="C89" s="226"/>
      <c r="D89" s="90">
        <f>D23-D87</f>
        <v>0</v>
      </c>
      <c r="E89" s="90"/>
      <c r="F89" s="90"/>
      <c r="G89" s="90">
        <f>G23-G87</f>
        <v>0</v>
      </c>
      <c r="H89" s="266"/>
      <c r="I89" s="203"/>
      <c r="J89" s="203"/>
      <c r="K89" s="203"/>
      <c r="L89" s="203"/>
      <c r="M89" s="203"/>
      <c r="N89" s="203"/>
      <c r="O89" s="203"/>
      <c r="P89" s="201"/>
      <c r="Q89" s="201"/>
      <c r="R89" s="201"/>
      <c r="S89" s="201"/>
      <c r="T89" s="201"/>
      <c r="U89" s="201"/>
      <c r="V89" s="201"/>
      <c r="W89" s="201"/>
      <c r="X89" s="201"/>
      <c r="Y89" s="201"/>
      <c r="Z89" s="201"/>
      <c r="AA89" s="201"/>
      <c r="AB89" s="201"/>
      <c r="AC89" s="201"/>
      <c r="AD89" s="201"/>
    </row>
    <row r="90" spans="1:30" x14ac:dyDescent="0.25">
      <c r="A90" s="60"/>
      <c r="B90" s="60"/>
      <c r="C90" s="60"/>
      <c r="D90" s="130"/>
      <c r="E90" s="130"/>
      <c r="H90" s="257"/>
      <c r="I90" s="60"/>
      <c r="J90" s="60"/>
      <c r="K90" s="60"/>
      <c r="L90" s="60"/>
      <c r="M90" s="60"/>
      <c r="N90" s="54"/>
      <c r="O90" s="54"/>
      <c r="P90" s="54"/>
      <c r="Q90" s="54"/>
      <c r="R90" s="54"/>
      <c r="V90" s="54"/>
      <c r="W90" s="54"/>
      <c r="X90" s="54"/>
      <c r="Y90" s="54"/>
      <c r="Z90" s="54"/>
    </row>
    <row r="91" spans="1:30" ht="13.8" thickBot="1" x14ac:dyDescent="0.3">
      <c r="A91" s="60"/>
      <c r="B91" s="64" t="s">
        <v>962</v>
      </c>
      <c r="C91" s="60"/>
      <c r="D91" s="130"/>
      <c r="E91" s="130"/>
      <c r="F91" s="208" t="s">
        <v>1124</v>
      </c>
      <c r="G91" s="209">
        <v>100</v>
      </c>
      <c r="H91" s="257"/>
      <c r="I91" s="60"/>
      <c r="J91" s="60"/>
      <c r="K91" s="60"/>
      <c r="L91" s="60"/>
      <c r="M91" s="60"/>
      <c r="N91" s="54"/>
      <c r="O91" s="54"/>
      <c r="P91" s="54"/>
      <c r="Q91" s="54"/>
      <c r="R91" s="54"/>
      <c r="V91" s="54"/>
      <c r="W91" s="54"/>
      <c r="X91" s="54"/>
      <c r="Y91" s="54"/>
      <c r="Z91" s="54"/>
    </row>
    <row r="92" spans="1:30" ht="12.75" customHeight="1" x14ac:dyDescent="0.25">
      <c r="A92" s="60"/>
      <c r="B92" s="252" t="s">
        <v>1246</v>
      </c>
      <c r="C92" s="253" t="s">
        <v>963</v>
      </c>
      <c r="D92" s="198"/>
      <c r="E92" s="130"/>
      <c r="F92" s="62" t="s">
        <v>1108</v>
      </c>
      <c r="G92" s="62"/>
      <c r="H92" s="257"/>
      <c r="I92" s="60"/>
      <c r="J92" s="60"/>
      <c r="K92" s="60"/>
      <c r="L92" s="60"/>
      <c r="M92" s="60" t="s">
        <v>964</v>
      </c>
      <c r="N92" s="54"/>
      <c r="O92" s="54"/>
      <c r="P92" s="54"/>
      <c r="Q92" s="54"/>
      <c r="S92" s="57"/>
      <c r="V92" s="54"/>
      <c r="W92" s="54"/>
      <c r="X92" s="54"/>
      <c r="Y92" s="54"/>
      <c r="Z92" s="54"/>
    </row>
    <row r="93" spans="1:30" ht="12.75" customHeight="1" x14ac:dyDescent="0.25">
      <c r="A93" s="60"/>
      <c r="B93" s="255" t="s">
        <v>1247</v>
      </c>
      <c r="C93" s="254" t="s">
        <v>965</v>
      </c>
      <c r="D93" s="199"/>
      <c r="E93" s="130"/>
      <c r="F93" s="210" t="s">
        <v>1109</v>
      </c>
      <c r="G93" s="211"/>
      <c r="H93" s="257"/>
      <c r="I93" s="60"/>
      <c r="J93" s="60"/>
      <c r="K93" s="60"/>
      <c r="L93" s="60"/>
      <c r="M93" s="60" t="s">
        <v>966</v>
      </c>
      <c r="N93" s="54"/>
      <c r="O93" s="54"/>
      <c r="P93" s="54"/>
      <c r="Q93" s="54"/>
      <c r="R93" s="54"/>
      <c r="V93" s="54"/>
      <c r="W93" s="54"/>
      <c r="X93" s="54"/>
      <c r="Y93" s="54"/>
      <c r="Z93" s="54"/>
    </row>
    <row r="94" spans="1:30" ht="12.75" customHeight="1" x14ac:dyDescent="0.25">
      <c r="A94" s="60"/>
      <c r="B94" s="248" t="s">
        <v>1248</v>
      </c>
      <c r="C94" s="249" t="s">
        <v>967</v>
      </c>
      <c r="D94" s="199"/>
      <c r="E94" s="130"/>
      <c r="F94" s="186" t="s">
        <v>1110</v>
      </c>
      <c r="G94" s="187"/>
      <c r="H94" s="257"/>
      <c r="I94" s="60"/>
      <c r="J94" s="60"/>
      <c r="K94" s="60"/>
      <c r="L94" s="60"/>
      <c r="M94" s="60" t="s">
        <v>968</v>
      </c>
      <c r="N94" s="54"/>
      <c r="O94" s="54"/>
      <c r="P94" s="54"/>
      <c r="Q94" s="54"/>
      <c r="R94" s="54"/>
      <c r="V94" s="54"/>
      <c r="W94" s="54"/>
      <c r="X94" s="54"/>
      <c r="Y94" s="54"/>
      <c r="Z94" s="54"/>
    </row>
    <row r="95" spans="1:30" ht="12.75" customHeight="1" x14ac:dyDescent="0.25">
      <c r="A95" s="60"/>
      <c r="B95" s="248" t="s">
        <v>1249</v>
      </c>
      <c r="C95" s="249" t="s">
        <v>969</v>
      </c>
      <c r="D95" s="199"/>
      <c r="E95" s="130"/>
      <c r="F95" s="188" t="s">
        <v>1111</v>
      </c>
      <c r="G95" s="189"/>
      <c r="H95" s="257"/>
      <c r="I95" s="60"/>
      <c r="J95" s="60"/>
      <c r="K95" s="60"/>
      <c r="L95" s="60"/>
      <c r="M95" s="60" t="s">
        <v>970</v>
      </c>
      <c r="N95" s="54"/>
      <c r="O95" s="54"/>
      <c r="P95" s="54"/>
      <c r="Q95" s="54"/>
      <c r="R95" s="54"/>
      <c r="V95" s="54"/>
      <c r="W95" s="54"/>
      <c r="X95" s="54"/>
      <c r="Y95" s="54"/>
      <c r="Z95" s="54"/>
    </row>
    <row r="96" spans="1:30" s="133" customFormat="1" ht="12.75" customHeight="1" thickBot="1" x14ac:dyDescent="0.3">
      <c r="A96" s="60"/>
      <c r="B96" s="250" t="s">
        <v>1250</v>
      </c>
      <c r="C96" s="251" t="s">
        <v>971</v>
      </c>
      <c r="D96" s="200"/>
      <c r="E96" s="130"/>
      <c r="F96" s="190" t="s">
        <v>1112</v>
      </c>
      <c r="G96" s="89"/>
      <c r="H96" s="257"/>
      <c r="I96" s="60"/>
      <c r="J96" s="60"/>
      <c r="K96" s="60"/>
      <c r="L96" s="60"/>
      <c r="M96" s="60" t="s">
        <v>972</v>
      </c>
      <c r="N96" s="132"/>
      <c r="O96" s="132"/>
      <c r="P96" s="132"/>
      <c r="Q96" s="132"/>
      <c r="R96" s="132"/>
      <c r="S96" s="182"/>
      <c r="T96" s="182"/>
      <c r="U96" s="183"/>
      <c r="V96" s="132"/>
      <c r="W96" s="132"/>
      <c r="X96" s="132"/>
      <c r="Y96" s="132"/>
      <c r="Z96" s="132"/>
    </row>
    <row r="97" spans="1:26" s="134" customFormat="1" ht="12.75" customHeight="1" x14ac:dyDescent="0.25">
      <c r="A97" s="60"/>
      <c r="B97" s="225" t="s">
        <v>973</v>
      </c>
      <c r="C97" s="225"/>
      <c r="D97" s="212">
        <f>SUM(D92:D96)</f>
        <v>0</v>
      </c>
      <c r="E97" s="130"/>
      <c r="F97" s="197" t="s">
        <v>1116</v>
      </c>
      <c r="G97" s="197"/>
      <c r="H97" s="257"/>
      <c r="I97" s="60"/>
      <c r="J97" s="60"/>
      <c r="K97" s="60"/>
      <c r="L97" s="60"/>
      <c r="M97" s="60" t="s">
        <v>974</v>
      </c>
      <c r="N97" s="61"/>
      <c r="O97" s="61"/>
      <c r="P97" s="61"/>
      <c r="Q97" s="61"/>
      <c r="R97" s="61"/>
      <c r="S97" s="182"/>
      <c r="T97" s="182"/>
      <c r="U97" s="183"/>
      <c r="V97" s="61"/>
      <c r="W97" s="61"/>
      <c r="X97" s="61"/>
      <c r="Y97" s="61"/>
      <c r="Z97" s="61"/>
    </row>
    <row r="98" spans="1:26" ht="12.75" customHeight="1" x14ac:dyDescent="0.25">
      <c r="A98" s="60"/>
      <c r="B98" s="226" t="s">
        <v>975</v>
      </c>
      <c r="C98" s="226"/>
      <c r="D98" s="90">
        <f>MIN(0,D74)+D97</f>
        <v>0</v>
      </c>
      <c r="E98" s="130"/>
      <c r="F98" s="191" t="s">
        <v>1113</v>
      </c>
      <c r="G98" s="192"/>
      <c r="H98" s="257"/>
      <c r="I98" s="60"/>
      <c r="J98" s="60"/>
      <c r="K98" s="60"/>
      <c r="L98" s="60"/>
      <c r="M98" s="60" t="s">
        <v>976</v>
      </c>
      <c r="N98" s="54"/>
      <c r="O98" s="54"/>
      <c r="P98" s="54"/>
      <c r="Q98" s="54"/>
      <c r="R98" s="54"/>
      <c r="V98" s="54"/>
      <c r="W98" s="54"/>
      <c r="X98" s="54"/>
      <c r="Y98" s="54"/>
      <c r="Z98" s="54"/>
    </row>
    <row r="99" spans="1:26" x14ac:dyDescent="0.25">
      <c r="A99" s="60"/>
      <c r="B99" s="60"/>
      <c r="C99" s="60"/>
      <c r="D99" s="60"/>
      <c r="E99" s="60"/>
      <c r="F99" s="60"/>
      <c r="G99" s="60"/>
      <c r="H99" s="257"/>
      <c r="I99" s="60"/>
      <c r="J99" s="60"/>
      <c r="K99" s="60"/>
      <c r="L99" s="60"/>
      <c r="M99" s="60"/>
      <c r="N99" s="54"/>
      <c r="O99" s="54"/>
      <c r="P99" s="54"/>
      <c r="Q99" s="54"/>
      <c r="R99" s="54"/>
      <c r="V99" s="54"/>
      <c r="W99" s="54"/>
      <c r="X99" s="54"/>
      <c r="Y99" s="54"/>
      <c r="Z99" s="54"/>
    </row>
    <row r="100" spans="1:26" x14ac:dyDescent="0.25">
      <c r="A100" s="60"/>
      <c r="B100" s="60"/>
      <c r="C100" s="60"/>
      <c r="D100" s="60"/>
      <c r="E100" s="60"/>
      <c r="F100" s="60"/>
      <c r="G100" s="60"/>
      <c r="H100" s="257"/>
      <c r="I100" s="60"/>
      <c r="J100" s="60"/>
      <c r="K100" s="60"/>
      <c r="L100" s="60"/>
      <c r="M100" s="60"/>
      <c r="N100" s="54"/>
      <c r="O100" s="54"/>
      <c r="P100" s="54"/>
      <c r="Q100" s="54"/>
      <c r="R100" s="54"/>
      <c r="V100" s="54"/>
      <c r="W100" s="54"/>
      <c r="X100" s="54"/>
      <c r="Y100" s="54"/>
      <c r="Z100" s="54"/>
    </row>
    <row r="101" spans="1:26" x14ac:dyDescent="0.25">
      <c r="A101" s="60"/>
      <c r="B101" s="60"/>
      <c r="C101" s="60"/>
      <c r="D101" s="60"/>
      <c r="E101" s="60"/>
      <c r="F101" s="60"/>
      <c r="G101" s="60"/>
      <c r="H101" s="257"/>
      <c r="I101" s="60"/>
      <c r="J101" s="60"/>
      <c r="K101" s="60"/>
      <c r="L101" s="60"/>
      <c r="M101" s="60"/>
      <c r="N101" s="54"/>
      <c r="O101" s="54"/>
      <c r="P101" s="54"/>
      <c r="Q101" s="54"/>
      <c r="R101" s="54"/>
      <c r="V101" s="54"/>
      <c r="W101" s="54"/>
      <c r="X101" s="54"/>
      <c r="Y101" s="54"/>
      <c r="Z101" s="54"/>
    </row>
    <row r="102" spans="1:26" x14ac:dyDescent="0.25">
      <c r="A102" s="60"/>
      <c r="B102" s="60"/>
      <c r="C102" s="60"/>
      <c r="D102" s="60"/>
      <c r="E102" s="60"/>
      <c r="F102" s="60"/>
      <c r="G102" s="60"/>
      <c r="H102" s="257"/>
      <c r="I102" s="60"/>
      <c r="J102" s="60"/>
      <c r="K102" s="60"/>
      <c r="L102" s="60"/>
      <c r="M102" s="60"/>
      <c r="N102" s="54"/>
      <c r="O102" s="54"/>
      <c r="P102" s="54"/>
      <c r="Q102" s="54"/>
      <c r="R102" s="54"/>
      <c r="V102" s="54"/>
      <c r="W102" s="54"/>
      <c r="X102" s="54"/>
      <c r="Y102" s="54"/>
      <c r="Z102" s="54"/>
    </row>
    <row r="103" spans="1:26" x14ac:dyDescent="0.25">
      <c r="A103" s="60"/>
      <c r="B103" s="60"/>
      <c r="C103" s="60"/>
      <c r="D103" s="60"/>
      <c r="E103" s="60"/>
      <c r="F103" s="60"/>
      <c r="G103" s="60"/>
      <c r="H103" s="257"/>
      <c r="I103" s="60"/>
      <c r="J103" s="60"/>
      <c r="K103" s="60"/>
      <c r="L103" s="60"/>
      <c r="M103" s="60"/>
      <c r="N103" s="54"/>
      <c r="O103" s="54"/>
      <c r="P103" s="54"/>
      <c r="Q103" s="54"/>
      <c r="R103" s="54"/>
      <c r="V103" s="54"/>
      <c r="W103" s="54"/>
      <c r="X103" s="54"/>
      <c r="Y103" s="54"/>
      <c r="Z103" s="54"/>
    </row>
    <row r="104" spans="1:26" x14ac:dyDescent="0.25">
      <c r="A104" s="60"/>
      <c r="B104" s="60"/>
      <c r="C104" s="60"/>
      <c r="D104" s="60"/>
      <c r="E104" s="60"/>
      <c r="F104" s="60"/>
      <c r="G104" s="60"/>
      <c r="H104" s="257"/>
      <c r="I104" s="60"/>
      <c r="J104" s="60"/>
      <c r="K104" s="60"/>
      <c r="L104" s="60"/>
      <c r="M104" s="60"/>
      <c r="N104" s="54"/>
      <c r="O104" s="54"/>
      <c r="P104" s="54"/>
      <c r="Q104" s="54"/>
      <c r="R104" s="54"/>
      <c r="V104" s="54"/>
      <c r="W104" s="54"/>
      <c r="X104" s="54"/>
      <c r="Y104" s="54"/>
      <c r="Z104" s="54"/>
    </row>
    <row r="105" spans="1:26" x14ac:dyDescent="0.25">
      <c r="A105" s="60"/>
      <c r="B105" s="60"/>
      <c r="C105" s="60"/>
      <c r="D105" s="60"/>
      <c r="E105" s="60"/>
      <c r="F105" s="60"/>
      <c r="G105" s="60"/>
      <c r="H105" s="257"/>
      <c r="I105" s="60"/>
      <c r="J105" s="60"/>
      <c r="K105" s="60"/>
      <c r="L105" s="60"/>
      <c r="M105" s="60"/>
      <c r="N105" s="54"/>
      <c r="O105" s="54"/>
      <c r="P105" s="54"/>
      <c r="Q105" s="54"/>
      <c r="R105" s="54"/>
      <c r="V105" s="54"/>
      <c r="W105" s="54"/>
      <c r="X105" s="54"/>
      <c r="Y105" s="54"/>
      <c r="Z105" s="54"/>
    </row>
    <row r="106" spans="1:26" x14ac:dyDescent="0.25">
      <c r="A106" s="60"/>
      <c r="B106" s="60"/>
      <c r="C106" s="60"/>
      <c r="D106" s="60"/>
      <c r="E106" s="60"/>
      <c r="F106" s="60"/>
      <c r="G106" s="60"/>
      <c r="H106" s="257"/>
      <c r="I106" s="60"/>
      <c r="J106" s="60"/>
      <c r="K106" s="60"/>
      <c r="L106" s="60"/>
      <c r="M106" s="60"/>
      <c r="N106" s="54"/>
      <c r="O106" s="54"/>
      <c r="P106" s="54"/>
      <c r="Q106" s="54"/>
      <c r="R106" s="54"/>
      <c r="V106" s="54"/>
      <c r="W106" s="54"/>
      <c r="X106" s="54"/>
      <c r="Y106" s="54"/>
      <c r="Z106" s="54"/>
    </row>
    <row r="107" spans="1:26" hidden="1" x14ac:dyDescent="0.25">
      <c r="A107" s="193"/>
      <c r="B107" s="193" t="s">
        <v>860</v>
      </c>
      <c r="C107" s="269">
        <v>60</v>
      </c>
      <c r="D107" s="60"/>
      <c r="E107" s="60"/>
      <c r="F107" s="60"/>
      <c r="G107" s="60"/>
      <c r="H107" s="257"/>
      <c r="I107" s="60"/>
      <c r="J107" s="60"/>
      <c r="K107" s="60"/>
      <c r="L107" s="60"/>
      <c r="M107" s="60"/>
      <c r="N107" s="54"/>
      <c r="O107" s="54"/>
      <c r="P107" s="54"/>
      <c r="Q107" s="54"/>
      <c r="R107" s="54"/>
      <c r="V107" s="54"/>
      <c r="W107" s="54"/>
      <c r="X107" s="54"/>
      <c r="Y107" s="54"/>
      <c r="Z107" s="54"/>
    </row>
    <row r="108" spans="1:26" hidden="1" x14ac:dyDescent="0.25">
      <c r="A108" s="193"/>
      <c r="B108" s="194" t="s">
        <v>863</v>
      </c>
      <c r="C108" s="269">
        <v>61</v>
      </c>
      <c r="D108" s="54"/>
      <c r="E108" s="54"/>
      <c r="F108" s="54"/>
      <c r="G108" s="54"/>
      <c r="H108" s="259"/>
      <c r="I108" s="54"/>
      <c r="J108" s="54"/>
      <c r="K108" s="54"/>
      <c r="L108" s="54"/>
      <c r="M108" s="135"/>
      <c r="N108" s="54"/>
      <c r="O108" s="54"/>
      <c r="P108" s="54"/>
      <c r="Q108" s="54"/>
      <c r="R108" s="54"/>
      <c r="V108" s="54"/>
      <c r="W108" s="54"/>
      <c r="X108" s="54"/>
      <c r="Y108" s="54"/>
      <c r="Z108" s="54"/>
    </row>
    <row r="109" spans="1:26" hidden="1" x14ac:dyDescent="0.25">
      <c r="A109" s="193"/>
      <c r="B109" s="194" t="s">
        <v>866</v>
      </c>
      <c r="C109" s="269">
        <v>62</v>
      </c>
      <c r="D109" s="54"/>
      <c r="E109" s="54"/>
      <c r="F109" s="54"/>
      <c r="G109" s="54"/>
      <c r="H109" s="259"/>
      <c r="I109" s="54"/>
      <c r="J109" s="54"/>
      <c r="K109" s="54"/>
      <c r="L109" s="54"/>
      <c r="M109" s="135"/>
      <c r="N109" s="54"/>
      <c r="O109" s="54"/>
      <c r="P109" s="54"/>
      <c r="Q109" s="54"/>
      <c r="R109" s="54"/>
      <c r="V109" s="54"/>
      <c r="W109" s="54"/>
      <c r="X109" s="54"/>
      <c r="Y109" s="54"/>
      <c r="Z109" s="54"/>
    </row>
    <row r="110" spans="1:26" hidden="1" x14ac:dyDescent="0.25">
      <c r="A110" s="193"/>
      <c r="B110" s="194" t="s">
        <v>868</v>
      </c>
      <c r="C110" s="269">
        <v>65</v>
      </c>
      <c r="D110" s="54"/>
      <c r="E110" s="54"/>
      <c r="F110" s="54"/>
      <c r="G110" s="54"/>
      <c r="H110" s="259"/>
      <c r="I110" s="54"/>
      <c r="J110" s="54"/>
      <c r="K110" s="54"/>
      <c r="L110" s="54"/>
      <c r="M110" s="135"/>
      <c r="N110" s="54"/>
      <c r="O110" s="54"/>
      <c r="P110" s="54"/>
      <c r="Q110" s="54"/>
      <c r="R110" s="54"/>
      <c r="V110" s="54"/>
      <c r="W110" s="54"/>
      <c r="X110" s="54"/>
      <c r="Y110" s="54"/>
      <c r="Z110" s="54"/>
    </row>
    <row r="111" spans="1:26" hidden="1" x14ac:dyDescent="0.25">
      <c r="A111" s="193"/>
      <c r="B111" s="194" t="s">
        <v>870</v>
      </c>
      <c r="C111" s="269">
        <v>66</v>
      </c>
      <c r="D111" s="54"/>
      <c r="E111" s="54"/>
      <c r="F111" s="54"/>
      <c r="G111" s="54"/>
      <c r="H111" s="259"/>
      <c r="I111" s="54"/>
      <c r="J111" s="54"/>
      <c r="K111" s="54"/>
      <c r="L111" s="54"/>
      <c r="M111" s="135"/>
      <c r="N111" s="54"/>
      <c r="O111" s="54"/>
      <c r="P111" s="54"/>
      <c r="Q111" s="54"/>
      <c r="R111" s="54"/>
      <c r="V111" s="54"/>
      <c r="W111" s="54"/>
      <c r="X111" s="54"/>
      <c r="Y111" s="54"/>
      <c r="Z111" s="54"/>
    </row>
    <row r="112" spans="1:26" hidden="1" x14ac:dyDescent="0.25">
      <c r="A112" s="193"/>
      <c r="B112" s="194" t="s">
        <v>872</v>
      </c>
      <c r="C112" s="269">
        <v>67</v>
      </c>
      <c r="D112" s="54"/>
      <c r="E112" s="54"/>
      <c r="F112" s="54"/>
      <c r="G112" s="54"/>
      <c r="H112" s="259"/>
      <c r="I112" s="54"/>
      <c r="J112" s="54"/>
      <c r="K112" s="54"/>
      <c r="L112" s="54"/>
      <c r="M112" s="135"/>
      <c r="N112" s="54"/>
      <c r="O112" s="54"/>
      <c r="P112" s="54"/>
      <c r="Q112" s="54"/>
      <c r="R112" s="54"/>
      <c r="V112" s="54"/>
      <c r="W112" s="54"/>
      <c r="X112" s="54"/>
      <c r="Y112" s="54"/>
      <c r="Z112" s="54"/>
    </row>
    <row r="113" spans="1:26" hidden="1" x14ac:dyDescent="0.25">
      <c r="A113" s="193"/>
      <c r="B113" s="194" t="s">
        <v>874</v>
      </c>
      <c r="C113" s="269">
        <v>68</v>
      </c>
      <c r="D113" s="54"/>
      <c r="E113" s="54"/>
      <c r="F113" s="54"/>
      <c r="G113" s="54"/>
      <c r="H113" s="259"/>
      <c r="I113" s="54"/>
      <c r="J113" s="54"/>
      <c r="K113" s="54"/>
      <c r="L113" s="54"/>
      <c r="M113" s="135"/>
      <c r="N113" s="54"/>
      <c r="O113" s="54"/>
      <c r="P113" s="54"/>
      <c r="Q113" s="54"/>
      <c r="R113" s="54"/>
      <c r="V113" s="54"/>
      <c r="W113" s="54"/>
      <c r="X113" s="54"/>
      <c r="Y113" s="54"/>
      <c r="Z113" s="54"/>
    </row>
    <row r="114" spans="1:26" hidden="1" x14ac:dyDescent="0.25">
      <c r="A114" s="193"/>
      <c r="B114" s="194" t="s">
        <v>876</v>
      </c>
      <c r="C114" s="269">
        <v>69</v>
      </c>
      <c r="D114" s="54"/>
      <c r="E114" s="54"/>
      <c r="F114" s="54"/>
      <c r="G114" s="54"/>
      <c r="H114" s="259"/>
      <c r="I114" s="54"/>
      <c r="J114" s="54"/>
      <c r="K114" s="54"/>
      <c r="L114" s="54"/>
      <c r="M114" s="135"/>
      <c r="N114" s="54"/>
      <c r="O114" s="54"/>
      <c r="P114" s="54"/>
      <c r="Q114" s="54"/>
      <c r="R114" s="54"/>
      <c r="V114" s="54"/>
      <c r="W114" s="54"/>
      <c r="X114" s="54"/>
      <c r="Y114" s="54"/>
      <c r="Z114" s="54"/>
    </row>
    <row r="115" spans="1:26" hidden="1" x14ac:dyDescent="0.25">
      <c r="A115" s="193"/>
      <c r="B115" s="194" t="s">
        <v>1105</v>
      </c>
      <c r="C115" s="269" t="s">
        <v>1353</v>
      </c>
      <c r="D115" s="54"/>
      <c r="E115" s="54"/>
      <c r="F115" s="54"/>
      <c r="G115" s="54"/>
      <c r="H115" s="259"/>
      <c r="I115" s="54"/>
      <c r="J115" s="54"/>
      <c r="K115" s="54"/>
      <c r="L115" s="54"/>
      <c r="M115" s="135"/>
      <c r="N115" s="54"/>
      <c r="O115" s="54"/>
      <c r="P115" s="54"/>
      <c r="Q115" s="54"/>
      <c r="R115" s="54"/>
      <c r="V115" s="54"/>
      <c r="W115" s="54"/>
      <c r="X115" s="54"/>
      <c r="Y115" s="54"/>
      <c r="Z115" s="54"/>
    </row>
    <row r="116" spans="1:26" hidden="1" x14ac:dyDescent="0.25">
      <c r="A116" s="193"/>
      <c r="B116" s="194" t="s">
        <v>887</v>
      </c>
      <c r="C116" s="269" t="s">
        <v>1354</v>
      </c>
      <c r="D116" s="54"/>
      <c r="E116" s="54"/>
      <c r="F116" s="54"/>
      <c r="G116" s="54"/>
      <c r="H116" s="259"/>
      <c r="I116" s="54"/>
      <c r="J116" s="54"/>
      <c r="K116" s="54"/>
      <c r="L116" s="54"/>
      <c r="M116" s="135"/>
      <c r="N116" s="54"/>
      <c r="O116" s="54"/>
      <c r="P116" s="54"/>
      <c r="Q116" s="54"/>
      <c r="R116" s="54"/>
      <c r="V116" s="54"/>
      <c r="W116" s="54"/>
      <c r="X116" s="54"/>
      <c r="Y116" s="54"/>
      <c r="Z116" s="54"/>
    </row>
    <row r="117" spans="1:26" hidden="1" x14ac:dyDescent="0.25">
      <c r="A117" s="193"/>
      <c r="B117" s="194" t="s">
        <v>888</v>
      </c>
      <c r="C117" s="269" t="s">
        <v>1355</v>
      </c>
      <c r="D117" s="54"/>
      <c r="E117" s="54"/>
      <c r="F117" s="54"/>
      <c r="G117" s="54"/>
      <c r="J117" s="54"/>
      <c r="K117" s="54"/>
      <c r="L117" s="54"/>
      <c r="M117" s="135"/>
      <c r="N117" s="54"/>
      <c r="O117" s="54"/>
      <c r="P117" s="54"/>
      <c r="Q117" s="54"/>
      <c r="R117" s="54"/>
      <c r="V117" s="54"/>
      <c r="W117" s="54"/>
      <c r="X117" s="54"/>
      <c r="Y117" s="54"/>
      <c r="Z117" s="54"/>
    </row>
    <row r="118" spans="1:26" hidden="1" x14ac:dyDescent="0.25">
      <c r="A118" s="193"/>
      <c r="B118" s="194" t="s">
        <v>1114</v>
      </c>
      <c r="C118" s="193" t="str">
        <f t="shared" ref="C118" si="12">MID(D118,1,2)</f>
        <v/>
      </c>
      <c r="D118" s="54"/>
      <c r="E118" s="54"/>
      <c r="F118" s="54"/>
      <c r="G118" s="54"/>
      <c r="J118" s="54"/>
      <c r="K118" s="54"/>
    </row>
    <row r="119" spans="1:26" hidden="1" x14ac:dyDescent="0.25">
      <c r="A119" s="193"/>
      <c r="B119" s="194" t="s">
        <v>890</v>
      </c>
      <c r="C119" s="269">
        <v>30</v>
      </c>
      <c r="D119" s="54"/>
      <c r="E119" s="54"/>
      <c r="F119" s="54"/>
      <c r="G119" s="54"/>
      <c r="J119" s="54"/>
      <c r="K119" s="54"/>
    </row>
    <row r="120" spans="1:26" hidden="1" x14ac:dyDescent="0.25">
      <c r="A120" s="193"/>
      <c r="B120" s="195" t="s">
        <v>908</v>
      </c>
      <c r="C120" s="269">
        <v>37</v>
      </c>
      <c r="J120" s="54"/>
      <c r="K120" s="54"/>
    </row>
    <row r="121" spans="1:26" hidden="1" x14ac:dyDescent="0.25">
      <c r="A121" s="193"/>
      <c r="B121" s="195" t="s">
        <v>910</v>
      </c>
      <c r="C121" s="269">
        <v>3801</v>
      </c>
    </row>
    <row r="122" spans="1:26" hidden="1" x14ac:dyDescent="0.25">
      <c r="A122" s="193"/>
      <c r="B122" s="195" t="s">
        <v>911</v>
      </c>
      <c r="C122" s="269">
        <v>3802</v>
      </c>
    </row>
    <row r="123" spans="1:26" hidden="1" x14ac:dyDescent="0.25">
      <c r="A123" s="193"/>
      <c r="B123" s="195" t="s">
        <v>912</v>
      </c>
      <c r="C123" s="269">
        <v>3811</v>
      </c>
    </row>
    <row r="124" spans="1:26" hidden="1" x14ac:dyDescent="0.25">
      <c r="A124" s="193"/>
      <c r="B124" s="195" t="s">
        <v>913</v>
      </c>
      <c r="C124" s="269">
        <v>3812</v>
      </c>
    </row>
    <row r="125" spans="1:26" hidden="1" x14ac:dyDescent="0.25">
      <c r="A125" s="193"/>
      <c r="B125" s="195" t="s">
        <v>914</v>
      </c>
      <c r="C125" s="269">
        <v>39</v>
      </c>
    </row>
    <row r="126" spans="1:26" hidden="1" x14ac:dyDescent="0.25">
      <c r="A126" s="193"/>
      <c r="B126" s="195" t="s">
        <v>915</v>
      </c>
      <c r="C126" s="269">
        <v>40</v>
      </c>
    </row>
    <row r="127" spans="1:26" hidden="1" x14ac:dyDescent="0.25">
      <c r="A127" s="193"/>
      <c r="B127" s="195" t="s">
        <v>917</v>
      </c>
      <c r="C127" s="269">
        <v>4051</v>
      </c>
    </row>
    <row r="128" spans="1:26" hidden="1" x14ac:dyDescent="0.25">
      <c r="A128" s="193"/>
      <c r="B128" s="195" t="s">
        <v>918</v>
      </c>
      <c r="C128" s="269">
        <v>4052</v>
      </c>
    </row>
    <row r="129" spans="1:3" hidden="1" x14ac:dyDescent="0.25">
      <c r="A129" s="193"/>
      <c r="B129" s="195" t="s">
        <v>919</v>
      </c>
      <c r="C129" s="269">
        <v>41</v>
      </c>
    </row>
    <row r="130" spans="1:3" hidden="1" x14ac:dyDescent="0.25">
      <c r="A130" s="193"/>
      <c r="B130" s="195" t="s">
        <v>921</v>
      </c>
      <c r="C130" s="269">
        <v>42</v>
      </c>
    </row>
    <row r="131" spans="1:3" hidden="1" x14ac:dyDescent="0.25">
      <c r="A131" s="193"/>
      <c r="B131" s="195" t="s">
        <v>923</v>
      </c>
      <c r="C131" s="269">
        <v>43</v>
      </c>
    </row>
    <row r="132" spans="1:3" hidden="1" x14ac:dyDescent="0.25">
      <c r="A132" s="193"/>
      <c r="B132" s="195" t="s">
        <v>925</v>
      </c>
      <c r="C132" s="269">
        <v>440</v>
      </c>
    </row>
    <row r="133" spans="1:3" hidden="1" x14ac:dyDescent="0.25">
      <c r="A133" s="193"/>
      <c r="B133" s="195" t="s">
        <v>927</v>
      </c>
      <c r="C133" s="269">
        <v>442</v>
      </c>
    </row>
    <row r="134" spans="1:3" hidden="1" x14ac:dyDescent="0.25">
      <c r="A134" s="193"/>
      <c r="B134" s="195" t="s">
        <v>929</v>
      </c>
      <c r="C134" s="269">
        <v>443</v>
      </c>
    </row>
    <row r="135" spans="1:3" hidden="1" x14ac:dyDescent="0.25">
      <c r="A135" s="193"/>
      <c r="B135" s="195" t="s">
        <v>930</v>
      </c>
      <c r="C135" s="269">
        <v>444</v>
      </c>
    </row>
    <row r="136" spans="1:3" hidden="1" x14ac:dyDescent="0.25">
      <c r="A136" s="193"/>
      <c r="B136" s="195" t="s">
        <v>932</v>
      </c>
      <c r="C136" s="269">
        <v>448</v>
      </c>
    </row>
    <row r="137" spans="1:3" hidden="1" x14ac:dyDescent="0.25">
      <c r="A137" s="193"/>
      <c r="B137" s="195" t="s">
        <v>934</v>
      </c>
      <c r="C137" s="269">
        <v>45</v>
      </c>
    </row>
    <row r="138" spans="1:3" hidden="1" x14ac:dyDescent="0.25">
      <c r="A138" s="193"/>
      <c r="B138" s="195" t="s">
        <v>936</v>
      </c>
      <c r="C138" s="269">
        <v>460</v>
      </c>
    </row>
    <row r="139" spans="1:3" hidden="1" x14ac:dyDescent="0.25">
      <c r="A139" s="193"/>
      <c r="B139" s="195" t="s">
        <v>938</v>
      </c>
      <c r="C139" s="269">
        <v>461</v>
      </c>
    </row>
    <row r="140" spans="1:3" hidden="1" x14ac:dyDescent="0.25">
      <c r="A140" s="193"/>
      <c r="B140" s="195" t="s">
        <v>1106</v>
      </c>
      <c r="C140" s="269">
        <v>463</v>
      </c>
    </row>
    <row r="141" spans="1:3" hidden="1" x14ac:dyDescent="0.25">
      <c r="A141" s="193"/>
      <c r="B141" s="195" t="s">
        <v>939</v>
      </c>
      <c r="C141" s="269">
        <v>466</v>
      </c>
    </row>
    <row r="142" spans="1:3" hidden="1" x14ac:dyDescent="0.25">
      <c r="A142" s="193"/>
      <c r="B142" s="195" t="s">
        <v>940</v>
      </c>
      <c r="C142" s="269">
        <v>468</v>
      </c>
    </row>
    <row r="143" spans="1:3" hidden="1" x14ac:dyDescent="0.25">
      <c r="A143" s="193"/>
      <c r="B143" s="195" t="s">
        <v>941</v>
      </c>
      <c r="C143" s="269">
        <v>469</v>
      </c>
    </row>
    <row r="144" spans="1:3" hidden="1" x14ac:dyDescent="0.25">
      <c r="A144" s="193"/>
      <c r="B144" s="195" t="s">
        <v>942</v>
      </c>
      <c r="C144" s="269">
        <v>47</v>
      </c>
    </row>
    <row r="145" spans="1:3" hidden="1" x14ac:dyDescent="0.25">
      <c r="A145" s="193"/>
      <c r="B145" s="195" t="s">
        <v>944</v>
      </c>
      <c r="C145" s="269">
        <v>48</v>
      </c>
    </row>
    <row r="146" spans="1:3" hidden="1" x14ac:dyDescent="0.25">
      <c r="A146" s="193"/>
      <c r="B146" s="195" t="s">
        <v>947</v>
      </c>
      <c r="C146" s="269">
        <v>49</v>
      </c>
    </row>
    <row r="147" spans="1:3" hidden="1" x14ac:dyDescent="0.25">
      <c r="A147" s="193"/>
      <c r="B147" s="268" t="str">
        <f>IF(C64="","",C64)</f>
        <v/>
      </c>
      <c r="C147" s="193" t="s">
        <v>949</v>
      </c>
    </row>
    <row r="148" spans="1:3" hidden="1" x14ac:dyDescent="0.25">
      <c r="A148" s="193"/>
      <c r="B148" s="195" t="s">
        <v>1107</v>
      </c>
      <c r="C148" s="269" t="s">
        <v>1356</v>
      </c>
    </row>
    <row r="149" spans="1:3" hidden="1" x14ac:dyDescent="0.25">
      <c r="A149" s="193"/>
      <c r="B149" s="195" t="s">
        <v>951</v>
      </c>
      <c r="C149" s="269" t="s">
        <v>1357</v>
      </c>
    </row>
    <row r="150" spans="1:3" hidden="1" x14ac:dyDescent="0.25">
      <c r="A150" s="193"/>
      <c r="B150" s="195" t="s">
        <v>952</v>
      </c>
      <c r="C150" s="269" t="s">
        <v>1358</v>
      </c>
    </row>
  </sheetData>
  <mergeCells count="3">
    <mergeCell ref="Q1:Q5"/>
    <mergeCell ref="B69:C69"/>
    <mergeCell ref="B70:C70"/>
  </mergeCells>
  <conditionalFormatting sqref="D92:D96">
    <cfRule type="expression" dxfId="2" priority="2">
      <formula>$D$74&lt;0</formula>
    </cfRule>
  </conditionalFormatting>
  <conditionalFormatting sqref="F25:F67 F7:F22">
    <cfRule type="expression" dxfId="1" priority="3">
      <formula>ABS($F7)&gt;$G$91</formula>
    </cfRule>
  </conditionalFormatting>
  <conditionalFormatting sqref="B98:D98">
    <cfRule type="expression" dxfId="0" priority="1">
      <formula>ABS($D$98)&gt;$G$91</formula>
    </cfRule>
  </conditionalFormatting>
  <dataValidations count="1">
    <dataValidation type="list" allowBlank="1" showInputMessage="1" showErrorMessage="1" sqref="S7:S57">
      <formula1>$B$107:$B$150</formula1>
    </dataValidation>
  </dataValidations>
  <pageMargins left="0.7" right="0.7" top="0.78740157499999996" bottom="0.78740157499999996" header="0.3" footer="0.3"/>
  <pageSetup paperSize="8" scale="91" orientation="portrait" r:id="rId1"/>
  <rowBreaks count="1" manualBreakCount="1">
    <brk id="98" max="16383" man="1"/>
  </rowBreaks>
  <colBreaks count="2" manualBreakCount="2">
    <brk id="16" max="90" man="1"/>
    <brk id="21" max="90"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68"/>
  <sheetViews>
    <sheetView zoomScale="80" zoomScaleNormal="80" workbookViewId="0">
      <selection activeCell="D49" sqref="D49"/>
    </sheetView>
  </sheetViews>
  <sheetFormatPr baseColWidth="10" defaultColWidth="11.44140625" defaultRowHeight="13.8" x14ac:dyDescent="0.25"/>
  <cols>
    <col min="1" max="1" width="52.109375" style="11" customWidth="1"/>
    <col min="2" max="2" width="6" style="11" customWidth="1"/>
    <col min="3" max="3" width="75.44140625" style="11" bestFit="1" customWidth="1"/>
    <col min="4" max="4" width="39.5546875" style="9" customWidth="1"/>
    <col min="5" max="5" width="41.5546875" style="11" customWidth="1"/>
    <col min="6" max="6" width="39.5546875" style="11" customWidth="1"/>
    <col min="7" max="7" width="26.33203125" style="14" customWidth="1"/>
    <col min="8" max="16384" width="11.44140625" style="14"/>
  </cols>
  <sheetData>
    <row r="1" spans="1:9" customFormat="1" ht="36.6" x14ac:dyDescent="0.3">
      <c r="A1" s="4" t="s">
        <v>1193</v>
      </c>
      <c r="B1" s="2"/>
      <c r="C1" s="2"/>
      <c r="D1" s="53"/>
      <c r="E1" s="2"/>
      <c r="F1" s="2"/>
    </row>
    <row r="2" spans="1:9" ht="27" customHeight="1" x14ac:dyDescent="0.25">
      <c r="A2" s="51" t="s">
        <v>256</v>
      </c>
      <c r="B2" s="52" t="s">
        <v>257</v>
      </c>
      <c r="C2" s="51" t="s">
        <v>258</v>
      </c>
      <c r="D2" s="51" t="s">
        <v>12</v>
      </c>
      <c r="E2" s="51" t="s">
        <v>259</v>
      </c>
      <c r="F2" s="51" t="s">
        <v>261</v>
      </c>
    </row>
    <row r="3" spans="1:9" x14ac:dyDescent="0.25">
      <c r="A3" s="11" t="s">
        <v>178</v>
      </c>
      <c r="B3" s="11">
        <v>1</v>
      </c>
      <c r="C3" s="11" t="str">
        <f t="shared" ref="C3" si="0">B3&amp;" = "&amp;A3</f>
        <v>1 = Fall</v>
      </c>
      <c r="D3" s="11"/>
    </row>
    <row r="4" spans="1:9" x14ac:dyDescent="0.25">
      <c r="A4" s="11" t="s">
        <v>248</v>
      </c>
      <c r="B4" s="11">
        <v>10</v>
      </c>
      <c r="C4" s="11" t="str">
        <f>B4&amp;" = "&amp;A4</f>
        <v>10 = Nebenbetrieb</v>
      </c>
      <c r="D4" s="11"/>
      <c r="E4" s="11" t="s">
        <v>260</v>
      </c>
    </row>
    <row r="5" spans="1:9" x14ac:dyDescent="0.25">
      <c r="A5" s="11" t="s">
        <v>249</v>
      </c>
      <c r="B5" s="11">
        <v>11</v>
      </c>
      <c r="C5" s="11" t="str">
        <f t="shared" ref="C5:C39" si="1">B5&amp;" = "&amp;A5</f>
        <v>11 = weitere Tarife (z. B. SVK) stationär</v>
      </c>
      <c r="D5" s="11"/>
      <c r="E5" s="11" t="s">
        <v>260</v>
      </c>
    </row>
    <row r="6" spans="1:9" x14ac:dyDescent="0.25">
      <c r="A6" s="11" t="s">
        <v>268</v>
      </c>
      <c r="B6" s="11">
        <v>12</v>
      </c>
      <c r="C6" s="11" t="str">
        <f t="shared" si="1"/>
        <v>12 = Forschung</v>
      </c>
      <c r="D6" s="11"/>
    </row>
    <row r="7" spans="1:9" x14ac:dyDescent="0.25">
      <c r="A7" s="11" t="s">
        <v>317</v>
      </c>
      <c r="B7" s="11">
        <v>13</v>
      </c>
      <c r="C7" s="9" t="str">
        <f t="shared" ref="C7:C8" si="2">B7&amp;" = "&amp;A7</f>
        <v>13 = universitäre Ausbildung</v>
      </c>
      <c r="D7" s="309" t="s">
        <v>1335</v>
      </c>
      <c r="E7" s="11" t="s">
        <v>319</v>
      </c>
      <c r="F7" s="11" t="s">
        <v>320</v>
      </c>
    </row>
    <row r="8" spans="1:9" ht="56.25" customHeight="1" x14ac:dyDescent="0.25">
      <c r="A8" s="11" t="s">
        <v>318</v>
      </c>
      <c r="B8" s="11">
        <v>14</v>
      </c>
      <c r="C8" s="9" t="str">
        <f t="shared" si="2"/>
        <v>14 = universitäre Weiterbildung</v>
      </c>
      <c r="D8" s="309"/>
      <c r="E8" s="11" t="s">
        <v>319</v>
      </c>
      <c r="F8" s="11" t="s">
        <v>320</v>
      </c>
    </row>
    <row r="9" spans="1:9" x14ac:dyDescent="0.25">
      <c r="A9" s="11" t="s">
        <v>250</v>
      </c>
      <c r="B9" s="11">
        <v>15</v>
      </c>
      <c r="C9" s="11" t="str">
        <f t="shared" si="1"/>
        <v>15 = extern finanz. univ. Lehre u. Forschung</v>
      </c>
      <c r="D9" s="11"/>
    </row>
    <row r="10" spans="1:9" x14ac:dyDescent="0.25">
      <c r="A10" s="11" t="s">
        <v>251</v>
      </c>
      <c r="B10" s="11">
        <v>16</v>
      </c>
      <c r="C10" s="11" t="str">
        <f t="shared" si="1"/>
        <v>16 = GWL gemäss Gesetz</v>
      </c>
      <c r="D10" s="11"/>
      <c r="E10" s="11" t="s">
        <v>260</v>
      </c>
    </row>
    <row r="11" spans="1:9" x14ac:dyDescent="0.25">
      <c r="A11" s="11" t="s">
        <v>252</v>
      </c>
      <c r="B11" s="11">
        <v>17</v>
      </c>
      <c r="C11" s="11" t="str">
        <f t="shared" si="1"/>
        <v>17 = übrige Aufträge an Dritte</v>
      </c>
      <c r="D11" s="11"/>
    </row>
    <row r="12" spans="1:9" s="165" customFormat="1" ht="82.8" x14ac:dyDescent="0.25">
      <c r="A12" s="277" t="s">
        <v>1093</v>
      </c>
      <c r="B12" s="277">
        <v>18</v>
      </c>
      <c r="C12" s="277" t="str">
        <f t="shared" si="1"/>
        <v>18 = Langzeit pauschal</v>
      </c>
      <c r="D12" s="148" t="s">
        <v>1094</v>
      </c>
      <c r="E12" s="277"/>
      <c r="F12" s="163"/>
    </row>
    <row r="13" spans="1:9" s="151" customFormat="1" x14ac:dyDescent="0.25">
      <c r="A13" s="9" t="s">
        <v>986</v>
      </c>
      <c r="B13" s="9">
        <v>20</v>
      </c>
      <c r="C13" s="9" t="s">
        <v>1013</v>
      </c>
      <c r="D13" s="9"/>
      <c r="E13" s="9"/>
      <c r="F13" s="9" t="s">
        <v>260</v>
      </c>
      <c r="G13" s="310"/>
      <c r="H13" s="310"/>
      <c r="I13" s="310"/>
    </row>
    <row r="14" spans="1:9" s="151" customFormat="1" x14ac:dyDescent="0.25">
      <c r="A14" s="9" t="s">
        <v>987</v>
      </c>
      <c r="B14" s="9">
        <v>21</v>
      </c>
      <c r="C14" s="9" t="s">
        <v>1014</v>
      </c>
      <c r="D14" s="9"/>
      <c r="E14" s="9"/>
      <c r="F14" s="9" t="s">
        <v>260</v>
      </c>
      <c r="G14" s="310"/>
      <c r="H14" s="310"/>
      <c r="I14" s="310"/>
    </row>
    <row r="15" spans="1:9" s="151" customFormat="1" x14ac:dyDescent="0.25">
      <c r="A15" s="9" t="s">
        <v>988</v>
      </c>
      <c r="B15" s="9">
        <v>22</v>
      </c>
      <c r="C15" s="9" t="s">
        <v>1015</v>
      </c>
      <c r="D15" s="9"/>
      <c r="E15" s="9"/>
      <c r="F15" s="9" t="s">
        <v>260</v>
      </c>
      <c r="G15" s="310"/>
      <c r="H15" s="310"/>
      <c r="I15" s="310"/>
    </row>
    <row r="16" spans="1:9" s="151" customFormat="1" x14ac:dyDescent="0.25">
      <c r="A16" s="9" t="s">
        <v>989</v>
      </c>
      <c r="B16" s="9">
        <v>30</v>
      </c>
      <c r="C16" s="9" t="s">
        <v>1016</v>
      </c>
      <c r="D16" s="9"/>
      <c r="E16" s="9"/>
      <c r="F16" s="9" t="s">
        <v>260</v>
      </c>
      <c r="G16" s="310"/>
      <c r="H16" s="310"/>
      <c r="I16" s="310"/>
    </row>
    <row r="17" spans="1:6" s="151" customFormat="1" x14ac:dyDescent="0.25">
      <c r="A17" s="9" t="s">
        <v>990</v>
      </c>
      <c r="B17" s="9">
        <v>31</v>
      </c>
      <c r="C17" s="9" t="s">
        <v>1017</v>
      </c>
      <c r="D17" s="9"/>
      <c r="E17" s="9"/>
      <c r="F17" s="9" t="s">
        <v>260</v>
      </c>
    </row>
    <row r="18" spans="1:6" s="151" customFormat="1" x14ac:dyDescent="0.25">
      <c r="A18" s="9" t="s">
        <v>991</v>
      </c>
      <c r="B18" s="9">
        <v>32</v>
      </c>
      <c r="C18" s="9" t="s">
        <v>1018</v>
      </c>
      <c r="D18" s="9"/>
      <c r="E18" s="9"/>
      <c r="F18" s="9" t="s">
        <v>260</v>
      </c>
    </row>
    <row r="19" spans="1:6" s="151" customFormat="1" x14ac:dyDescent="0.25">
      <c r="A19" s="9" t="s">
        <v>992</v>
      </c>
      <c r="B19" s="9">
        <v>40</v>
      </c>
      <c r="C19" s="9" t="s">
        <v>1019</v>
      </c>
      <c r="D19" s="9"/>
      <c r="E19" s="9"/>
      <c r="F19" s="9" t="s">
        <v>260</v>
      </c>
    </row>
    <row r="20" spans="1:6" s="151" customFormat="1" x14ac:dyDescent="0.25">
      <c r="A20" s="9" t="s">
        <v>993</v>
      </c>
      <c r="B20" s="9">
        <v>41</v>
      </c>
      <c r="C20" s="9" t="s">
        <v>1020</v>
      </c>
      <c r="D20" s="9"/>
      <c r="E20" s="9"/>
      <c r="F20" s="9" t="s">
        <v>260</v>
      </c>
    </row>
    <row r="21" spans="1:6" s="151" customFormat="1" x14ac:dyDescent="0.25">
      <c r="A21" s="9" t="s">
        <v>994</v>
      </c>
      <c r="B21" s="9">
        <v>42</v>
      </c>
      <c r="C21" s="9" t="s">
        <v>1021</v>
      </c>
      <c r="D21" s="9"/>
      <c r="E21" s="9"/>
      <c r="F21" s="9" t="s">
        <v>260</v>
      </c>
    </row>
    <row r="22" spans="1:6" s="151" customFormat="1" x14ac:dyDescent="0.25">
      <c r="A22" s="9" t="s">
        <v>995</v>
      </c>
      <c r="B22" s="9">
        <v>50</v>
      </c>
      <c r="C22" s="9" t="s">
        <v>1022</v>
      </c>
      <c r="D22" s="9"/>
      <c r="E22" s="9"/>
      <c r="F22" s="9" t="s">
        <v>260</v>
      </c>
    </row>
    <row r="23" spans="1:6" s="151" customFormat="1" x14ac:dyDescent="0.25">
      <c r="A23" s="9" t="s">
        <v>996</v>
      </c>
      <c r="B23" s="9">
        <v>51</v>
      </c>
      <c r="C23" s="9" t="s">
        <v>1023</v>
      </c>
      <c r="D23" s="9"/>
      <c r="E23" s="9"/>
      <c r="F23" s="9" t="s">
        <v>260</v>
      </c>
    </row>
    <row r="24" spans="1:6" s="151" customFormat="1" x14ac:dyDescent="0.25">
      <c r="A24" s="9" t="s">
        <v>997</v>
      </c>
      <c r="B24" s="9">
        <v>52</v>
      </c>
      <c r="C24" s="9" t="s">
        <v>1024</v>
      </c>
      <c r="D24" s="9"/>
      <c r="E24" s="9"/>
      <c r="F24" s="9" t="s">
        <v>260</v>
      </c>
    </row>
    <row r="25" spans="1:6" s="151" customFormat="1" x14ac:dyDescent="0.25">
      <c r="A25" s="9" t="s">
        <v>998</v>
      </c>
      <c r="B25" s="9">
        <v>60</v>
      </c>
      <c r="C25" s="9" t="s">
        <v>1025</v>
      </c>
      <c r="D25" s="9"/>
      <c r="E25" s="9"/>
      <c r="F25" s="9" t="s">
        <v>260</v>
      </c>
    </row>
    <row r="26" spans="1:6" s="151" customFormat="1" x14ac:dyDescent="0.25">
      <c r="A26" s="9" t="s">
        <v>999</v>
      </c>
      <c r="B26" s="9">
        <v>61</v>
      </c>
      <c r="C26" s="9" t="s">
        <v>1026</v>
      </c>
      <c r="D26" s="9"/>
      <c r="E26" s="9"/>
      <c r="F26" s="9" t="s">
        <v>260</v>
      </c>
    </row>
    <row r="27" spans="1:6" s="151" customFormat="1" x14ac:dyDescent="0.25">
      <c r="A27" s="9" t="s">
        <v>1000</v>
      </c>
      <c r="B27" s="9">
        <v>62</v>
      </c>
      <c r="C27" s="9" t="s">
        <v>1027</v>
      </c>
      <c r="D27" s="9"/>
      <c r="E27" s="9"/>
      <c r="F27" s="9" t="s">
        <v>260</v>
      </c>
    </row>
    <row r="28" spans="1:6" s="151" customFormat="1" x14ac:dyDescent="0.25">
      <c r="A28" s="9" t="s">
        <v>1001</v>
      </c>
      <c r="B28" s="9">
        <v>70</v>
      </c>
      <c r="C28" s="9" t="s">
        <v>1028</v>
      </c>
      <c r="D28" s="9"/>
      <c r="E28" s="9"/>
      <c r="F28" s="9" t="s">
        <v>260</v>
      </c>
    </row>
    <row r="29" spans="1:6" s="151" customFormat="1" x14ac:dyDescent="0.25">
      <c r="A29" s="9" t="s">
        <v>1002</v>
      </c>
      <c r="B29" s="9">
        <v>71</v>
      </c>
      <c r="C29" s="9" t="s">
        <v>1029</v>
      </c>
      <c r="D29" s="9"/>
      <c r="E29" s="9"/>
      <c r="F29" s="9" t="s">
        <v>260</v>
      </c>
    </row>
    <row r="30" spans="1:6" s="151" customFormat="1" x14ac:dyDescent="0.25">
      <c r="A30" s="9" t="s">
        <v>1003</v>
      </c>
      <c r="B30" s="9">
        <v>72</v>
      </c>
      <c r="C30" s="9" t="s">
        <v>1030</v>
      </c>
      <c r="D30" s="9"/>
      <c r="E30" s="9"/>
      <c r="F30" s="9" t="s">
        <v>260</v>
      </c>
    </row>
    <row r="31" spans="1:6" s="151" customFormat="1" x14ac:dyDescent="0.25">
      <c r="A31" s="9" t="s">
        <v>1004</v>
      </c>
      <c r="B31" s="9">
        <v>80</v>
      </c>
      <c r="C31" s="9" t="s">
        <v>1031</v>
      </c>
      <c r="D31" s="9"/>
      <c r="E31" s="9"/>
      <c r="F31" s="9" t="s">
        <v>260</v>
      </c>
    </row>
    <row r="32" spans="1:6" s="151" customFormat="1" x14ac:dyDescent="0.25">
      <c r="A32" s="9" t="s">
        <v>1005</v>
      </c>
      <c r="B32" s="9">
        <v>81</v>
      </c>
      <c r="C32" s="9" t="s">
        <v>1032</v>
      </c>
      <c r="D32" s="9"/>
      <c r="E32" s="9"/>
      <c r="F32" s="9" t="s">
        <v>260</v>
      </c>
    </row>
    <row r="33" spans="1:6" s="151" customFormat="1" x14ac:dyDescent="0.25">
      <c r="A33" s="9" t="s">
        <v>1006</v>
      </c>
      <c r="B33" s="9">
        <v>82</v>
      </c>
      <c r="C33" s="9" t="s">
        <v>1033</v>
      </c>
      <c r="D33" s="9"/>
      <c r="E33" s="9"/>
      <c r="F33" s="9" t="s">
        <v>260</v>
      </c>
    </row>
    <row r="34" spans="1:6" s="151" customFormat="1" x14ac:dyDescent="0.25">
      <c r="A34" s="9" t="s">
        <v>1007</v>
      </c>
      <c r="B34" s="9">
        <v>90</v>
      </c>
      <c r="C34" s="9" t="s">
        <v>1034</v>
      </c>
      <c r="D34" s="9"/>
      <c r="E34" s="9"/>
      <c r="F34" s="9" t="s">
        <v>260</v>
      </c>
    </row>
    <row r="35" spans="1:6" s="151" customFormat="1" x14ac:dyDescent="0.25">
      <c r="A35" s="9" t="s">
        <v>1008</v>
      </c>
      <c r="B35" s="9">
        <v>91</v>
      </c>
      <c r="C35" s="9" t="s">
        <v>1035</v>
      </c>
      <c r="D35" s="9"/>
      <c r="E35" s="9"/>
      <c r="F35" s="9" t="s">
        <v>260</v>
      </c>
    </row>
    <row r="36" spans="1:6" s="151" customFormat="1" x14ac:dyDescent="0.25">
      <c r="A36" s="9" t="s">
        <v>1009</v>
      </c>
      <c r="B36" s="9">
        <v>92</v>
      </c>
      <c r="C36" s="9" t="s">
        <v>1036</v>
      </c>
      <c r="D36" s="9"/>
      <c r="E36" s="9"/>
      <c r="F36" s="9" t="s">
        <v>260</v>
      </c>
    </row>
    <row r="37" spans="1:6" x14ac:dyDescent="0.25">
      <c r="A37" s="278" t="s">
        <v>253</v>
      </c>
      <c r="B37" s="278">
        <v>101</v>
      </c>
      <c r="C37" s="278" t="str">
        <f t="shared" si="1"/>
        <v>101 = Weitere, betriebsindiv. amb. Tarife</v>
      </c>
      <c r="D37" s="278"/>
      <c r="E37" s="278"/>
      <c r="F37" s="278"/>
    </row>
    <row r="38" spans="1:6" x14ac:dyDescent="0.25">
      <c r="A38" s="278" t="s">
        <v>254</v>
      </c>
      <c r="B38" s="278">
        <v>102</v>
      </c>
      <c r="C38" s="278" t="str">
        <f t="shared" si="1"/>
        <v>102 = Material, Medikamente, Blut</v>
      </c>
      <c r="D38" s="278"/>
      <c r="E38" s="278"/>
      <c r="F38" s="278" t="s">
        <v>260</v>
      </c>
    </row>
    <row r="39" spans="1:6" x14ac:dyDescent="0.25">
      <c r="A39" s="278" t="s">
        <v>255</v>
      </c>
      <c r="B39" s="278">
        <v>103</v>
      </c>
      <c r="C39" s="278" t="str">
        <f t="shared" si="1"/>
        <v>103 = Fremdleistungen</v>
      </c>
      <c r="D39" s="279"/>
      <c r="E39" s="278" t="s">
        <v>260</v>
      </c>
      <c r="F39" s="278"/>
    </row>
    <row r="40" spans="1:6" s="165" customFormat="1" x14ac:dyDescent="0.25">
      <c r="A40" s="163" t="s">
        <v>1365</v>
      </c>
      <c r="B40" s="163">
        <v>110</v>
      </c>
      <c r="C40" s="163" t="str">
        <f t="shared" ref="C40:C42" si="3">B40&amp;" = "&amp;A40</f>
        <v>110 = Weitere, betriebsindiv. amb. Tarife, KVG reine OKP</v>
      </c>
      <c r="D40" s="163"/>
      <c r="E40" s="163"/>
      <c r="F40" s="163"/>
    </row>
    <row r="41" spans="1:6" s="165" customFormat="1" x14ac:dyDescent="0.25">
      <c r="A41" s="163" t="s">
        <v>1366</v>
      </c>
      <c r="B41" s="163">
        <v>111</v>
      </c>
      <c r="C41" s="163" t="str">
        <f t="shared" si="3"/>
        <v>111 = Weitere, betriebsindiv. amb. Tarife, MTK</v>
      </c>
      <c r="D41" s="214"/>
      <c r="E41" s="163"/>
      <c r="F41" s="163"/>
    </row>
    <row r="42" spans="1:6" s="165" customFormat="1" x14ac:dyDescent="0.25">
      <c r="A42" s="165" t="s">
        <v>1367</v>
      </c>
      <c r="B42" s="165">
        <v>112</v>
      </c>
      <c r="C42" s="163" t="str">
        <f t="shared" si="3"/>
        <v>112 = Weitere, betriebsindiv. amb. Tarife, Selbstzahler inkl. Zusatzversicherte</v>
      </c>
    </row>
    <row r="43" spans="1:6" s="165" customFormat="1" x14ac:dyDescent="0.25">
      <c r="A43" s="163" t="s">
        <v>254</v>
      </c>
      <c r="B43" s="163">
        <v>129</v>
      </c>
      <c r="C43" s="163" t="str">
        <f>B43&amp;" = "&amp;A43</f>
        <v>129 = Material, Medikamente, Blut</v>
      </c>
      <c r="D43" s="163"/>
      <c r="E43" s="163"/>
      <c r="F43" s="163" t="s">
        <v>260</v>
      </c>
    </row>
    <row r="44" spans="1:6" s="165" customFormat="1" x14ac:dyDescent="0.25">
      <c r="A44" s="163" t="s">
        <v>255</v>
      </c>
      <c r="B44" s="163">
        <v>139</v>
      </c>
      <c r="C44" s="163" t="str">
        <f>B44&amp;" = "&amp;A44</f>
        <v>139 = Fremdleistungen</v>
      </c>
      <c r="D44" s="214"/>
      <c r="E44" s="163" t="s">
        <v>260</v>
      </c>
      <c r="F44" s="163"/>
    </row>
    <row r="45" spans="1:6" x14ac:dyDescent="0.25">
      <c r="A45" s="277" t="s">
        <v>1128</v>
      </c>
      <c r="B45" s="277">
        <v>210</v>
      </c>
      <c r="C45" s="277" t="s">
        <v>1152</v>
      </c>
      <c r="D45" s="32" t="s">
        <v>1336</v>
      </c>
      <c r="E45" s="277"/>
      <c r="F45" s="277" t="s">
        <v>260</v>
      </c>
    </row>
    <row r="46" spans="1:6" x14ac:dyDescent="0.25">
      <c r="A46" s="277" t="s">
        <v>1136</v>
      </c>
      <c r="B46" s="277">
        <v>211</v>
      </c>
      <c r="C46" s="277" t="s">
        <v>1153</v>
      </c>
      <c r="D46" s="32" t="s">
        <v>1336</v>
      </c>
      <c r="E46" s="277"/>
      <c r="F46" s="277" t="s">
        <v>260</v>
      </c>
    </row>
    <row r="47" spans="1:6" x14ac:dyDescent="0.25">
      <c r="A47" s="277" t="s">
        <v>1144</v>
      </c>
      <c r="B47" s="277">
        <v>212</v>
      </c>
      <c r="C47" s="277" t="s">
        <v>1154</v>
      </c>
      <c r="D47" s="32" t="s">
        <v>1336</v>
      </c>
      <c r="E47" s="277"/>
      <c r="F47" s="277" t="s">
        <v>260</v>
      </c>
    </row>
    <row r="48" spans="1:6" x14ac:dyDescent="0.25">
      <c r="A48" s="277" t="s">
        <v>1129</v>
      </c>
      <c r="B48" s="277">
        <v>220</v>
      </c>
      <c r="C48" s="277" t="s">
        <v>1155</v>
      </c>
      <c r="D48" s="32" t="s">
        <v>1336</v>
      </c>
      <c r="E48" s="277"/>
      <c r="F48" s="277" t="s">
        <v>260</v>
      </c>
    </row>
    <row r="49" spans="1:6" x14ac:dyDescent="0.25">
      <c r="A49" s="277" t="s">
        <v>1137</v>
      </c>
      <c r="B49" s="277">
        <v>221</v>
      </c>
      <c r="C49" s="277" t="s">
        <v>1156</v>
      </c>
      <c r="D49" s="32" t="s">
        <v>1336</v>
      </c>
      <c r="E49" s="277"/>
      <c r="F49" s="277" t="s">
        <v>260</v>
      </c>
    </row>
    <row r="50" spans="1:6" x14ac:dyDescent="0.25">
      <c r="A50" s="277" t="s">
        <v>1145</v>
      </c>
      <c r="B50" s="277">
        <v>222</v>
      </c>
      <c r="C50" s="277" t="s">
        <v>1157</v>
      </c>
      <c r="D50" s="32" t="s">
        <v>1336</v>
      </c>
      <c r="E50" s="277"/>
      <c r="F50" s="277" t="s">
        <v>260</v>
      </c>
    </row>
    <row r="51" spans="1:6" x14ac:dyDescent="0.25">
      <c r="A51" s="277" t="s">
        <v>1130</v>
      </c>
      <c r="B51" s="277">
        <v>230</v>
      </c>
      <c r="C51" s="277" t="s">
        <v>1158</v>
      </c>
      <c r="D51" s="32" t="s">
        <v>1336</v>
      </c>
      <c r="E51" s="277"/>
      <c r="F51" s="277" t="s">
        <v>260</v>
      </c>
    </row>
    <row r="52" spans="1:6" x14ac:dyDescent="0.25">
      <c r="A52" s="277" t="s">
        <v>1138</v>
      </c>
      <c r="B52" s="277">
        <v>231</v>
      </c>
      <c r="C52" s="277" t="s">
        <v>1159</v>
      </c>
      <c r="D52" s="32" t="s">
        <v>1336</v>
      </c>
      <c r="E52" s="277"/>
      <c r="F52" s="277" t="s">
        <v>260</v>
      </c>
    </row>
    <row r="53" spans="1:6" x14ac:dyDescent="0.25">
      <c r="A53" s="277" t="s">
        <v>1146</v>
      </c>
      <c r="B53" s="277">
        <v>232</v>
      </c>
      <c r="C53" s="277" t="s">
        <v>1160</v>
      </c>
      <c r="D53" s="32" t="s">
        <v>1336</v>
      </c>
      <c r="E53" s="277"/>
      <c r="F53" s="277" t="s">
        <v>260</v>
      </c>
    </row>
    <row r="54" spans="1:6" x14ac:dyDescent="0.25">
      <c r="A54" s="277" t="s">
        <v>1131</v>
      </c>
      <c r="B54" s="277">
        <v>240</v>
      </c>
      <c r="C54" s="277" t="s">
        <v>1161</v>
      </c>
      <c r="D54" s="32" t="s">
        <v>1336</v>
      </c>
      <c r="E54" s="277"/>
      <c r="F54" s="277" t="s">
        <v>260</v>
      </c>
    </row>
    <row r="55" spans="1:6" x14ac:dyDescent="0.25">
      <c r="A55" s="277" t="s">
        <v>1139</v>
      </c>
      <c r="B55" s="277">
        <v>241</v>
      </c>
      <c r="C55" s="277" t="s">
        <v>1162</v>
      </c>
      <c r="D55" s="32" t="s">
        <v>1336</v>
      </c>
      <c r="E55" s="277"/>
      <c r="F55" s="277" t="s">
        <v>260</v>
      </c>
    </row>
    <row r="56" spans="1:6" x14ac:dyDescent="0.25">
      <c r="A56" s="277" t="s">
        <v>1147</v>
      </c>
      <c r="B56" s="277">
        <v>242</v>
      </c>
      <c r="C56" s="277" t="s">
        <v>1163</v>
      </c>
      <c r="D56" s="32" t="s">
        <v>1336</v>
      </c>
      <c r="E56" s="277"/>
      <c r="F56" s="277" t="s">
        <v>260</v>
      </c>
    </row>
    <row r="57" spans="1:6" x14ac:dyDescent="0.25">
      <c r="A57" s="277" t="s">
        <v>1132</v>
      </c>
      <c r="B57" s="277">
        <v>250</v>
      </c>
      <c r="C57" s="277" t="s">
        <v>1164</v>
      </c>
      <c r="D57" s="32" t="s">
        <v>1336</v>
      </c>
      <c r="E57" s="277"/>
      <c r="F57" s="277" t="s">
        <v>260</v>
      </c>
    </row>
    <row r="58" spans="1:6" x14ac:dyDescent="0.25">
      <c r="A58" s="277" t="s">
        <v>1140</v>
      </c>
      <c r="B58" s="277">
        <v>251</v>
      </c>
      <c r="C58" s="277" t="s">
        <v>1165</v>
      </c>
      <c r="D58" s="32" t="s">
        <v>1336</v>
      </c>
      <c r="E58" s="277"/>
      <c r="F58" s="277" t="s">
        <v>260</v>
      </c>
    </row>
    <row r="59" spans="1:6" x14ac:dyDescent="0.25">
      <c r="A59" s="277" t="s">
        <v>1148</v>
      </c>
      <c r="B59" s="277">
        <v>252</v>
      </c>
      <c r="C59" s="277" t="s">
        <v>1166</v>
      </c>
      <c r="D59" s="32" t="s">
        <v>1336</v>
      </c>
      <c r="E59" s="277"/>
      <c r="F59" s="277" t="s">
        <v>260</v>
      </c>
    </row>
    <row r="60" spans="1:6" x14ac:dyDescent="0.25">
      <c r="A60" s="277" t="s">
        <v>1133</v>
      </c>
      <c r="B60" s="277">
        <v>260</v>
      </c>
      <c r="C60" s="277" t="s">
        <v>1167</v>
      </c>
      <c r="D60" s="32" t="s">
        <v>1336</v>
      </c>
      <c r="E60" s="277"/>
      <c r="F60" s="277" t="s">
        <v>260</v>
      </c>
    </row>
    <row r="61" spans="1:6" x14ac:dyDescent="0.25">
      <c r="A61" s="277" t="s">
        <v>1141</v>
      </c>
      <c r="B61" s="277">
        <v>261</v>
      </c>
      <c r="C61" s="277" t="s">
        <v>1168</v>
      </c>
      <c r="D61" s="32" t="s">
        <v>1336</v>
      </c>
      <c r="E61" s="277"/>
      <c r="F61" s="277" t="s">
        <v>260</v>
      </c>
    </row>
    <row r="62" spans="1:6" x14ac:dyDescent="0.25">
      <c r="A62" s="277" t="s">
        <v>1149</v>
      </c>
      <c r="B62" s="277">
        <v>262</v>
      </c>
      <c r="C62" s="277" t="s">
        <v>1169</v>
      </c>
      <c r="D62" s="32" t="s">
        <v>1336</v>
      </c>
      <c r="E62" s="277"/>
      <c r="F62" s="277" t="s">
        <v>260</v>
      </c>
    </row>
    <row r="63" spans="1:6" x14ac:dyDescent="0.25">
      <c r="A63" s="277" t="s">
        <v>1134</v>
      </c>
      <c r="B63" s="277">
        <v>270</v>
      </c>
      <c r="C63" s="277" t="s">
        <v>1170</v>
      </c>
      <c r="D63" s="32" t="s">
        <v>1336</v>
      </c>
      <c r="E63" s="277"/>
      <c r="F63" s="277" t="s">
        <v>260</v>
      </c>
    </row>
    <row r="64" spans="1:6" x14ac:dyDescent="0.25">
      <c r="A64" s="277" t="s">
        <v>1142</v>
      </c>
      <c r="B64" s="277">
        <v>271</v>
      </c>
      <c r="C64" s="277" t="s">
        <v>1171</v>
      </c>
      <c r="D64" s="32" t="s">
        <v>1336</v>
      </c>
      <c r="E64" s="277"/>
      <c r="F64" s="277" t="s">
        <v>260</v>
      </c>
    </row>
    <row r="65" spans="1:6" x14ac:dyDescent="0.25">
      <c r="A65" s="277" t="s">
        <v>1150</v>
      </c>
      <c r="B65" s="277">
        <v>272</v>
      </c>
      <c r="C65" s="277" t="s">
        <v>1172</v>
      </c>
      <c r="D65" s="32" t="s">
        <v>1336</v>
      </c>
      <c r="E65" s="277"/>
      <c r="F65" s="277" t="s">
        <v>260</v>
      </c>
    </row>
    <row r="66" spans="1:6" x14ac:dyDescent="0.25">
      <c r="A66" s="277" t="s">
        <v>1135</v>
      </c>
      <c r="B66" s="277">
        <v>280</v>
      </c>
      <c r="C66" s="277" t="s">
        <v>1173</v>
      </c>
      <c r="D66" s="32" t="s">
        <v>1336</v>
      </c>
      <c r="E66" s="277"/>
      <c r="F66" s="277" t="s">
        <v>260</v>
      </c>
    </row>
    <row r="67" spans="1:6" x14ac:dyDescent="0.25">
      <c r="A67" s="277" t="s">
        <v>1143</v>
      </c>
      <c r="B67" s="277">
        <v>281</v>
      </c>
      <c r="C67" s="277" t="s">
        <v>1174</v>
      </c>
      <c r="D67" s="32" t="s">
        <v>1336</v>
      </c>
      <c r="E67" s="277"/>
      <c r="F67" s="277" t="s">
        <v>260</v>
      </c>
    </row>
    <row r="68" spans="1:6" x14ac:dyDescent="0.25">
      <c r="A68" s="277" t="s">
        <v>1151</v>
      </c>
      <c r="B68" s="277">
        <v>282</v>
      </c>
      <c r="C68" s="277" t="s">
        <v>1175</v>
      </c>
      <c r="D68" s="32" t="s">
        <v>1336</v>
      </c>
      <c r="E68" s="277"/>
      <c r="F68" s="277" t="s">
        <v>260</v>
      </c>
    </row>
  </sheetData>
  <sortState ref="A40:C63">
    <sortCondition ref="B40:B63"/>
  </sortState>
  <customSheetViews>
    <customSheetView guid="{5A2CE18A-5277-4EF7-BE10-87706C2DEC9E}">
      <pageMargins left="0.7" right="0.7" top="0.78740157499999996" bottom="0.78740157499999996" header="0.3" footer="0.3"/>
      <pageSetup paperSize="9" orientation="portrait" verticalDpi="0" r:id="rId1"/>
    </customSheetView>
    <customSheetView guid="{3E032787-507F-410C-89D2-13163FA1A821}">
      <selection activeCell="A17" sqref="A17"/>
      <pageMargins left="0.7" right="0.7" top="0.78740157499999996" bottom="0.78740157499999996" header="0.3" footer="0.3"/>
      <pageSetup paperSize="9" orientation="portrait" verticalDpi="0" r:id="rId2"/>
    </customSheetView>
    <customSheetView guid="{578F384A-E30F-4AB0-9BE2-60241A58AF18}">
      <pageMargins left="0.7" right="0.7" top="0.78740157499999996" bottom="0.78740157499999996" header="0.3" footer="0.3"/>
      <pageSetup paperSize="9" orientation="portrait" verticalDpi="0" r:id="rId3"/>
    </customSheetView>
  </customSheetViews>
  <mergeCells count="2">
    <mergeCell ref="D7:D8"/>
    <mergeCell ref="G13:I16"/>
  </mergeCells>
  <pageMargins left="0.7" right="0.7" top="0.78740157499999996" bottom="0.78740157499999996" header="0.3" footer="0.3"/>
  <pageSetup paperSize="9" scale="6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226"/>
  <sheetViews>
    <sheetView zoomScale="80" zoomScaleNormal="80" workbookViewId="0">
      <pane ySplit="2" topLeftCell="A3" activePane="bottomLeft" state="frozenSplit"/>
      <selection activeCell="G39" sqref="G39"/>
      <selection pane="bottomLeft" activeCell="J34" sqref="J34"/>
    </sheetView>
  </sheetViews>
  <sheetFormatPr baseColWidth="10" defaultColWidth="11.44140625" defaultRowHeight="14.4" x14ac:dyDescent="0.3"/>
  <cols>
    <col min="1" max="1" width="75.44140625" style="16" bestFit="1" customWidth="1"/>
    <col min="2" max="2" width="14.6640625" style="16" customWidth="1"/>
    <col min="3" max="3" width="6.44140625" style="16" bestFit="1" customWidth="1"/>
    <col min="4" max="4" width="6.5546875" style="16" bestFit="1" customWidth="1"/>
    <col min="5" max="5" width="8.6640625" style="16" customWidth="1"/>
    <col min="6" max="7" width="21.5546875" style="16" customWidth="1"/>
    <col min="8" max="8" width="31.88671875" style="16" bestFit="1" customWidth="1"/>
    <col min="9" max="16384" width="11.44140625" style="16"/>
  </cols>
  <sheetData>
    <row r="1" spans="1:8" customFormat="1" ht="36.6" x14ac:dyDescent="0.3">
      <c r="A1" s="4" t="s">
        <v>489</v>
      </c>
      <c r="B1" s="3"/>
      <c r="C1" s="3"/>
      <c r="D1" s="3"/>
      <c r="E1" s="3"/>
      <c r="F1" s="3"/>
      <c r="G1" s="3"/>
      <c r="H1" s="27" t="s">
        <v>1178</v>
      </c>
    </row>
    <row r="2" spans="1:8" s="220" customFormat="1" ht="41.4" x14ac:dyDescent="0.25">
      <c r="A2" s="27" t="s">
        <v>490</v>
      </c>
      <c r="B2" s="27" t="s">
        <v>1257</v>
      </c>
      <c r="C2" s="27" t="s">
        <v>1180</v>
      </c>
      <c r="D2" s="27" t="s">
        <v>1179</v>
      </c>
      <c r="E2" s="27" t="s">
        <v>1190</v>
      </c>
      <c r="F2" s="27" t="s">
        <v>1256</v>
      </c>
      <c r="G2" s="27" t="s">
        <v>1184</v>
      </c>
    </row>
    <row r="3" spans="1:8" s="14" customFormat="1" ht="13.8" x14ac:dyDescent="0.25"/>
    <row r="4" spans="1:8" s="275" customFormat="1" ht="13.8" x14ac:dyDescent="0.25">
      <c r="A4" s="275" t="s">
        <v>1361</v>
      </c>
      <c r="B4" s="275" t="s">
        <v>1362</v>
      </c>
      <c r="C4" s="275" t="s">
        <v>1181</v>
      </c>
      <c r="D4" s="275" t="s">
        <v>1183</v>
      </c>
      <c r="E4" s="275" t="s">
        <v>1183</v>
      </c>
      <c r="F4" s="275" t="s">
        <v>1363</v>
      </c>
    </row>
    <row r="5" spans="1:8" s="165" customFormat="1" ht="13.8" x14ac:dyDescent="0.25"/>
    <row r="6" spans="1:8" s="14" customFormat="1" ht="13.8" x14ac:dyDescent="0.25">
      <c r="A6" s="15" t="s">
        <v>370</v>
      </c>
      <c r="B6" s="15"/>
      <c r="C6" s="15"/>
      <c r="D6" s="15"/>
      <c r="E6" s="15"/>
      <c r="F6" s="15"/>
      <c r="G6" s="15"/>
    </row>
    <row r="7" spans="1:8" s="14" customFormat="1" ht="13.8" x14ac:dyDescent="0.25">
      <c r="A7" s="17" t="s">
        <v>371</v>
      </c>
      <c r="B7" s="242" t="s">
        <v>372</v>
      </c>
      <c r="C7" s="18" t="s">
        <v>1181</v>
      </c>
      <c r="D7" s="18" t="s">
        <v>1181</v>
      </c>
      <c r="E7" s="18" t="s">
        <v>1181</v>
      </c>
      <c r="F7" s="19" t="s">
        <v>373</v>
      </c>
      <c r="G7" s="19"/>
    </row>
    <row r="8" spans="1:8" s="14" customFormat="1" ht="13.8" x14ac:dyDescent="0.25">
      <c r="A8" s="17" t="s">
        <v>374</v>
      </c>
      <c r="B8" s="18" t="s">
        <v>375</v>
      </c>
      <c r="C8" s="18" t="s">
        <v>1181</v>
      </c>
      <c r="D8" s="18" t="s">
        <v>1181</v>
      </c>
      <c r="E8" s="18" t="s">
        <v>1181</v>
      </c>
      <c r="F8" s="19" t="s">
        <v>376</v>
      </c>
      <c r="G8" s="19"/>
    </row>
    <row r="9" spans="1:8" s="14" customFormat="1" ht="13.8" x14ac:dyDescent="0.25">
      <c r="A9" s="21"/>
      <c r="B9" s="22"/>
      <c r="C9" s="22"/>
      <c r="D9" s="22"/>
      <c r="E9" s="18" t="s">
        <v>1191</v>
      </c>
      <c r="F9" s="21"/>
      <c r="G9" s="21"/>
    </row>
    <row r="10" spans="1:8" s="14" customFormat="1" ht="13.8" x14ac:dyDescent="0.25">
      <c r="A10" s="15" t="s">
        <v>377</v>
      </c>
      <c r="B10" s="23"/>
      <c r="C10" s="23"/>
      <c r="D10" s="23"/>
      <c r="E10" s="18" t="s">
        <v>1191</v>
      </c>
      <c r="F10" s="15"/>
      <c r="G10" s="15"/>
    </row>
    <row r="11" spans="1:8" s="14" customFormat="1" ht="13.8" x14ac:dyDescent="0.25">
      <c r="A11" s="15" t="s">
        <v>1364</v>
      </c>
      <c r="B11" s="243" t="s">
        <v>1176</v>
      </c>
      <c r="C11" s="18" t="s">
        <v>1181</v>
      </c>
      <c r="D11" s="18" t="s">
        <v>1183</v>
      </c>
      <c r="E11" s="18" t="s">
        <v>1181</v>
      </c>
      <c r="F11" s="17" t="s">
        <v>379</v>
      </c>
      <c r="G11" s="17" t="s">
        <v>1192</v>
      </c>
    </row>
    <row r="12" spans="1:8" s="14" customFormat="1" ht="13.8" x14ac:dyDescent="0.25">
      <c r="A12" s="219" t="s">
        <v>1264</v>
      </c>
      <c r="B12" s="18" t="s">
        <v>378</v>
      </c>
      <c r="C12" s="18" t="s">
        <v>1183</v>
      </c>
      <c r="D12" s="18" t="s">
        <v>1181</v>
      </c>
      <c r="E12" s="18" t="s">
        <v>1183</v>
      </c>
      <c r="F12" s="17" t="s">
        <v>379</v>
      </c>
      <c r="G12" s="17" t="s">
        <v>1185</v>
      </c>
    </row>
    <row r="13" spans="1:8" s="14" customFormat="1" ht="13.8" x14ac:dyDescent="0.25">
      <c r="A13" s="17"/>
      <c r="B13" s="24"/>
      <c r="C13" s="18"/>
      <c r="D13" s="18"/>
      <c r="E13" s="18" t="s">
        <v>1191</v>
      </c>
      <c r="F13" s="17"/>
      <c r="G13" s="17"/>
    </row>
    <row r="14" spans="1:8" s="14" customFormat="1" ht="13.8" x14ac:dyDescent="0.25">
      <c r="A14" s="17" t="s">
        <v>380</v>
      </c>
      <c r="B14" s="25">
        <v>100</v>
      </c>
      <c r="C14" s="18" t="s">
        <v>1181</v>
      </c>
      <c r="D14" s="18" t="s">
        <v>1181</v>
      </c>
      <c r="E14" s="18" t="s">
        <v>1181</v>
      </c>
      <c r="F14" s="17" t="s">
        <v>381</v>
      </c>
      <c r="G14" s="17"/>
    </row>
    <row r="15" spans="1:8" s="14" customFormat="1" ht="13.8" x14ac:dyDescent="0.25">
      <c r="A15" s="17" t="s">
        <v>382</v>
      </c>
      <c r="B15" s="24">
        <v>105</v>
      </c>
      <c r="C15" s="18" t="s">
        <v>1181</v>
      </c>
      <c r="D15" s="18" t="s">
        <v>1181</v>
      </c>
      <c r="E15" s="18" t="s">
        <v>1183</v>
      </c>
      <c r="F15" s="17" t="s">
        <v>381</v>
      </c>
      <c r="G15" s="17"/>
    </row>
    <row r="16" spans="1:8" s="14" customFormat="1" ht="13.8" x14ac:dyDescent="0.25">
      <c r="A16" s="17" t="s">
        <v>383</v>
      </c>
      <c r="B16" s="25">
        <v>110</v>
      </c>
      <c r="C16" s="18" t="s">
        <v>1181</v>
      </c>
      <c r="D16" s="18" t="s">
        <v>1181</v>
      </c>
      <c r="E16" s="18" t="s">
        <v>1183</v>
      </c>
      <c r="F16" s="17" t="s">
        <v>381</v>
      </c>
      <c r="G16" s="17"/>
    </row>
    <row r="17" spans="1:7" s="14" customFormat="1" ht="13.8" x14ac:dyDescent="0.25">
      <c r="A17" s="17" t="s">
        <v>384</v>
      </c>
      <c r="B17" s="25">
        <v>120</v>
      </c>
      <c r="C17" s="18" t="s">
        <v>1181</v>
      </c>
      <c r="D17" s="18" t="s">
        <v>1181</v>
      </c>
      <c r="E17" s="18" t="s">
        <v>1183</v>
      </c>
      <c r="F17" s="17" t="s">
        <v>381</v>
      </c>
      <c r="G17" s="17"/>
    </row>
    <row r="18" spans="1:7" s="14" customFormat="1" ht="13.8" x14ac:dyDescent="0.25">
      <c r="A18" s="17" t="s">
        <v>385</v>
      </c>
      <c r="B18" s="25">
        <v>130</v>
      </c>
      <c r="C18" s="18" t="s">
        <v>1181</v>
      </c>
      <c r="D18" s="18" t="s">
        <v>1181</v>
      </c>
      <c r="E18" s="18" t="s">
        <v>1183</v>
      </c>
      <c r="F18" s="17" t="s">
        <v>381</v>
      </c>
      <c r="G18" s="17"/>
    </row>
    <row r="19" spans="1:7" s="14" customFormat="1" ht="13.8" x14ac:dyDescent="0.25">
      <c r="A19" s="17" t="s">
        <v>386</v>
      </c>
      <c r="B19" s="25">
        <v>140</v>
      </c>
      <c r="C19" s="18" t="s">
        <v>1181</v>
      </c>
      <c r="D19" s="18" t="s">
        <v>1181</v>
      </c>
      <c r="E19" s="18" t="s">
        <v>1183</v>
      </c>
      <c r="F19" s="17" t="s">
        <v>381</v>
      </c>
      <c r="G19" s="17"/>
    </row>
    <row r="20" spans="1:7" s="14" customFormat="1" ht="13.8" x14ac:dyDescent="0.25">
      <c r="A20" s="17" t="s">
        <v>387</v>
      </c>
      <c r="B20" s="25">
        <v>150</v>
      </c>
      <c r="C20" s="18" t="s">
        <v>1181</v>
      </c>
      <c r="D20" s="18" t="s">
        <v>1181</v>
      </c>
      <c r="E20" s="18" t="s">
        <v>1183</v>
      </c>
      <c r="F20" s="17" t="s">
        <v>381</v>
      </c>
      <c r="G20" s="17"/>
    </row>
    <row r="21" spans="1:7" s="14" customFormat="1" ht="13.8" x14ac:dyDescent="0.25">
      <c r="A21" s="17" t="s">
        <v>388</v>
      </c>
      <c r="B21" s="25">
        <v>160</v>
      </c>
      <c r="C21" s="18" t="s">
        <v>1181</v>
      </c>
      <c r="D21" s="18" t="s">
        <v>1181</v>
      </c>
      <c r="E21" s="18" t="s">
        <v>1183</v>
      </c>
      <c r="F21" s="17" t="s">
        <v>381</v>
      </c>
      <c r="G21" s="17"/>
    </row>
    <row r="22" spans="1:7" s="14" customFormat="1" ht="13.8" x14ac:dyDescent="0.25">
      <c r="A22" s="17" t="s">
        <v>389</v>
      </c>
      <c r="B22" s="25">
        <v>170</v>
      </c>
      <c r="C22" s="18" t="s">
        <v>1181</v>
      </c>
      <c r="D22" s="18" t="s">
        <v>1181</v>
      </c>
      <c r="E22" s="18" t="s">
        <v>1183</v>
      </c>
      <c r="F22" s="17" t="s">
        <v>381</v>
      </c>
      <c r="G22" s="17"/>
    </row>
    <row r="23" spans="1:7" s="14" customFormat="1" ht="13.8" x14ac:dyDescent="0.25">
      <c r="A23" s="17" t="s">
        <v>390</v>
      </c>
      <c r="B23" s="25">
        <v>180</v>
      </c>
      <c r="C23" s="18" t="s">
        <v>1181</v>
      </c>
      <c r="D23" s="18" t="s">
        <v>1181</v>
      </c>
      <c r="E23" s="18" t="s">
        <v>1183</v>
      </c>
      <c r="F23" s="17" t="s">
        <v>381</v>
      </c>
      <c r="G23" s="17"/>
    </row>
    <row r="24" spans="1:7" s="14" customFormat="1" ht="13.8" x14ac:dyDescent="0.25">
      <c r="A24" s="17" t="s">
        <v>391</v>
      </c>
      <c r="B24" s="25">
        <v>190</v>
      </c>
      <c r="C24" s="18" t="s">
        <v>1181</v>
      </c>
      <c r="D24" s="18" t="s">
        <v>1181</v>
      </c>
      <c r="E24" s="18" t="s">
        <v>1183</v>
      </c>
      <c r="F24" s="17" t="s">
        <v>381</v>
      </c>
      <c r="G24" s="17"/>
    </row>
    <row r="25" spans="1:7" s="14" customFormat="1" ht="13.8" x14ac:dyDescent="0.25">
      <c r="A25" s="219" t="s">
        <v>1258</v>
      </c>
      <c r="B25" s="24">
        <v>199</v>
      </c>
      <c r="C25" s="18" t="s">
        <v>1181</v>
      </c>
      <c r="D25" s="18" t="s">
        <v>1181</v>
      </c>
      <c r="E25" s="18" t="s">
        <v>1183</v>
      </c>
      <c r="F25" s="17" t="s">
        <v>392</v>
      </c>
      <c r="G25" s="17" t="s">
        <v>1186</v>
      </c>
    </row>
    <row r="26" spans="1:7" s="14" customFormat="1" ht="13.8" x14ac:dyDescent="0.25">
      <c r="A26" s="17"/>
      <c r="B26" s="24"/>
      <c r="C26" s="18"/>
      <c r="D26" s="18"/>
      <c r="E26" s="18" t="s">
        <v>1191</v>
      </c>
      <c r="F26" s="17"/>
      <c r="G26" s="17"/>
    </row>
    <row r="27" spans="1:7" s="14" customFormat="1" ht="13.8" x14ac:dyDescent="0.25">
      <c r="A27" s="17" t="s">
        <v>393</v>
      </c>
      <c r="B27" s="25">
        <v>200</v>
      </c>
      <c r="C27" s="18" t="s">
        <v>1181</v>
      </c>
      <c r="D27" s="18" t="s">
        <v>1181</v>
      </c>
      <c r="E27" s="18" t="s">
        <v>1181</v>
      </c>
      <c r="F27" s="17" t="s">
        <v>394</v>
      </c>
      <c r="G27" s="17"/>
    </row>
    <row r="28" spans="1:7" s="14" customFormat="1" ht="13.8" x14ac:dyDescent="0.25">
      <c r="A28" s="17" t="s">
        <v>395</v>
      </c>
      <c r="B28" s="25">
        <v>210</v>
      </c>
      <c r="C28" s="18" t="s">
        <v>1181</v>
      </c>
      <c r="D28" s="18" t="s">
        <v>1181</v>
      </c>
      <c r="E28" s="18" t="s">
        <v>1183</v>
      </c>
      <c r="F28" s="17" t="s">
        <v>394</v>
      </c>
      <c r="G28" s="17"/>
    </row>
    <row r="29" spans="1:7" s="14" customFormat="1" ht="13.8" x14ac:dyDescent="0.25">
      <c r="A29" s="17" t="s">
        <v>396</v>
      </c>
      <c r="B29" s="25">
        <v>215</v>
      </c>
      <c r="C29" s="18" t="s">
        <v>1181</v>
      </c>
      <c r="D29" s="18" t="s">
        <v>1181</v>
      </c>
      <c r="E29" s="18" t="s">
        <v>1183</v>
      </c>
      <c r="F29" s="17" t="s">
        <v>394</v>
      </c>
      <c r="G29" s="17"/>
    </row>
    <row r="30" spans="1:7" s="14" customFormat="1" ht="13.8" x14ac:dyDescent="0.25">
      <c r="A30" s="17" t="s">
        <v>397</v>
      </c>
      <c r="B30" s="25">
        <v>220</v>
      </c>
      <c r="C30" s="18" t="s">
        <v>1181</v>
      </c>
      <c r="D30" s="18" t="s">
        <v>1181</v>
      </c>
      <c r="E30" s="18" t="s">
        <v>1183</v>
      </c>
      <c r="F30" s="17" t="s">
        <v>394</v>
      </c>
      <c r="G30" s="17"/>
    </row>
    <row r="31" spans="1:7" s="14" customFormat="1" ht="13.8" x14ac:dyDescent="0.25">
      <c r="A31" s="17" t="s">
        <v>398</v>
      </c>
      <c r="B31" s="25">
        <v>230</v>
      </c>
      <c r="C31" s="18" t="s">
        <v>1181</v>
      </c>
      <c r="D31" s="18" t="s">
        <v>1181</v>
      </c>
      <c r="E31" s="18" t="s">
        <v>1183</v>
      </c>
      <c r="F31" s="17" t="s">
        <v>394</v>
      </c>
      <c r="G31" s="17"/>
    </row>
    <row r="32" spans="1:7" s="14" customFormat="1" ht="13.8" x14ac:dyDescent="0.25">
      <c r="A32" s="17" t="s">
        <v>399</v>
      </c>
      <c r="B32" s="25">
        <v>240</v>
      </c>
      <c r="C32" s="18" t="s">
        <v>1181</v>
      </c>
      <c r="D32" s="18" t="s">
        <v>1181</v>
      </c>
      <c r="E32" s="18" t="s">
        <v>1183</v>
      </c>
      <c r="F32" s="17" t="s">
        <v>394</v>
      </c>
      <c r="G32" s="17"/>
    </row>
    <row r="33" spans="1:7" s="14" customFormat="1" ht="13.8" x14ac:dyDescent="0.25">
      <c r="A33" s="17" t="s">
        <v>400</v>
      </c>
      <c r="B33" s="25">
        <v>250</v>
      </c>
      <c r="C33" s="18" t="s">
        <v>1181</v>
      </c>
      <c r="D33" s="18" t="s">
        <v>1181</v>
      </c>
      <c r="E33" s="18" t="s">
        <v>1183</v>
      </c>
      <c r="F33" s="17" t="s">
        <v>394</v>
      </c>
      <c r="G33" s="17"/>
    </row>
    <row r="34" spans="1:7" s="14" customFormat="1" ht="13.8" x14ac:dyDescent="0.25">
      <c r="A34" s="17" t="s">
        <v>401</v>
      </c>
      <c r="B34" s="25">
        <v>260</v>
      </c>
      <c r="C34" s="18" t="s">
        <v>1181</v>
      </c>
      <c r="D34" s="18" t="s">
        <v>1181</v>
      </c>
      <c r="E34" s="18" t="s">
        <v>1183</v>
      </c>
      <c r="F34" s="17" t="s">
        <v>394</v>
      </c>
      <c r="G34" s="17"/>
    </row>
    <row r="35" spans="1:7" s="14" customFormat="1" ht="13.8" x14ac:dyDescent="0.25">
      <c r="A35" s="17" t="s">
        <v>402</v>
      </c>
      <c r="B35" s="25">
        <v>270</v>
      </c>
      <c r="C35" s="18" t="s">
        <v>1181</v>
      </c>
      <c r="D35" s="18" t="s">
        <v>1181</v>
      </c>
      <c r="E35" s="18" t="s">
        <v>1183</v>
      </c>
      <c r="F35" s="17" t="s">
        <v>394</v>
      </c>
      <c r="G35" s="17"/>
    </row>
    <row r="36" spans="1:7" s="14" customFormat="1" ht="13.8" x14ac:dyDescent="0.25">
      <c r="A36" s="17" t="s">
        <v>403</v>
      </c>
      <c r="B36" s="25">
        <v>280</v>
      </c>
      <c r="C36" s="18" t="s">
        <v>1181</v>
      </c>
      <c r="D36" s="18" t="s">
        <v>1181</v>
      </c>
      <c r="E36" s="18" t="s">
        <v>1183</v>
      </c>
      <c r="F36" s="17" t="s">
        <v>394</v>
      </c>
      <c r="G36" s="17"/>
    </row>
    <row r="37" spans="1:7" s="14" customFormat="1" ht="13.8" x14ac:dyDescent="0.25">
      <c r="A37" s="17" t="s">
        <v>404</v>
      </c>
      <c r="B37" s="24">
        <v>291</v>
      </c>
      <c r="C37" s="18" t="s">
        <v>1181</v>
      </c>
      <c r="D37" s="18" t="s">
        <v>1181</v>
      </c>
      <c r="E37" s="18" t="s">
        <v>1183</v>
      </c>
      <c r="F37" s="17" t="s">
        <v>394</v>
      </c>
      <c r="G37" s="17"/>
    </row>
    <row r="38" spans="1:7" s="14" customFormat="1" ht="13.8" x14ac:dyDescent="0.25">
      <c r="A38" s="17" t="s">
        <v>405</v>
      </c>
      <c r="B38" s="24">
        <v>292</v>
      </c>
      <c r="C38" s="18" t="s">
        <v>1181</v>
      </c>
      <c r="D38" s="18" t="s">
        <v>1181</v>
      </c>
      <c r="E38" s="18" t="s">
        <v>1183</v>
      </c>
      <c r="F38" s="17" t="s">
        <v>394</v>
      </c>
      <c r="G38" s="17"/>
    </row>
    <row r="39" spans="1:7" s="14" customFormat="1" ht="13.8" x14ac:dyDescent="0.25">
      <c r="A39" s="17"/>
      <c r="B39" s="24"/>
      <c r="C39" s="18"/>
      <c r="D39" s="18"/>
      <c r="E39" s="18" t="s">
        <v>1191</v>
      </c>
      <c r="F39" s="17"/>
      <c r="G39" s="17"/>
    </row>
    <row r="40" spans="1:7" s="14" customFormat="1" ht="13.8" x14ac:dyDescent="0.25">
      <c r="A40" s="17" t="s">
        <v>406</v>
      </c>
      <c r="B40" s="25">
        <v>300</v>
      </c>
      <c r="C40" s="18" t="s">
        <v>1181</v>
      </c>
      <c r="D40" s="18" t="s">
        <v>1181</v>
      </c>
      <c r="E40" s="18" t="s">
        <v>1181</v>
      </c>
      <c r="F40" s="17" t="s">
        <v>407</v>
      </c>
      <c r="G40" s="17"/>
    </row>
    <row r="41" spans="1:7" s="14" customFormat="1" ht="13.8" x14ac:dyDescent="0.25">
      <c r="A41" s="17" t="s">
        <v>408</v>
      </c>
      <c r="B41" s="25">
        <v>310</v>
      </c>
      <c r="C41" s="18" t="s">
        <v>1181</v>
      </c>
      <c r="D41" s="18" t="s">
        <v>1181</v>
      </c>
      <c r="E41" s="18" t="s">
        <v>1183</v>
      </c>
      <c r="F41" s="17" t="s">
        <v>407</v>
      </c>
      <c r="G41" s="17"/>
    </row>
    <row r="42" spans="1:7" s="14" customFormat="1" ht="13.8" x14ac:dyDescent="0.25">
      <c r="A42" s="17" t="s">
        <v>409</v>
      </c>
      <c r="B42" s="25">
        <v>320</v>
      </c>
      <c r="C42" s="18" t="s">
        <v>1181</v>
      </c>
      <c r="D42" s="18" t="s">
        <v>1181</v>
      </c>
      <c r="E42" s="18" t="s">
        <v>1183</v>
      </c>
      <c r="F42" s="17" t="s">
        <v>407</v>
      </c>
      <c r="G42" s="17"/>
    </row>
    <row r="43" spans="1:7" s="14" customFormat="1" ht="13.8" x14ac:dyDescent="0.25">
      <c r="A43" s="17" t="s">
        <v>1218</v>
      </c>
      <c r="B43" s="24">
        <v>330</v>
      </c>
      <c r="C43" s="18" t="s">
        <v>1181</v>
      </c>
      <c r="D43" s="18" t="s">
        <v>1181</v>
      </c>
      <c r="E43" s="18" t="s">
        <v>1183</v>
      </c>
      <c r="F43" s="17" t="s">
        <v>407</v>
      </c>
      <c r="G43" s="17"/>
    </row>
    <row r="44" spans="1:7" s="14" customFormat="1" ht="13.8" x14ac:dyDescent="0.25">
      <c r="A44" s="17"/>
      <c r="B44" s="24"/>
      <c r="C44" s="18"/>
      <c r="D44" s="18"/>
      <c r="E44" s="18" t="s">
        <v>1191</v>
      </c>
      <c r="F44" s="17"/>
      <c r="G44" s="17"/>
    </row>
    <row r="45" spans="1:7" s="14" customFormat="1" ht="13.8" x14ac:dyDescent="0.25">
      <c r="A45" s="17" t="s">
        <v>410</v>
      </c>
      <c r="B45" s="25">
        <v>400</v>
      </c>
      <c r="C45" s="18" t="s">
        <v>1181</v>
      </c>
      <c r="D45" s="18" t="s">
        <v>1181</v>
      </c>
      <c r="E45" s="18" t="s">
        <v>1181</v>
      </c>
      <c r="F45" s="17" t="s">
        <v>411</v>
      </c>
      <c r="G45" s="17"/>
    </row>
    <row r="46" spans="1:7" s="14" customFormat="1" ht="13.8" x14ac:dyDescent="0.25">
      <c r="A46" s="17" t="s">
        <v>412</v>
      </c>
      <c r="B46" s="25">
        <v>410</v>
      </c>
      <c r="C46" s="18" t="s">
        <v>1181</v>
      </c>
      <c r="D46" s="18" t="s">
        <v>1181</v>
      </c>
      <c r="E46" s="18" t="s">
        <v>1183</v>
      </c>
      <c r="F46" s="17" t="s">
        <v>411</v>
      </c>
      <c r="G46" s="17"/>
    </row>
    <row r="47" spans="1:7" s="14" customFormat="1" ht="13.8" x14ac:dyDescent="0.25">
      <c r="A47" s="17" t="s">
        <v>413</v>
      </c>
      <c r="B47" s="25">
        <v>420</v>
      </c>
      <c r="C47" s="18" t="s">
        <v>1181</v>
      </c>
      <c r="D47" s="18" t="s">
        <v>1181</v>
      </c>
      <c r="E47" s="18" t="s">
        <v>1183</v>
      </c>
      <c r="F47" s="17" t="s">
        <v>414</v>
      </c>
      <c r="G47" s="17"/>
    </row>
    <row r="48" spans="1:7" s="14" customFormat="1" ht="13.8" x14ac:dyDescent="0.25">
      <c r="A48" s="17" t="s">
        <v>415</v>
      </c>
      <c r="B48" s="25">
        <v>430</v>
      </c>
      <c r="C48" s="18" t="s">
        <v>1181</v>
      </c>
      <c r="D48" s="18" t="s">
        <v>1181</v>
      </c>
      <c r="E48" s="18" t="s">
        <v>1183</v>
      </c>
      <c r="F48" s="17" t="s">
        <v>411</v>
      </c>
      <c r="G48" s="17"/>
    </row>
    <row r="49" spans="1:7" s="14" customFormat="1" ht="13.8" x14ac:dyDescent="0.25">
      <c r="A49" s="17" t="s">
        <v>416</v>
      </c>
      <c r="B49" s="24">
        <v>440</v>
      </c>
      <c r="C49" s="18" t="s">
        <v>1181</v>
      </c>
      <c r="D49" s="18" t="s">
        <v>1181</v>
      </c>
      <c r="E49" s="18" t="s">
        <v>1183</v>
      </c>
      <c r="F49" s="17" t="s">
        <v>411</v>
      </c>
      <c r="G49" s="17"/>
    </row>
    <row r="50" spans="1:7" s="14" customFormat="1" ht="13.8" x14ac:dyDescent="0.25">
      <c r="A50" s="219" t="s">
        <v>1259</v>
      </c>
      <c r="B50" s="24">
        <v>450</v>
      </c>
      <c r="C50" s="18" t="s">
        <v>1181</v>
      </c>
      <c r="D50" s="18" t="s">
        <v>1181</v>
      </c>
      <c r="E50" s="18" t="s">
        <v>1183</v>
      </c>
      <c r="F50" s="17" t="s">
        <v>411</v>
      </c>
      <c r="G50" s="17" t="s">
        <v>1185</v>
      </c>
    </row>
    <row r="51" spans="1:7" s="14" customFormat="1" ht="13.8" x14ac:dyDescent="0.25">
      <c r="A51" s="219" t="s">
        <v>1260</v>
      </c>
      <c r="B51" s="24">
        <v>451</v>
      </c>
      <c r="C51" s="18" t="s">
        <v>1181</v>
      </c>
      <c r="D51" s="18" t="s">
        <v>1181</v>
      </c>
      <c r="E51" s="18" t="s">
        <v>1183</v>
      </c>
      <c r="F51" s="17" t="s">
        <v>411</v>
      </c>
      <c r="G51" s="17" t="s">
        <v>1185</v>
      </c>
    </row>
    <row r="52" spans="1:7" s="14" customFormat="1" ht="13.8" x14ac:dyDescent="0.25">
      <c r="A52" s="219" t="s">
        <v>1261</v>
      </c>
      <c r="B52" s="24">
        <v>452</v>
      </c>
      <c r="C52" s="18" t="s">
        <v>1181</v>
      </c>
      <c r="D52" s="18" t="s">
        <v>1181</v>
      </c>
      <c r="E52" s="18" t="s">
        <v>1183</v>
      </c>
      <c r="F52" s="17" t="s">
        <v>411</v>
      </c>
      <c r="G52" s="17" t="s">
        <v>1185</v>
      </c>
    </row>
    <row r="53" spans="1:7" s="14" customFormat="1" ht="13.8" x14ac:dyDescent="0.25">
      <c r="A53" s="219" t="s">
        <v>1262</v>
      </c>
      <c r="B53" s="24">
        <v>453</v>
      </c>
      <c r="C53" s="18" t="s">
        <v>1183</v>
      </c>
      <c r="D53" s="18" t="s">
        <v>1181</v>
      </c>
      <c r="E53" s="18" t="s">
        <v>1183</v>
      </c>
      <c r="F53" s="17" t="s">
        <v>417</v>
      </c>
      <c r="G53" s="17" t="s">
        <v>1187</v>
      </c>
    </row>
    <row r="54" spans="1:7" s="14" customFormat="1" ht="13.8" x14ac:dyDescent="0.25">
      <c r="A54" s="219" t="s">
        <v>1263</v>
      </c>
      <c r="B54" s="24">
        <v>454</v>
      </c>
      <c r="C54" s="18" t="s">
        <v>1183</v>
      </c>
      <c r="D54" s="18" t="s">
        <v>1181</v>
      </c>
      <c r="E54" s="18" t="s">
        <v>1183</v>
      </c>
      <c r="F54" s="17" t="s">
        <v>418</v>
      </c>
      <c r="G54" s="17" t="s">
        <v>1187</v>
      </c>
    </row>
    <row r="55" spans="1:7" s="14" customFormat="1" ht="13.8" x14ac:dyDescent="0.25">
      <c r="A55" s="17"/>
      <c r="B55" s="24"/>
      <c r="C55" s="18"/>
      <c r="D55" s="18"/>
      <c r="E55" s="18" t="s">
        <v>1191</v>
      </c>
      <c r="F55" s="17"/>
      <c r="G55" s="17"/>
    </row>
    <row r="56" spans="1:7" s="14" customFormat="1" ht="13.8" x14ac:dyDescent="0.25">
      <c r="A56" s="20" t="s">
        <v>439</v>
      </c>
      <c r="B56" s="221"/>
      <c r="C56" s="18"/>
      <c r="D56" s="18"/>
      <c r="E56" s="18" t="s">
        <v>1191</v>
      </c>
    </row>
    <row r="57" spans="1:7" s="14" customFormat="1" ht="13.8" x14ac:dyDescent="0.25">
      <c r="A57" s="20" t="s">
        <v>440</v>
      </c>
      <c r="B57" s="26">
        <v>500</v>
      </c>
      <c r="C57" s="18" t="s">
        <v>1181</v>
      </c>
      <c r="D57" s="18" t="s">
        <v>1181</v>
      </c>
      <c r="E57" s="18" t="s">
        <v>1181</v>
      </c>
      <c r="F57" s="20" t="s">
        <v>414</v>
      </c>
      <c r="G57" s="20"/>
    </row>
    <row r="58" spans="1:7" s="14" customFormat="1" ht="13.8" x14ac:dyDescent="0.25">
      <c r="A58" s="20" t="s">
        <v>441</v>
      </c>
      <c r="B58" s="26">
        <v>501</v>
      </c>
      <c r="C58" s="18" t="s">
        <v>1181</v>
      </c>
      <c r="D58" s="18" t="s">
        <v>1181</v>
      </c>
      <c r="E58" s="18" t="s">
        <v>1183</v>
      </c>
      <c r="F58" s="20" t="s">
        <v>414</v>
      </c>
      <c r="G58" s="20"/>
    </row>
    <row r="59" spans="1:7" s="14" customFormat="1" ht="13.8" x14ac:dyDescent="0.25">
      <c r="A59" s="20" t="s">
        <v>442</v>
      </c>
      <c r="B59" s="26">
        <v>502</v>
      </c>
      <c r="C59" s="18" t="s">
        <v>1181</v>
      </c>
      <c r="D59" s="18" t="s">
        <v>1181</v>
      </c>
      <c r="E59" s="18" t="s">
        <v>1183</v>
      </c>
      <c r="F59" s="20" t="s">
        <v>414</v>
      </c>
      <c r="G59" s="20"/>
    </row>
    <row r="60" spans="1:7" s="14" customFormat="1" ht="13.8" x14ac:dyDescent="0.25">
      <c r="A60" s="20" t="s">
        <v>443</v>
      </c>
      <c r="B60" s="26">
        <v>503</v>
      </c>
      <c r="C60" s="18" t="s">
        <v>1181</v>
      </c>
      <c r="D60" s="18" t="s">
        <v>1181</v>
      </c>
      <c r="E60" s="18" t="s">
        <v>1183</v>
      </c>
      <c r="F60" s="20" t="s">
        <v>414</v>
      </c>
      <c r="G60" s="20"/>
    </row>
    <row r="61" spans="1:7" s="14" customFormat="1" ht="13.8" x14ac:dyDescent="0.25">
      <c r="A61" s="20" t="s">
        <v>444</v>
      </c>
      <c r="B61" s="26">
        <v>504</v>
      </c>
      <c r="C61" s="18" t="s">
        <v>1181</v>
      </c>
      <c r="D61" s="18" t="s">
        <v>1181</v>
      </c>
      <c r="E61" s="18" t="s">
        <v>1183</v>
      </c>
      <c r="F61" s="20" t="s">
        <v>414</v>
      </c>
      <c r="G61" s="20"/>
    </row>
    <row r="62" spans="1:7" s="14" customFormat="1" ht="13.8" x14ac:dyDescent="0.25">
      <c r="A62" s="20" t="s">
        <v>445</v>
      </c>
      <c r="B62" s="26">
        <v>505</v>
      </c>
      <c r="C62" s="18" t="s">
        <v>1181</v>
      </c>
      <c r="D62" s="18" t="s">
        <v>1181</v>
      </c>
      <c r="E62" s="18" t="s">
        <v>1183</v>
      </c>
      <c r="F62" s="20" t="s">
        <v>414</v>
      </c>
      <c r="G62" s="20"/>
    </row>
    <row r="63" spans="1:7" s="14" customFormat="1" ht="13.8" x14ac:dyDescent="0.25">
      <c r="B63" s="221"/>
      <c r="C63" s="18"/>
      <c r="D63" s="18"/>
      <c r="E63" s="18" t="s">
        <v>1191</v>
      </c>
    </row>
    <row r="64" spans="1:7" s="14" customFormat="1" ht="13.8" x14ac:dyDescent="0.25">
      <c r="A64" s="20" t="s">
        <v>446</v>
      </c>
      <c r="B64" s="221"/>
      <c r="C64" s="18"/>
      <c r="D64" s="18"/>
      <c r="E64" s="18" t="s">
        <v>1191</v>
      </c>
    </row>
    <row r="65" spans="1:7" s="14" customFormat="1" ht="13.8" x14ac:dyDescent="0.25">
      <c r="A65" s="20" t="s">
        <v>447</v>
      </c>
      <c r="B65" s="26">
        <v>510</v>
      </c>
      <c r="C65" s="18" t="s">
        <v>1181</v>
      </c>
      <c r="D65" s="18" t="s">
        <v>1181</v>
      </c>
      <c r="E65" s="18" t="s">
        <v>1183</v>
      </c>
      <c r="F65" s="20" t="s">
        <v>414</v>
      </c>
      <c r="G65" s="20"/>
    </row>
    <row r="66" spans="1:7" s="14" customFormat="1" ht="13.8" x14ac:dyDescent="0.25">
      <c r="A66" s="20" t="s">
        <v>448</v>
      </c>
      <c r="B66" s="26">
        <v>511</v>
      </c>
      <c r="C66" s="18" t="s">
        <v>1181</v>
      </c>
      <c r="D66" s="18" t="s">
        <v>1181</v>
      </c>
      <c r="E66" s="18" t="s">
        <v>1183</v>
      </c>
      <c r="F66" s="20" t="s">
        <v>414</v>
      </c>
      <c r="G66" s="20"/>
    </row>
    <row r="67" spans="1:7" s="14" customFormat="1" ht="13.8" x14ac:dyDescent="0.25">
      <c r="A67" s="20" t="s">
        <v>449</v>
      </c>
      <c r="B67" s="26">
        <v>512</v>
      </c>
      <c r="C67" s="18" t="s">
        <v>1181</v>
      </c>
      <c r="D67" s="18" t="s">
        <v>1181</v>
      </c>
      <c r="E67" s="18" t="s">
        <v>1183</v>
      </c>
      <c r="F67" s="20" t="s">
        <v>414</v>
      </c>
      <c r="G67" s="20"/>
    </row>
    <row r="68" spans="1:7" s="14" customFormat="1" ht="13.8" x14ac:dyDescent="0.25">
      <c r="A68" s="20" t="s">
        <v>450</v>
      </c>
      <c r="B68" s="26">
        <v>513</v>
      </c>
      <c r="C68" s="18" t="s">
        <v>1181</v>
      </c>
      <c r="D68" s="18" t="s">
        <v>1181</v>
      </c>
      <c r="E68" s="18" t="s">
        <v>1183</v>
      </c>
      <c r="F68" s="20" t="s">
        <v>414</v>
      </c>
      <c r="G68" s="20"/>
    </row>
    <row r="69" spans="1:7" s="14" customFormat="1" ht="13.8" x14ac:dyDescent="0.25">
      <c r="A69" s="20" t="s">
        <v>451</v>
      </c>
      <c r="B69" s="26">
        <v>514</v>
      </c>
      <c r="C69" s="18" t="s">
        <v>1181</v>
      </c>
      <c r="D69" s="18" t="s">
        <v>1181</v>
      </c>
      <c r="E69" s="18" t="s">
        <v>1183</v>
      </c>
      <c r="F69" s="20" t="s">
        <v>414</v>
      </c>
      <c r="G69" s="20"/>
    </row>
    <row r="70" spans="1:7" s="14" customFormat="1" ht="13.8" x14ac:dyDescent="0.25">
      <c r="A70" s="20" t="s">
        <v>452</v>
      </c>
      <c r="B70" s="26">
        <v>515</v>
      </c>
      <c r="C70" s="18" t="s">
        <v>1181</v>
      </c>
      <c r="D70" s="18" t="s">
        <v>1181</v>
      </c>
      <c r="E70" s="18" t="s">
        <v>1183</v>
      </c>
      <c r="F70" s="20" t="s">
        <v>414</v>
      </c>
      <c r="G70" s="20"/>
    </row>
    <row r="71" spans="1:7" s="14" customFormat="1" ht="13.8" x14ac:dyDescent="0.25">
      <c r="A71" s="20" t="s">
        <v>453</v>
      </c>
      <c r="B71" s="26">
        <v>516</v>
      </c>
      <c r="C71" s="18" t="s">
        <v>1181</v>
      </c>
      <c r="D71" s="18" t="s">
        <v>1181</v>
      </c>
      <c r="E71" s="18" t="s">
        <v>1183</v>
      </c>
      <c r="F71" s="20" t="s">
        <v>414</v>
      </c>
      <c r="G71" s="20"/>
    </row>
    <row r="72" spans="1:7" s="14" customFormat="1" ht="13.8" x14ac:dyDescent="0.25">
      <c r="A72" s="20" t="s">
        <v>454</v>
      </c>
      <c r="B72" s="26">
        <v>517</v>
      </c>
      <c r="C72" s="18" t="s">
        <v>1181</v>
      </c>
      <c r="D72" s="18" t="s">
        <v>1181</v>
      </c>
      <c r="E72" s="18" t="s">
        <v>1183</v>
      </c>
      <c r="F72" s="20" t="s">
        <v>414</v>
      </c>
      <c r="G72" s="20"/>
    </row>
    <row r="73" spans="1:7" s="14" customFormat="1" ht="13.8" x14ac:dyDescent="0.25">
      <c r="A73" s="20" t="s">
        <v>455</v>
      </c>
      <c r="B73" s="26">
        <v>518</v>
      </c>
      <c r="C73" s="18" t="s">
        <v>1181</v>
      </c>
      <c r="D73" s="18" t="s">
        <v>1181</v>
      </c>
      <c r="E73" s="18" t="s">
        <v>1183</v>
      </c>
      <c r="F73" s="20" t="s">
        <v>414</v>
      </c>
      <c r="G73" s="20"/>
    </row>
    <row r="74" spans="1:7" s="14" customFormat="1" ht="13.8" x14ac:dyDescent="0.25">
      <c r="A74" s="20" t="s">
        <v>456</v>
      </c>
      <c r="B74" s="26">
        <v>519</v>
      </c>
      <c r="C74" s="18" t="s">
        <v>1181</v>
      </c>
      <c r="D74" s="18" t="s">
        <v>1181</v>
      </c>
      <c r="E74" s="18" t="s">
        <v>1183</v>
      </c>
      <c r="F74" s="20" t="s">
        <v>414</v>
      </c>
      <c r="G74" s="20"/>
    </row>
    <row r="75" spans="1:7" s="14" customFormat="1" ht="13.8" x14ac:dyDescent="0.25">
      <c r="A75" s="20" t="s">
        <v>457</v>
      </c>
      <c r="B75" s="26">
        <v>520</v>
      </c>
      <c r="C75" s="18" t="s">
        <v>1181</v>
      </c>
      <c r="D75" s="18" t="s">
        <v>1181</v>
      </c>
      <c r="E75" s="18" t="s">
        <v>1183</v>
      </c>
      <c r="F75" s="20" t="s">
        <v>414</v>
      </c>
      <c r="G75" s="20"/>
    </row>
    <row r="76" spans="1:7" s="14" customFormat="1" ht="13.8" x14ac:dyDescent="0.25">
      <c r="B76" s="221"/>
      <c r="C76" s="18"/>
      <c r="D76" s="18"/>
      <c r="E76" s="18" t="s">
        <v>1191</v>
      </c>
    </row>
    <row r="77" spans="1:7" s="14" customFormat="1" ht="13.8" x14ac:dyDescent="0.25">
      <c r="A77" s="20" t="s">
        <v>458</v>
      </c>
      <c r="B77" s="221"/>
      <c r="C77" s="18"/>
      <c r="D77" s="18"/>
      <c r="E77" s="18" t="s">
        <v>1191</v>
      </c>
    </row>
    <row r="78" spans="1:7" s="14" customFormat="1" ht="13.5" customHeight="1" x14ac:dyDescent="0.25">
      <c r="A78" s="20" t="s">
        <v>459</v>
      </c>
      <c r="B78" s="26">
        <v>530</v>
      </c>
      <c r="C78" s="18" t="s">
        <v>1181</v>
      </c>
      <c r="D78" s="18" t="s">
        <v>1181</v>
      </c>
      <c r="E78" s="18" t="s">
        <v>1183</v>
      </c>
      <c r="F78" s="20" t="s">
        <v>414</v>
      </c>
      <c r="G78" s="20"/>
    </row>
    <row r="79" spans="1:7" s="14" customFormat="1" ht="13.8" x14ac:dyDescent="0.25">
      <c r="A79" s="20" t="s">
        <v>460</v>
      </c>
      <c r="B79" s="26">
        <v>531</v>
      </c>
      <c r="C79" s="18" t="s">
        <v>1181</v>
      </c>
      <c r="D79" s="18" t="s">
        <v>1181</v>
      </c>
      <c r="E79" s="18" t="s">
        <v>1183</v>
      </c>
      <c r="F79" s="20" t="s">
        <v>414</v>
      </c>
      <c r="G79" s="20"/>
    </row>
    <row r="80" spans="1:7" s="14" customFormat="1" ht="13.8" x14ac:dyDescent="0.25">
      <c r="A80" s="20" t="s">
        <v>461</v>
      </c>
      <c r="B80" s="26">
        <v>532</v>
      </c>
      <c r="C80" s="18" t="s">
        <v>1181</v>
      </c>
      <c r="D80" s="18" t="s">
        <v>1181</v>
      </c>
      <c r="E80" s="18" t="s">
        <v>1183</v>
      </c>
      <c r="F80" s="20" t="s">
        <v>414</v>
      </c>
      <c r="G80" s="20"/>
    </row>
    <row r="81" spans="1:7" s="14" customFormat="1" ht="13.8" x14ac:dyDescent="0.25">
      <c r="A81" s="20" t="s">
        <v>462</v>
      </c>
      <c r="B81" s="26">
        <v>533</v>
      </c>
      <c r="C81" s="18" t="s">
        <v>1181</v>
      </c>
      <c r="D81" s="18" t="s">
        <v>1181</v>
      </c>
      <c r="E81" s="18" t="s">
        <v>1183</v>
      </c>
      <c r="F81" s="20" t="s">
        <v>414</v>
      </c>
      <c r="G81" s="20"/>
    </row>
    <row r="82" spans="1:7" s="14" customFormat="1" ht="13.8" x14ac:dyDescent="0.25">
      <c r="A82" s="20" t="s">
        <v>463</v>
      </c>
      <c r="B82" s="26">
        <v>534</v>
      </c>
      <c r="C82" s="18" t="s">
        <v>1181</v>
      </c>
      <c r="D82" s="18" t="s">
        <v>1181</v>
      </c>
      <c r="E82" s="18" t="s">
        <v>1183</v>
      </c>
      <c r="F82" s="20" t="s">
        <v>414</v>
      </c>
      <c r="G82" s="20"/>
    </row>
    <row r="83" spans="1:7" s="14" customFormat="1" ht="13.8" x14ac:dyDescent="0.25">
      <c r="A83" s="20" t="s">
        <v>464</v>
      </c>
      <c r="B83" s="26">
        <v>535</v>
      </c>
      <c r="C83" s="18" t="s">
        <v>1181</v>
      </c>
      <c r="D83" s="18" t="s">
        <v>1181</v>
      </c>
      <c r="E83" s="18" t="s">
        <v>1183</v>
      </c>
      <c r="F83" s="20" t="s">
        <v>414</v>
      </c>
      <c r="G83" s="20"/>
    </row>
    <row r="84" spans="1:7" s="14" customFormat="1" ht="13.8" x14ac:dyDescent="0.25">
      <c r="B84" s="221"/>
      <c r="C84" s="18"/>
      <c r="D84" s="18"/>
      <c r="E84" s="18" t="s">
        <v>1191</v>
      </c>
    </row>
    <row r="85" spans="1:7" s="14" customFormat="1" ht="13.8" x14ac:dyDescent="0.25">
      <c r="A85" s="20" t="s">
        <v>465</v>
      </c>
      <c r="B85" s="221"/>
      <c r="C85" s="18"/>
      <c r="D85" s="18"/>
      <c r="E85" s="18" t="s">
        <v>1191</v>
      </c>
    </row>
    <row r="86" spans="1:7" s="14" customFormat="1" ht="13.5" customHeight="1" x14ac:dyDescent="0.25">
      <c r="A86" s="20" t="s">
        <v>466</v>
      </c>
      <c r="B86" s="26">
        <v>540</v>
      </c>
      <c r="C86" s="18" t="s">
        <v>1181</v>
      </c>
      <c r="D86" s="18" t="s">
        <v>1181</v>
      </c>
      <c r="E86" s="18" t="s">
        <v>1183</v>
      </c>
      <c r="F86" s="20" t="s">
        <v>414</v>
      </c>
      <c r="G86" s="20"/>
    </row>
    <row r="87" spans="1:7" s="14" customFormat="1" ht="13.8" x14ac:dyDescent="0.25">
      <c r="A87" s="20" t="s">
        <v>467</v>
      </c>
      <c r="B87" s="26">
        <v>541</v>
      </c>
      <c r="C87" s="18" t="s">
        <v>1181</v>
      </c>
      <c r="D87" s="18" t="s">
        <v>1181</v>
      </c>
      <c r="E87" s="18" t="s">
        <v>1183</v>
      </c>
      <c r="F87" s="20" t="s">
        <v>414</v>
      </c>
      <c r="G87" s="20"/>
    </row>
    <row r="88" spans="1:7" s="14" customFormat="1" ht="13.8" x14ac:dyDescent="0.25">
      <c r="A88" s="20" t="s">
        <v>468</v>
      </c>
      <c r="B88" s="26">
        <v>542</v>
      </c>
      <c r="C88" s="18" t="s">
        <v>1181</v>
      </c>
      <c r="D88" s="18" t="s">
        <v>1181</v>
      </c>
      <c r="E88" s="18" t="s">
        <v>1183</v>
      </c>
      <c r="F88" s="20" t="s">
        <v>414</v>
      </c>
      <c r="G88" s="20"/>
    </row>
    <row r="89" spans="1:7" s="14" customFormat="1" ht="13.8" x14ac:dyDescent="0.25">
      <c r="A89" s="20" t="s">
        <v>469</v>
      </c>
      <c r="B89" s="26">
        <v>543</v>
      </c>
      <c r="C89" s="18" t="s">
        <v>1181</v>
      </c>
      <c r="D89" s="18" t="s">
        <v>1181</v>
      </c>
      <c r="E89" s="18" t="s">
        <v>1183</v>
      </c>
      <c r="F89" s="20" t="s">
        <v>414</v>
      </c>
      <c r="G89" s="20"/>
    </row>
    <row r="90" spans="1:7" s="14" customFormat="1" ht="13.8" x14ac:dyDescent="0.25">
      <c r="A90" s="20"/>
      <c r="B90" s="221"/>
      <c r="C90" s="18"/>
      <c r="D90" s="18"/>
      <c r="E90" s="18" t="s">
        <v>1191</v>
      </c>
    </row>
    <row r="91" spans="1:7" s="14" customFormat="1" ht="13.8" x14ac:dyDescent="0.25">
      <c r="A91" s="20" t="s">
        <v>471</v>
      </c>
      <c r="B91" s="221"/>
      <c r="C91" s="18"/>
      <c r="D91" s="18"/>
      <c r="E91" s="18" t="s">
        <v>1191</v>
      </c>
    </row>
    <row r="92" spans="1:7" s="14" customFormat="1" ht="13.8" x14ac:dyDescent="0.25">
      <c r="A92" s="20" t="s">
        <v>472</v>
      </c>
      <c r="B92" s="26">
        <v>560</v>
      </c>
      <c r="C92" s="18" t="s">
        <v>1181</v>
      </c>
      <c r="D92" s="18" t="s">
        <v>1181</v>
      </c>
      <c r="E92" s="18" t="s">
        <v>1181</v>
      </c>
      <c r="F92" s="20" t="s">
        <v>414</v>
      </c>
      <c r="G92" s="20"/>
    </row>
    <row r="93" spans="1:7" s="14" customFormat="1" ht="13.8" x14ac:dyDescent="0.25">
      <c r="A93" s="20" t="s">
        <v>473</v>
      </c>
      <c r="B93" s="26">
        <v>561</v>
      </c>
      <c r="C93" s="18" t="s">
        <v>1181</v>
      </c>
      <c r="D93" s="18" t="s">
        <v>1181</v>
      </c>
      <c r="E93" s="18" t="s">
        <v>1181</v>
      </c>
      <c r="F93" s="20" t="s">
        <v>414</v>
      </c>
      <c r="G93" s="20"/>
    </row>
    <row r="94" spans="1:7" s="14" customFormat="1" ht="13.8" x14ac:dyDescent="0.25">
      <c r="A94" s="20" t="s">
        <v>474</v>
      </c>
      <c r="B94" s="26">
        <v>562</v>
      </c>
      <c r="C94" s="18" t="s">
        <v>1181</v>
      </c>
      <c r="D94" s="18" t="s">
        <v>1181</v>
      </c>
      <c r="E94" s="18" t="s">
        <v>1181</v>
      </c>
      <c r="F94" s="20" t="s">
        <v>414</v>
      </c>
      <c r="G94" s="20"/>
    </row>
    <row r="95" spans="1:7" s="14" customFormat="1" ht="13.8" x14ac:dyDescent="0.25">
      <c r="A95" s="222" t="s">
        <v>1177</v>
      </c>
      <c r="B95" s="244">
        <v>569</v>
      </c>
      <c r="C95" s="18" t="s">
        <v>1181</v>
      </c>
      <c r="D95" s="18" t="s">
        <v>1183</v>
      </c>
      <c r="E95" s="18" t="s">
        <v>1181</v>
      </c>
      <c r="F95" s="222" t="s">
        <v>414</v>
      </c>
      <c r="G95" s="222"/>
    </row>
    <row r="96" spans="1:7" s="14" customFormat="1" ht="13.8" x14ac:dyDescent="0.25">
      <c r="A96" s="20" t="s">
        <v>475</v>
      </c>
      <c r="B96" s="26">
        <v>563</v>
      </c>
      <c r="C96" s="18" t="s">
        <v>1181</v>
      </c>
      <c r="D96" s="18" t="s">
        <v>1181</v>
      </c>
      <c r="E96" s="18" t="s">
        <v>1183</v>
      </c>
      <c r="F96" s="20" t="s">
        <v>414</v>
      </c>
      <c r="G96" s="20"/>
    </row>
    <row r="97" spans="1:7" s="14" customFormat="1" ht="13.8" x14ac:dyDescent="0.25">
      <c r="A97" s="20" t="s">
        <v>476</v>
      </c>
      <c r="B97" s="26">
        <v>564</v>
      </c>
      <c r="C97" s="18" t="s">
        <v>1181</v>
      </c>
      <c r="D97" s="18" t="s">
        <v>1181</v>
      </c>
      <c r="E97" s="18" t="s">
        <v>1183</v>
      </c>
      <c r="F97" s="20" t="s">
        <v>414</v>
      </c>
      <c r="G97" s="20"/>
    </row>
    <row r="98" spans="1:7" s="14" customFormat="1" ht="13.8" x14ac:dyDescent="0.25">
      <c r="A98" s="20" t="s">
        <v>477</v>
      </c>
      <c r="B98" s="26">
        <v>565</v>
      </c>
      <c r="C98" s="18" t="s">
        <v>1181</v>
      </c>
      <c r="D98" s="18" t="s">
        <v>1181</v>
      </c>
      <c r="E98" s="18" t="s">
        <v>1181</v>
      </c>
      <c r="F98" s="20" t="s">
        <v>414</v>
      </c>
      <c r="G98" s="20"/>
    </row>
    <row r="99" spans="1:7" s="14" customFormat="1" ht="13.8" x14ac:dyDescent="0.25">
      <c r="A99" s="20" t="s">
        <v>478</v>
      </c>
      <c r="B99" s="26">
        <v>566</v>
      </c>
      <c r="C99" s="18" t="s">
        <v>1181</v>
      </c>
      <c r="D99" s="18" t="s">
        <v>1181</v>
      </c>
      <c r="E99" s="18" t="s">
        <v>1181</v>
      </c>
      <c r="F99" s="20" t="s">
        <v>414</v>
      </c>
      <c r="G99" s="20"/>
    </row>
    <row r="100" spans="1:7" s="14" customFormat="1" ht="13.8" x14ac:dyDescent="0.25">
      <c r="A100" s="20" t="s">
        <v>479</v>
      </c>
      <c r="B100" s="26">
        <v>567</v>
      </c>
      <c r="C100" s="18" t="s">
        <v>1181</v>
      </c>
      <c r="D100" s="18" t="s">
        <v>1181</v>
      </c>
      <c r="E100" s="18" t="s">
        <v>1181</v>
      </c>
      <c r="F100" s="20" t="s">
        <v>414</v>
      </c>
      <c r="G100" s="20"/>
    </row>
    <row r="101" spans="1:7" s="283" customFormat="1" ht="13.8" x14ac:dyDescent="0.25">
      <c r="A101" s="280" t="s">
        <v>480</v>
      </c>
      <c r="B101" s="281">
        <v>568</v>
      </c>
      <c r="C101" s="282" t="s">
        <v>1181</v>
      </c>
      <c r="D101" s="282" t="s">
        <v>1181</v>
      </c>
      <c r="E101" s="282" t="s">
        <v>1183</v>
      </c>
      <c r="F101" s="280" t="s">
        <v>414</v>
      </c>
      <c r="G101" s="280"/>
    </row>
    <row r="102" spans="1:7" s="14" customFormat="1" ht="13.8" x14ac:dyDescent="0.25">
      <c r="A102" s="217"/>
      <c r="B102" s="218"/>
      <c r="C102" s="18"/>
      <c r="D102" s="18"/>
      <c r="E102" s="18" t="s">
        <v>1191</v>
      </c>
      <c r="F102" s="217"/>
      <c r="G102" s="217"/>
    </row>
    <row r="103" spans="1:7" s="14" customFormat="1" ht="13.8" x14ac:dyDescent="0.25">
      <c r="A103" s="20" t="s">
        <v>481</v>
      </c>
      <c r="B103" s="221"/>
      <c r="C103" s="18"/>
      <c r="D103" s="18"/>
      <c r="E103" s="18" t="s">
        <v>1191</v>
      </c>
    </row>
    <row r="104" spans="1:7" s="14" customFormat="1" ht="13.8" x14ac:dyDescent="0.25">
      <c r="A104" s="20" t="s">
        <v>482</v>
      </c>
      <c r="B104" s="26">
        <v>580</v>
      </c>
      <c r="C104" s="18" t="s">
        <v>1181</v>
      </c>
      <c r="D104" s="18" t="s">
        <v>1181</v>
      </c>
      <c r="E104" s="18" t="s">
        <v>1183</v>
      </c>
      <c r="F104" s="20" t="s">
        <v>414</v>
      </c>
      <c r="G104" s="20"/>
    </row>
    <row r="105" spans="1:7" s="14" customFormat="1" ht="13.8" x14ac:dyDescent="0.25">
      <c r="A105" s="20" t="s">
        <v>483</v>
      </c>
      <c r="B105" s="26">
        <v>581</v>
      </c>
      <c r="C105" s="18" t="s">
        <v>1181</v>
      </c>
      <c r="D105" s="18" t="s">
        <v>1181</v>
      </c>
      <c r="E105" s="18" t="s">
        <v>1183</v>
      </c>
      <c r="F105" s="20" t="s">
        <v>414</v>
      </c>
      <c r="G105" s="20"/>
    </row>
    <row r="106" spans="1:7" s="14" customFormat="1" ht="13.8" x14ac:dyDescent="0.25">
      <c r="A106" s="20" t="s">
        <v>484</v>
      </c>
      <c r="B106" s="26">
        <v>582</v>
      </c>
      <c r="C106" s="18" t="s">
        <v>1181</v>
      </c>
      <c r="D106" s="18" t="s">
        <v>1181</v>
      </c>
      <c r="E106" s="18" t="s">
        <v>1183</v>
      </c>
      <c r="F106" s="20" t="s">
        <v>414</v>
      </c>
      <c r="G106" s="20"/>
    </row>
    <row r="107" spans="1:7" s="14" customFormat="1" ht="13.8" x14ac:dyDescent="0.25">
      <c r="A107" s="20" t="s">
        <v>485</v>
      </c>
      <c r="B107" s="26">
        <v>583</v>
      </c>
      <c r="C107" s="18" t="s">
        <v>1181</v>
      </c>
      <c r="D107" s="18" t="s">
        <v>1181</v>
      </c>
      <c r="E107" s="18" t="s">
        <v>1183</v>
      </c>
      <c r="F107" s="20" t="s">
        <v>414</v>
      </c>
      <c r="G107" s="20"/>
    </row>
    <row r="108" spans="1:7" s="14" customFormat="1" ht="13.8" x14ac:dyDescent="0.25">
      <c r="A108" s="20" t="s">
        <v>486</v>
      </c>
      <c r="B108" s="26">
        <v>584</v>
      </c>
      <c r="C108" s="18" t="s">
        <v>1181</v>
      </c>
      <c r="D108" s="18" t="s">
        <v>1181</v>
      </c>
      <c r="E108" s="18" t="s">
        <v>1183</v>
      </c>
      <c r="F108" s="20" t="s">
        <v>414</v>
      </c>
      <c r="G108" s="20"/>
    </row>
    <row r="109" spans="1:7" s="14" customFormat="1" ht="13.8" x14ac:dyDescent="0.25">
      <c r="A109" s="20" t="s">
        <v>487</v>
      </c>
      <c r="B109" s="26">
        <v>585</v>
      </c>
      <c r="C109" s="18" t="s">
        <v>1181</v>
      </c>
      <c r="D109" s="18" t="s">
        <v>1181</v>
      </c>
      <c r="E109" s="18" t="s">
        <v>1183</v>
      </c>
      <c r="F109" s="20" t="s">
        <v>414</v>
      </c>
      <c r="G109" s="20"/>
    </row>
    <row r="110" spans="1:7" s="14" customFormat="1" ht="13.8" x14ac:dyDescent="0.25">
      <c r="A110" s="20" t="s">
        <v>488</v>
      </c>
      <c r="B110" s="26">
        <v>586</v>
      </c>
      <c r="C110" s="18" t="s">
        <v>1181</v>
      </c>
      <c r="D110" s="18" t="s">
        <v>1181</v>
      </c>
      <c r="E110" s="18" t="s">
        <v>1183</v>
      </c>
      <c r="F110" s="20" t="s">
        <v>414</v>
      </c>
      <c r="G110" s="20"/>
    </row>
    <row r="111" spans="1:7" s="14" customFormat="1" ht="13.8" x14ac:dyDescent="0.25">
      <c r="A111" s="44" t="s">
        <v>712</v>
      </c>
      <c r="B111" s="241">
        <v>587</v>
      </c>
      <c r="C111" s="18" t="s">
        <v>1181</v>
      </c>
      <c r="D111" s="18" t="s">
        <v>1181</v>
      </c>
      <c r="E111" s="18" t="s">
        <v>1183</v>
      </c>
      <c r="F111" s="20" t="s">
        <v>414</v>
      </c>
      <c r="G111" s="20"/>
    </row>
    <row r="112" spans="1:7" s="14" customFormat="1" ht="13.8" x14ac:dyDescent="0.25">
      <c r="A112" s="17"/>
      <c r="B112" s="24"/>
      <c r="C112" s="18"/>
      <c r="D112" s="18"/>
      <c r="E112" s="18" t="s">
        <v>1191</v>
      </c>
      <c r="F112" s="17"/>
      <c r="G112" s="17"/>
    </row>
    <row r="113" spans="1:7" s="14" customFormat="1" ht="13.8" x14ac:dyDescent="0.25">
      <c r="A113" s="17" t="s">
        <v>419</v>
      </c>
      <c r="B113" s="25">
        <v>600</v>
      </c>
      <c r="C113" s="18" t="s">
        <v>1181</v>
      </c>
      <c r="D113" s="18" t="s">
        <v>1181</v>
      </c>
      <c r="E113" s="18" t="s">
        <v>1181</v>
      </c>
      <c r="F113" s="17" t="s">
        <v>420</v>
      </c>
      <c r="G113" s="17"/>
    </row>
    <row r="114" spans="1:7" s="14" customFormat="1" ht="13.8" x14ac:dyDescent="0.25">
      <c r="A114" s="17"/>
      <c r="B114" s="24"/>
      <c r="C114" s="18"/>
      <c r="D114" s="18"/>
      <c r="E114" s="18" t="s">
        <v>1191</v>
      </c>
      <c r="F114" s="17"/>
      <c r="G114" s="17"/>
    </row>
    <row r="115" spans="1:7" s="14" customFormat="1" ht="13.8" x14ac:dyDescent="0.25">
      <c r="A115" s="17" t="s">
        <v>421</v>
      </c>
      <c r="B115" s="25">
        <v>700</v>
      </c>
      <c r="C115" s="18" t="s">
        <v>1181</v>
      </c>
      <c r="D115" s="18" t="s">
        <v>1181</v>
      </c>
      <c r="E115" s="18" t="s">
        <v>1181</v>
      </c>
      <c r="F115" s="17" t="s">
        <v>422</v>
      </c>
      <c r="G115" s="17"/>
    </row>
    <row r="116" spans="1:7" s="14" customFormat="1" ht="13.8" x14ac:dyDescent="0.25">
      <c r="A116" s="17"/>
      <c r="B116" s="24"/>
      <c r="C116" s="18"/>
      <c r="D116" s="18"/>
      <c r="E116" s="18" t="s">
        <v>1191</v>
      </c>
      <c r="F116" s="17"/>
      <c r="G116" s="17"/>
    </row>
    <row r="117" spans="1:7" s="14" customFormat="1" ht="13.8" x14ac:dyDescent="0.25">
      <c r="A117" s="17" t="s">
        <v>423</v>
      </c>
      <c r="B117" s="25">
        <v>800</v>
      </c>
      <c r="C117" s="18" t="s">
        <v>1181</v>
      </c>
      <c r="D117" s="18" t="s">
        <v>1181</v>
      </c>
      <c r="E117" s="18" t="s">
        <v>1181</v>
      </c>
      <c r="F117" s="17" t="s">
        <v>424</v>
      </c>
      <c r="G117" s="17"/>
    </row>
    <row r="118" spans="1:7" s="14" customFormat="1" ht="13.8" x14ac:dyDescent="0.25">
      <c r="A118" s="17"/>
      <c r="B118" s="24"/>
      <c r="C118" s="18"/>
      <c r="D118" s="18"/>
      <c r="E118" s="18" t="s">
        <v>1191</v>
      </c>
      <c r="F118" s="17"/>
      <c r="G118" s="17"/>
    </row>
    <row r="119" spans="1:7" s="14" customFormat="1" ht="13.8" x14ac:dyDescent="0.25">
      <c r="A119" s="17" t="s">
        <v>425</v>
      </c>
      <c r="B119" s="25">
        <v>850</v>
      </c>
      <c r="C119" s="18" t="s">
        <v>1181</v>
      </c>
      <c r="D119" s="18" t="s">
        <v>1181</v>
      </c>
      <c r="E119" s="18" t="s">
        <v>1181</v>
      </c>
      <c r="F119" s="17" t="s">
        <v>426</v>
      </c>
      <c r="G119" s="17"/>
    </row>
    <row r="120" spans="1:7" s="14" customFormat="1" ht="13.8" x14ac:dyDescent="0.25">
      <c r="A120" s="17" t="s">
        <v>1201</v>
      </c>
      <c r="B120" s="25">
        <v>855</v>
      </c>
      <c r="C120" s="18" t="s">
        <v>1181</v>
      </c>
      <c r="D120" s="18" t="s">
        <v>1181</v>
      </c>
      <c r="E120" s="18" t="s">
        <v>1183</v>
      </c>
      <c r="F120" s="17" t="s">
        <v>426</v>
      </c>
      <c r="G120" s="17"/>
    </row>
    <row r="121" spans="1:7" s="14" customFormat="1" ht="13.8" x14ac:dyDescent="0.25">
      <c r="A121" s="17" t="s">
        <v>1202</v>
      </c>
      <c r="B121" s="25">
        <v>860</v>
      </c>
      <c r="C121" s="18" t="s">
        <v>1181</v>
      </c>
      <c r="D121" s="18" t="s">
        <v>1181</v>
      </c>
      <c r="E121" s="18" t="s">
        <v>1183</v>
      </c>
      <c r="F121" s="17" t="s">
        <v>426</v>
      </c>
      <c r="G121" s="17"/>
    </row>
    <row r="122" spans="1:7" s="14" customFormat="1" ht="13.8" x14ac:dyDescent="0.25">
      <c r="A122" s="17" t="s">
        <v>1200</v>
      </c>
      <c r="B122" s="25">
        <v>870</v>
      </c>
      <c r="C122" s="18" t="s">
        <v>1181</v>
      </c>
      <c r="D122" s="18" t="s">
        <v>1181</v>
      </c>
      <c r="E122" s="18" t="s">
        <v>1183</v>
      </c>
      <c r="F122" s="17" t="s">
        <v>426</v>
      </c>
      <c r="G122" s="17"/>
    </row>
    <row r="123" spans="1:7" s="14" customFormat="1" ht="13.8" x14ac:dyDescent="0.25">
      <c r="A123" s="17"/>
      <c r="B123" s="24"/>
      <c r="C123" s="18"/>
      <c r="D123" s="18"/>
      <c r="E123" s="18" t="s">
        <v>1191</v>
      </c>
      <c r="F123" s="17"/>
      <c r="G123" s="17"/>
    </row>
    <row r="124" spans="1:7" s="14" customFormat="1" ht="13.8" x14ac:dyDescent="0.25">
      <c r="A124" s="17" t="s">
        <v>427</v>
      </c>
      <c r="B124" s="24"/>
      <c r="C124" s="18"/>
      <c r="D124" s="18"/>
      <c r="E124" s="18" t="s">
        <v>1191</v>
      </c>
      <c r="F124" s="17"/>
      <c r="G124" s="17"/>
    </row>
    <row r="125" spans="1:7" s="14" customFormat="1" ht="13.8" x14ac:dyDescent="0.25">
      <c r="A125" s="17" t="s">
        <v>428</v>
      </c>
      <c r="B125" s="24">
        <v>910</v>
      </c>
      <c r="C125" s="18" t="s">
        <v>1181</v>
      </c>
      <c r="D125" s="18" t="s">
        <v>1181</v>
      </c>
      <c r="E125" s="18" t="s">
        <v>1183</v>
      </c>
      <c r="F125" s="17" t="s">
        <v>429</v>
      </c>
      <c r="G125" s="17"/>
    </row>
    <row r="126" spans="1:7" s="14" customFormat="1" ht="13.8" x14ac:dyDescent="0.25">
      <c r="A126" s="17" t="s">
        <v>430</v>
      </c>
      <c r="B126" s="24">
        <v>920</v>
      </c>
      <c r="C126" s="18" t="s">
        <v>1181</v>
      </c>
      <c r="D126" s="18" t="s">
        <v>1181</v>
      </c>
      <c r="E126" s="18" t="s">
        <v>1183</v>
      </c>
      <c r="F126" s="17" t="s">
        <v>429</v>
      </c>
      <c r="G126" s="17"/>
    </row>
    <row r="127" spans="1:7" s="14" customFormat="1" ht="13.8" x14ac:dyDescent="0.25">
      <c r="A127" s="17"/>
      <c r="B127" s="24"/>
      <c r="C127" s="18"/>
      <c r="D127" s="18"/>
      <c r="E127" s="18" t="s">
        <v>1191</v>
      </c>
      <c r="F127" s="17"/>
      <c r="G127" s="17"/>
    </row>
    <row r="128" spans="1:7" s="14" customFormat="1" ht="13.8" x14ac:dyDescent="0.25">
      <c r="A128" s="17" t="s">
        <v>431</v>
      </c>
      <c r="B128" s="24"/>
      <c r="C128" s="18"/>
      <c r="D128" s="18"/>
      <c r="E128" s="18" t="s">
        <v>1191</v>
      </c>
      <c r="F128" s="17"/>
      <c r="G128" s="17"/>
    </row>
    <row r="129" spans="1:7" s="14" customFormat="1" ht="13.8" x14ac:dyDescent="0.25">
      <c r="A129" s="17" t="s">
        <v>432</v>
      </c>
      <c r="B129" s="24">
        <v>960</v>
      </c>
      <c r="C129" s="18" t="s">
        <v>1183</v>
      </c>
      <c r="D129" s="18" t="s">
        <v>1181</v>
      </c>
      <c r="E129" s="18" t="s">
        <v>1181</v>
      </c>
      <c r="F129" s="17" t="s">
        <v>418</v>
      </c>
      <c r="G129" s="17"/>
    </row>
    <row r="130" spans="1:7" s="14" customFormat="1" ht="13.8" x14ac:dyDescent="0.25">
      <c r="A130" s="17" t="s">
        <v>433</v>
      </c>
      <c r="B130" s="24">
        <v>961</v>
      </c>
      <c r="C130" s="18" t="s">
        <v>1181</v>
      </c>
      <c r="D130" s="18" t="s">
        <v>1181</v>
      </c>
      <c r="E130" s="18" t="s">
        <v>1181</v>
      </c>
      <c r="F130" s="17" t="s">
        <v>418</v>
      </c>
      <c r="G130" s="17"/>
    </row>
    <row r="131" spans="1:7" s="14" customFormat="1" ht="13.8" x14ac:dyDescent="0.25">
      <c r="A131" s="17" t="s">
        <v>434</v>
      </c>
      <c r="B131" s="24">
        <v>962</v>
      </c>
      <c r="C131" s="18" t="s">
        <v>1181</v>
      </c>
      <c r="D131" s="18" t="s">
        <v>1181</v>
      </c>
      <c r="E131" s="18" t="s">
        <v>1181</v>
      </c>
      <c r="F131" s="17" t="s">
        <v>418</v>
      </c>
      <c r="G131" s="17"/>
    </row>
    <row r="132" spans="1:7" s="14" customFormat="1" ht="13.8" x14ac:dyDescent="0.25">
      <c r="A132" s="17" t="s">
        <v>435</v>
      </c>
      <c r="B132" s="24">
        <v>970</v>
      </c>
      <c r="C132" s="18" t="s">
        <v>1181</v>
      </c>
      <c r="D132" s="18" t="s">
        <v>1181</v>
      </c>
      <c r="E132" s="18" t="s">
        <v>1181</v>
      </c>
      <c r="F132" s="17" t="s">
        <v>418</v>
      </c>
      <c r="G132" s="17"/>
    </row>
    <row r="133" spans="1:7" s="14" customFormat="1" ht="13.8" x14ac:dyDescent="0.25">
      <c r="A133" s="17" t="s">
        <v>1337</v>
      </c>
      <c r="B133" s="24">
        <v>972</v>
      </c>
      <c r="C133" s="18" t="s">
        <v>1181</v>
      </c>
      <c r="D133" s="18" t="s">
        <v>1181</v>
      </c>
      <c r="E133" s="18" t="s">
        <v>1181</v>
      </c>
      <c r="F133" s="17" t="s">
        <v>418</v>
      </c>
      <c r="G133" s="17"/>
    </row>
    <row r="134" spans="1:7" s="14" customFormat="1" ht="13.8" x14ac:dyDescent="0.25">
      <c r="A134" s="17" t="s">
        <v>436</v>
      </c>
      <c r="B134" s="24">
        <v>973</v>
      </c>
      <c r="C134" s="18" t="s">
        <v>1181</v>
      </c>
      <c r="D134" s="18" t="s">
        <v>1181</v>
      </c>
      <c r="E134" s="18" t="s">
        <v>1181</v>
      </c>
      <c r="F134" s="17" t="s">
        <v>418</v>
      </c>
      <c r="G134" s="17"/>
    </row>
    <row r="135" spans="1:7" s="14" customFormat="1" ht="13.8" x14ac:dyDescent="0.25">
      <c r="A135" s="17" t="s">
        <v>437</v>
      </c>
      <c r="B135" s="24">
        <v>974</v>
      </c>
      <c r="C135" s="18" t="s">
        <v>1181</v>
      </c>
      <c r="D135" s="18" t="s">
        <v>1181</v>
      </c>
      <c r="E135" s="18" t="s">
        <v>1181</v>
      </c>
      <c r="F135" s="17" t="s">
        <v>418</v>
      </c>
      <c r="G135" s="17"/>
    </row>
    <row r="136" spans="1:7" s="14" customFormat="1" ht="13.8" x14ac:dyDescent="0.25">
      <c r="A136" s="17" t="s">
        <v>438</v>
      </c>
      <c r="B136" s="24">
        <v>975</v>
      </c>
      <c r="C136" s="18" t="s">
        <v>1181</v>
      </c>
      <c r="D136" s="18" t="s">
        <v>1181</v>
      </c>
      <c r="E136" s="18" t="s">
        <v>1181</v>
      </c>
      <c r="F136" s="17" t="s">
        <v>418</v>
      </c>
      <c r="G136" s="17"/>
    </row>
    <row r="137" spans="1:7" s="165" customFormat="1" ht="13.8" x14ac:dyDescent="0.25">
      <c r="A137" s="17" t="s">
        <v>1182</v>
      </c>
      <c r="B137" s="24">
        <v>976</v>
      </c>
      <c r="C137" s="18" t="s">
        <v>1183</v>
      </c>
      <c r="D137" s="18" t="s">
        <v>1183</v>
      </c>
      <c r="E137" s="18" t="s">
        <v>1181</v>
      </c>
      <c r="F137" s="15" t="s">
        <v>418</v>
      </c>
      <c r="G137" s="15"/>
    </row>
    <row r="138" spans="1:7" s="165" customFormat="1" ht="13.8" x14ac:dyDescent="0.25">
      <c r="A138" s="17" t="s">
        <v>1188</v>
      </c>
      <c r="B138" s="24">
        <v>977</v>
      </c>
      <c r="C138" s="18" t="s">
        <v>1181</v>
      </c>
      <c r="D138" s="18" t="s">
        <v>1183</v>
      </c>
      <c r="E138" s="18" t="s">
        <v>1183</v>
      </c>
      <c r="F138" s="15" t="s">
        <v>418</v>
      </c>
      <c r="G138" s="15"/>
    </row>
    <row r="139" spans="1:7" s="165" customFormat="1" ht="13.8" x14ac:dyDescent="0.25">
      <c r="A139" s="17" t="s">
        <v>1189</v>
      </c>
      <c r="B139" s="24">
        <v>978</v>
      </c>
      <c r="C139" s="18" t="s">
        <v>1181</v>
      </c>
      <c r="D139" s="18" t="s">
        <v>1183</v>
      </c>
      <c r="E139" s="18" t="s">
        <v>1183</v>
      </c>
      <c r="F139" s="15" t="s">
        <v>418</v>
      </c>
      <c r="G139" s="15"/>
    </row>
    <row r="140" spans="1:7" s="14" customFormat="1" ht="13.8" x14ac:dyDescent="0.25">
      <c r="B140" s="24"/>
      <c r="C140" s="18"/>
      <c r="D140" s="18"/>
      <c r="E140" s="18" t="s">
        <v>1191</v>
      </c>
    </row>
    <row r="141" spans="1:7" s="14" customFormat="1" ht="13.8" x14ac:dyDescent="0.25">
      <c r="A141" s="14" t="s">
        <v>807</v>
      </c>
      <c r="B141" s="24"/>
      <c r="E141" s="18" t="s">
        <v>1191</v>
      </c>
    </row>
    <row r="142" spans="1:7" s="14" customFormat="1" ht="13.8" x14ac:dyDescent="0.25">
      <c r="A142" s="14" t="s">
        <v>1399</v>
      </c>
      <c r="B142" s="24">
        <v>990</v>
      </c>
      <c r="C142" s="14" t="s">
        <v>1181</v>
      </c>
      <c r="D142" s="14" t="s">
        <v>1181</v>
      </c>
      <c r="E142" s="18" t="s">
        <v>1183</v>
      </c>
      <c r="F142" s="20" t="s">
        <v>470</v>
      </c>
      <c r="G142" s="20"/>
    </row>
    <row r="143" spans="1:7" s="14" customFormat="1" ht="13.8" x14ac:dyDescent="0.25">
      <c r="E143" s="18"/>
      <c r="F143" s="20"/>
      <c r="G143" s="20"/>
    </row>
    <row r="144" spans="1:7" s="14" customFormat="1" ht="13.8" x14ac:dyDescent="0.25">
      <c r="E144" s="26"/>
      <c r="F144" s="20"/>
      <c r="G144" s="20"/>
    </row>
    <row r="145" spans="1:1" s="14" customFormat="1" ht="13.5" customHeight="1" x14ac:dyDescent="0.25">
      <c r="A145" s="17"/>
    </row>
    <row r="146" spans="1:1" s="14" customFormat="1" ht="13.8" x14ac:dyDescent="0.25"/>
    <row r="147" spans="1:1" s="14" customFormat="1" ht="13.8" x14ac:dyDescent="0.25"/>
    <row r="148" spans="1:1" s="14" customFormat="1" ht="13.8" x14ac:dyDescent="0.25"/>
    <row r="149" spans="1:1" s="14" customFormat="1" ht="13.8" x14ac:dyDescent="0.25"/>
    <row r="150" spans="1:1" s="14" customFormat="1" ht="13.8" x14ac:dyDescent="0.25"/>
    <row r="151" spans="1:1" s="14" customFormat="1" ht="13.8" x14ac:dyDescent="0.25"/>
    <row r="152" spans="1:1" s="14" customFormat="1" ht="13.5" customHeight="1" x14ac:dyDescent="0.25"/>
    <row r="153" spans="1:1" s="14" customFormat="1" ht="13.8" x14ac:dyDescent="0.25"/>
    <row r="154" spans="1:1" s="14" customFormat="1" ht="13.8" x14ac:dyDescent="0.25"/>
    <row r="155" spans="1:1" s="14" customFormat="1" ht="13.8" x14ac:dyDescent="0.25"/>
    <row r="156" spans="1:1" s="14" customFormat="1" ht="13.8" x14ac:dyDescent="0.25"/>
    <row r="157" spans="1:1" s="14" customFormat="1" ht="13.8" x14ac:dyDescent="0.25"/>
    <row r="158" spans="1:1" s="14" customFormat="1" ht="13.8" x14ac:dyDescent="0.25"/>
    <row r="159" spans="1:1" s="14" customFormat="1" ht="13.8" x14ac:dyDescent="0.25">
      <c r="A159" s="17"/>
    </row>
    <row r="160" spans="1:1" s="14" customFormat="1" ht="13.8" x14ac:dyDescent="0.25"/>
    <row r="161" s="14" customFormat="1" ht="13.8" x14ac:dyDescent="0.25"/>
    <row r="162" s="14" customFormat="1" ht="13.8" x14ac:dyDescent="0.25"/>
    <row r="163" s="14" customFormat="1" ht="13.8" x14ac:dyDescent="0.25"/>
    <row r="164" s="14" customFormat="1" ht="13.8" x14ac:dyDescent="0.25"/>
    <row r="165" s="14" customFormat="1" ht="13.8" x14ac:dyDescent="0.25"/>
    <row r="166" s="14" customFormat="1" ht="13.8" x14ac:dyDescent="0.25"/>
    <row r="167" s="14" customFormat="1" ht="13.8" x14ac:dyDescent="0.25"/>
    <row r="168" s="14" customFormat="1" ht="13.8" x14ac:dyDescent="0.25"/>
    <row r="169" s="14" customFormat="1" ht="13.8" x14ac:dyDescent="0.25"/>
    <row r="170" s="14" customFormat="1" ht="13.8" x14ac:dyDescent="0.25"/>
    <row r="171" s="14" customFormat="1" ht="13.8" x14ac:dyDescent="0.25"/>
    <row r="172" s="14" customFormat="1" ht="13.8" x14ac:dyDescent="0.25"/>
    <row r="173" s="14" customFormat="1" ht="13.8" x14ac:dyDescent="0.25"/>
    <row r="174" s="14" customFormat="1" ht="13.8" x14ac:dyDescent="0.25"/>
    <row r="175" s="14" customFormat="1" ht="13.8" x14ac:dyDescent="0.25"/>
    <row r="176" s="14" customFormat="1" ht="13.8" x14ac:dyDescent="0.25"/>
    <row r="177" s="14" customFormat="1" ht="13.8" x14ac:dyDescent="0.25"/>
    <row r="178" s="14" customFormat="1" ht="13.8" x14ac:dyDescent="0.25"/>
    <row r="179" s="14" customFormat="1" ht="13.8" x14ac:dyDescent="0.25"/>
    <row r="180" s="14" customFormat="1" ht="13.8" x14ac:dyDescent="0.25"/>
    <row r="181" s="14" customFormat="1" ht="13.8" x14ac:dyDescent="0.25"/>
    <row r="182" s="14" customFormat="1" ht="13.8" x14ac:dyDescent="0.25"/>
    <row r="183" s="14" customFormat="1" ht="13.8" x14ac:dyDescent="0.25"/>
    <row r="184" s="14" customFormat="1" ht="13.8" x14ac:dyDescent="0.25"/>
    <row r="185" s="14" customFormat="1" ht="13.8" x14ac:dyDescent="0.25"/>
    <row r="186" s="14" customFormat="1" ht="13.8" x14ac:dyDescent="0.25"/>
    <row r="187" s="14" customFormat="1" ht="13.8" x14ac:dyDescent="0.25"/>
    <row r="188" s="14" customFormat="1" ht="13.8" x14ac:dyDescent="0.25"/>
    <row r="189" s="14" customFormat="1" ht="13.8" x14ac:dyDescent="0.25"/>
    <row r="190" s="14" customFormat="1" ht="13.8" x14ac:dyDescent="0.25"/>
    <row r="191" s="14" customFormat="1" ht="13.8" x14ac:dyDescent="0.25"/>
    <row r="192" s="14" customFormat="1" ht="13.8" x14ac:dyDescent="0.25"/>
    <row r="193" s="14" customFormat="1" ht="13.8" x14ac:dyDescent="0.25"/>
    <row r="194" s="14" customFormat="1" ht="13.8" x14ac:dyDescent="0.25"/>
    <row r="195" s="14" customFormat="1" ht="13.8" x14ac:dyDescent="0.25"/>
    <row r="196" s="14" customFormat="1" ht="13.8" x14ac:dyDescent="0.25"/>
    <row r="197" s="14" customFormat="1" ht="13.8" x14ac:dyDescent="0.25"/>
    <row r="198" s="14" customFormat="1" ht="13.8" x14ac:dyDescent="0.25"/>
    <row r="199" s="14" customFormat="1" ht="13.8" x14ac:dyDescent="0.25"/>
    <row r="200" s="14" customFormat="1" ht="13.8" x14ac:dyDescent="0.25"/>
    <row r="201" s="14" customFormat="1" ht="13.8" x14ac:dyDescent="0.25"/>
    <row r="202" s="14" customFormat="1" ht="13.8" x14ac:dyDescent="0.25"/>
    <row r="203" s="14" customFormat="1" ht="13.8" x14ac:dyDescent="0.25"/>
    <row r="204" s="14" customFormat="1" ht="13.8" x14ac:dyDescent="0.25"/>
    <row r="205" s="14" customFormat="1" ht="13.8" x14ac:dyDescent="0.25"/>
    <row r="206" s="14" customFormat="1" ht="13.8" x14ac:dyDescent="0.25"/>
    <row r="207" s="14" customFormat="1" ht="13.8" x14ac:dyDescent="0.25"/>
    <row r="208" s="14" customFormat="1" ht="13.8" x14ac:dyDescent="0.25"/>
    <row r="209" s="14" customFormat="1" ht="13.8" x14ac:dyDescent="0.25"/>
    <row r="210" s="14" customFormat="1" ht="13.8" x14ac:dyDescent="0.25"/>
    <row r="211" s="14" customFormat="1" ht="13.8" x14ac:dyDescent="0.25"/>
    <row r="212" s="14" customFormat="1" ht="13.8" x14ac:dyDescent="0.25"/>
    <row r="213" s="14" customFormat="1" ht="13.8" x14ac:dyDescent="0.25"/>
    <row r="214" s="14" customFormat="1" ht="13.8" x14ac:dyDescent="0.25"/>
    <row r="215" s="14" customFormat="1" ht="13.8" x14ac:dyDescent="0.25"/>
    <row r="216" s="14" customFormat="1" ht="13.8" x14ac:dyDescent="0.25"/>
    <row r="217" s="14" customFormat="1" ht="13.8" x14ac:dyDescent="0.25"/>
    <row r="218" s="14" customFormat="1" ht="13.8" x14ac:dyDescent="0.25"/>
    <row r="219" s="14" customFormat="1" ht="13.8" x14ac:dyDescent="0.25"/>
    <row r="220" s="14" customFormat="1" ht="13.8" x14ac:dyDescent="0.25"/>
    <row r="221" s="14" customFormat="1" ht="13.8" x14ac:dyDescent="0.25"/>
    <row r="222" s="14" customFormat="1" ht="13.8" x14ac:dyDescent="0.25"/>
    <row r="223" s="14" customFormat="1" ht="13.8" x14ac:dyDescent="0.25"/>
    <row r="224" s="14" customFormat="1" ht="13.8" x14ac:dyDescent="0.25"/>
    <row r="225" s="14" customFormat="1" ht="13.8" x14ac:dyDescent="0.25"/>
    <row r="226" s="14" customFormat="1" ht="13.8" x14ac:dyDescent="0.25"/>
  </sheetData>
  <autoFilter ref="A2:H161"/>
  <customSheetViews>
    <customSheetView guid="{5A2CE18A-5277-4EF7-BE10-87706C2DEC9E}">
      <pane ySplit="2" topLeftCell="A103" activePane="bottomLeft" state="frozenSplit"/>
      <selection pane="bottomLeft" activeCell="B108" sqref="B108"/>
      <pageMargins left="0.7" right="0.7" top="0.78740157499999996" bottom="0.78740157499999996" header="0.3" footer="0.3"/>
      <pageSetup paperSize="9" orientation="portrait" verticalDpi="0" r:id="rId1"/>
    </customSheetView>
    <customSheetView guid="{3E032787-507F-410C-89D2-13163FA1A821}">
      <pane ySplit="2" topLeftCell="A103" activePane="bottomLeft" state="frozenSplit"/>
      <selection pane="bottomLeft" activeCell="B108" sqref="B108"/>
      <pageMargins left="0.7" right="0.7" top="0.78740157499999996" bottom="0.78740157499999996" header="0.3" footer="0.3"/>
      <pageSetup paperSize="9" orientation="portrait" verticalDpi="0" r:id="rId2"/>
    </customSheetView>
    <customSheetView guid="{578F384A-E30F-4AB0-9BE2-60241A58AF18}">
      <pane ySplit="2" topLeftCell="A103" activePane="bottomLeft" state="frozenSplit"/>
      <selection pane="bottomLeft" activeCell="B108" sqref="B108"/>
      <pageMargins left="0.7" right="0.7" top="0.78740157499999996" bottom="0.78740157499999996" header="0.3" footer="0.3"/>
      <pageSetup paperSize="9" orientation="portrait" verticalDpi="0" r:id="rId3"/>
    </customSheetView>
  </customSheetViews>
  <pageMargins left="0.70866141732283472" right="0.70866141732283472" top="0.78740157480314965" bottom="0.78740157480314965" header="0.31496062992125984" footer="0.31496062992125984"/>
  <pageSetup paperSize="9" scale="78" orientation="portrait" verticalDpi="0"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Übersicht</vt:lpstr>
      <vt:lpstr>(A) MS</vt:lpstr>
      <vt:lpstr>(B) SDEP-KTR</vt:lpstr>
      <vt:lpstr>(C) SDEP-ZH</vt:lpstr>
      <vt:lpstr>(D) Anlagebuchhaltung</vt:lpstr>
      <vt:lpstr>(E) Abstimmbrücke</vt:lpstr>
      <vt:lpstr>KTR-Typen</vt:lpstr>
      <vt:lpstr>Hauptkostenstellen</vt:lpstr>
      <vt:lpstr>'(E) Abstimmbrücke'!Druckbereich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b188nes</dc:creator>
  <cp:lastModifiedBy>b188pfa</cp:lastModifiedBy>
  <cp:lastPrinted>2018-11-07T11:42:16Z</cp:lastPrinted>
  <dcterms:created xsi:type="dcterms:W3CDTF">2018-05-23T14:31:09Z</dcterms:created>
  <dcterms:modified xsi:type="dcterms:W3CDTF">2020-07-15T07:46:41Z</dcterms:modified>
</cp:coreProperties>
</file>