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Desktop\Website Links\Kapitel 4.3 SOLL-Listen\"/>
    </mc:Choice>
  </mc:AlternateContent>
  <xr:revisionPtr revIDLastSave="0" documentId="8_{A845AC4E-9348-44C6-BD18-B74A8E9A96B7}" xr6:coauthVersionLast="47" xr6:coauthVersionMax="47" xr10:uidLastSave="{00000000-0000-0000-0000-000000000000}"/>
  <workbookProtection workbookAlgorithmName="SHA-512" workbookHashValue="hetItsRb3rUfkIc7V9qwg9F1RXbWxjrA8/Dkq6f1BexD2vXiZ25SQhbvgot3fNTtwR1WRaAYGJ/w+Re9w7p7tg==" workbookSaltValue="rs6EwVuuSZe5BVPG7epLzA==" workbookSpinCount="100000" lockStructure="1"/>
  <bookViews>
    <workbookView xWindow="-120" yWindow="-120" windowWidth="29040" windowHeight="17520" xr2:uid="{00000000-000D-0000-FFFF-FFFF00000000}"/>
  </bookViews>
  <sheets>
    <sheet name="SOLL-Liste Spitex" sheetId="1" r:id="rId1"/>
    <sheet name="SOLL-Liste Heime" sheetId="2" r:id="rId2"/>
  </sheets>
  <definedNames>
    <definedName name="_xlnm._FilterDatabase" localSheetId="1" hidden="1">'SOLL-Liste Heime'!$B$9:$B$187</definedName>
    <definedName name="_xlnm._FilterDatabase" localSheetId="0" hidden="1">'SOLL-Liste Spitex'!$A$9:$H$195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5" i="1" l="1"/>
  <c r="F195" i="1"/>
  <c r="E195" i="1"/>
  <c r="E310" i="1"/>
  <c r="F310" i="1"/>
  <c r="G310" i="1"/>
  <c r="H195" i="1" l="1"/>
  <c r="H310" i="1"/>
  <c r="D309" i="1" l="1"/>
  <c r="D308" i="1"/>
  <c r="D307" i="1"/>
  <c r="D306" i="1"/>
  <c r="D305" i="1"/>
  <c r="D304" i="1"/>
  <c r="D303" i="1"/>
  <c r="D302" i="1"/>
  <c r="D301" i="1"/>
  <c r="D300" i="1"/>
  <c r="D299" i="1"/>
  <c r="D298" i="1"/>
  <c r="D297" i="1"/>
  <c r="D296" i="1"/>
  <c r="D295" i="1"/>
  <c r="D294" i="1"/>
  <c r="D293" i="1"/>
  <c r="D292" i="1"/>
  <c r="D291" i="1"/>
  <c r="D290" i="1"/>
  <c r="D289" i="1"/>
  <c r="D288" i="1"/>
  <c r="D287" i="1"/>
  <c r="D286" i="1"/>
  <c r="D285" i="1"/>
  <c r="D284" i="1"/>
  <c r="D283" i="1"/>
  <c r="D282" i="1"/>
  <c r="D281" i="1"/>
  <c r="D280" i="1"/>
  <c r="D279" i="1"/>
  <c r="D278" i="1"/>
  <c r="D277" i="1"/>
  <c r="D276" i="1"/>
  <c r="D275" i="1"/>
  <c r="D274" i="1"/>
  <c r="D273" i="1"/>
  <c r="D272" i="1"/>
  <c r="D271" i="1"/>
  <c r="D270" i="1"/>
  <c r="D269" i="1"/>
  <c r="D268" i="1"/>
  <c r="D267" i="1"/>
  <c r="D266" i="1"/>
  <c r="D265" i="1"/>
  <c r="D264" i="1"/>
  <c r="D263" i="1"/>
  <c r="D262" i="1"/>
  <c r="D261" i="1"/>
  <c r="D260" i="1"/>
  <c r="D259" i="1"/>
  <c r="D258" i="1"/>
  <c r="D257" i="1"/>
  <c r="D256" i="1"/>
  <c r="D255" i="1"/>
  <c r="D254" i="1"/>
  <c r="D253" i="1"/>
  <c r="D252" i="1"/>
  <c r="D251" i="1"/>
  <c r="D250" i="1"/>
  <c r="D249" i="1"/>
  <c r="D248" i="1"/>
  <c r="D247" i="1"/>
  <c r="D246" i="1"/>
  <c r="D245" i="1"/>
  <c r="D244" i="1"/>
  <c r="D243" i="1"/>
  <c r="D242" i="1"/>
  <c r="D241" i="1"/>
  <c r="D240" i="1"/>
  <c r="D239" i="1"/>
  <c r="D238" i="1"/>
  <c r="D237" i="1"/>
  <c r="D236" i="1"/>
  <c r="D235" i="1"/>
  <c r="D234" i="1"/>
  <c r="D232" i="1"/>
  <c r="D231" i="1"/>
  <c r="D230" i="1"/>
  <c r="D229" i="1"/>
  <c r="E229" i="1" s="1"/>
  <c r="F242" i="1" l="1"/>
  <c r="E242" i="1"/>
  <c r="G242" i="1"/>
  <c r="E300" i="1"/>
  <c r="G300" i="1"/>
  <c r="F300" i="1"/>
  <c r="F255" i="1"/>
  <c r="E255" i="1"/>
  <c r="G255" i="1"/>
  <c r="E289" i="1"/>
  <c r="F289" i="1"/>
  <c r="G289" i="1"/>
  <c r="F244" i="1"/>
  <c r="G244" i="1"/>
  <c r="E244" i="1"/>
  <c r="E290" i="1"/>
  <c r="F290" i="1"/>
  <c r="G290" i="1"/>
  <c r="G245" i="1"/>
  <c r="E245" i="1"/>
  <c r="F245" i="1"/>
  <c r="E280" i="1"/>
  <c r="F280" i="1"/>
  <c r="G280" i="1"/>
  <c r="G234" i="1"/>
  <c r="F234" i="1"/>
  <c r="E234" i="1"/>
  <c r="E246" i="1"/>
  <c r="F246" i="1"/>
  <c r="G246" i="1"/>
  <c r="E258" i="1"/>
  <c r="G258" i="1"/>
  <c r="F258" i="1"/>
  <c r="E270" i="1"/>
  <c r="F270" i="1"/>
  <c r="G270" i="1"/>
  <c r="E281" i="1"/>
  <c r="F281" i="1"/>
  <c r="G281" i="1"/>
  <c r="E292" i="1"/>
  <c r="F292" i="1"/>
  <c r="G292" i="1"/>
  <c r="F304" i="1"/>
  <c r="E304" i="1"/>
  <c r="G304" i="1"/>
  <c r="F254" i="1"/>
  <c r="E254" i="1"/>
  <c r="G254" i="1"/>
  <c r="E231" i="1"/>
  <c r="F231" i="1"/>
  <c r="G231" i="1"/>
  <c r="G301" i="1"/>
  <c r="F301" i="1"/>
  <c r="E301" i="1"/>
  <c r="E232" i="1"/>
  <c r="F232" i="1"/>
  <c r="G232" i="1"/>
  <c r="G279" i="1"/>
  <c r="E279" i="1"/>
  <c r="F279" i="1"/>
  <c r="G257" i="1"/>
  <c r="E257" i="1"/>
  <c r="F257" i="1"/>
  <c r="E303" i="1"/>
  <c r="F303" i="1"/>
  <c r="G303" i="1"/>
  <c r="E235" i="1"/>
  <c r="F235" i="1"/>
  <c r="G235" i="1"/>
  <c r="G247" i="1"/>
  <c r="F247" i="1"/>
  <c r="E247" i="1"/>
  <c r="E259" i="1"/>
  <c r="F259" i="1"/>
  <c r="G259" i="1"/>
  <c r="E271" i="1"/>
  <c r="F271" i="1"/>
  <c r="G271" i="1"/>
  <c r="E282" i="1"/>
  <c r="G282" i="1"/>
  <c r="F282" i="1"/>
  <c r="F293" i="1"/>
  <c r="E293" i="1"/>
  <c r="G293" i="1"/>
  <c r="E305" i="1"/>
  <c r="F305" i="1"/>
  <c r="G305" i="1"/>
  <c r="G266" i="1"/>
  <c r="F266" i="1"/>
  <c r="E266" i="1"/>
  <c r="F267" i="1"/>
  <c r="E267" i="1"/>
  <c r="G267" i="1"/>
  <c r="E268" i="1"/>
  <c r="F268" i="1"/>
  <c r="G268" i="1"/>
  <c r="E233" i="1"/>
  <c r="F233" i="1"/>
  <c r="G233" i="1"/>
  <c r="G291" i="1"/>
  <c r="F291" i="1"/>
  <c r="E291" i="1"/>
  <c r="G294" i="1"/>
  <c r="F294" i="1"/>
  <c r="E294" i="1"/>
  <c r="E237" i="1"/>
  <c r="F237" i="1"/>
  <c r="G237" i="1"/>
  <c r="E262" i="1"/>
  <c r="F262" i="1"/>
  <c r="G262" i="1"/>
  <c r="E252" i="1"/>
  <c r="F252" i="1"/>
  <c r="G252" i="1"/>
  <c r="E230" i="1"/>
  <c r="G230" i="1"/>
  <c r="F230" i="1"/>
  <c r="G243" i="1"/>
  <c r="E243" i="1"/>
  <c r="F243" i="1"/>
  <c r="G278" i="1"/>
  <c r="E278" i="1"/>
  <c r="F278" i="1"/>
  <c r="G256" i="1"/>
  <c r="E256" i="1"/>
  <c r="F256" i="1"/>
  <c r="E302" i="1"/>
  <c r="G302" i="1"/>
  <c r="F302" i="1"/>
  <c r="E269" i="1"/>
  <c r="F269" i="1"/>
  <c r="G269" i="1"/>
  <c r="E236" i="1"/>
  <c r="F236" i="1"/>
  <c r="G236" i="1"/>
  <c r="E248" i="1"/>
  <c r="F248" i="1"/>
  <c r="G248" i="1"/>
  <c r="E260" i="1"/>
  <c r="G260" i="1"/>
  <c r="F260" i="1"/>
  <c r="E272" i="1"/>
  <c r="F272" i="1"/>
  <c r="G272" i="1"/>
  <c r="E283" i="1"/>
  <c r="F283" i="1"/>
  <c r="G283" i="1"/>
  <c r="E306" i="1"/>
  <c r="G306" i="1"/>
  <c r="F306" i="1"/>
  <c r="E249" i="1"/>
  <c r="F249" i="1"/>
  <c r="G249" i="1"/>
  <c r="E261" i="1"/>
  <c r="F261" i="1"/>
  <c r="G261" i="1"/>
  <c r="F273" i="1"/>
  <c r="G273" i="1"/>
  <c r="E273" i="1"/>
  <c r="E284" i="1"/>
  <c r="F284" i="1"/>
  <c r="G284" i="1"/>
  <c r="E295" i="1"/>
  <c r="F295" i="1"/>
  <c r="G295" i="1"/>
  <c r="F307" i="1"/>
  <c r="G307" i="1"/>
  <c r="E307" i="1"/>
  <c r="E238" i="1"/>
  <c r="F238" i="1"/>
  <c r="G238" i="1"/>
  <c r="F250" i="1"/>
  <c r="E250" i="1"/>
  <c r="G250" i="1"/>
  <c r="E274" i="1"/>
  <c r="F274" i="1"/>
  <c r="G274" i="1"/>
  <c r="F285" i="1"/>
  <c r="E285" i="1"/>
  <c r="G285" i="1"/>
  <c r="G296" i="1"/>
  <c r="E296" i="1"/>
  <c r="F296" i="1"/>
  <c r="E308" i="1"/>
  <c r="F308" i="1"/>
  <c r="G308" i="1"/>
  <c r="E239" i="1"/>
  <c r="F239" i="1"/>
  <c r="G239" i="1"/>
  <c r="E251" i="1"/>
  <c r="F251" i="1"/>
  <c r="G251" i="1"/>
  <c r="E263" i="1"/>
  <c r="F263" i="1"/>
  <c r="G263" i="1"/>
  <c r="F275" i="1"/>
  <c r="E275" i="1"/>
  <c r="G275" i="1"/>
  <c r="F286" i="1"/>
  <c r="G286" i="1"/>
  <c r="E286" i="1"/>
  <c r="F297" i="1"/>
  <c r="G297" i="1"/>
  <c r="E297" i="1"/>
  <c r="E309" i="1"/>
  <c r="F309" i="1"/>
  <c r="G309" i="1"/>
  <c r="G240" i="1"/>
  <c r="E240" i="1"/>
  <c r="F240" i="1"/>
  <c r="E264" i="1"/>
  <c r="F264" i="1"/>
  <c r="G264" i="1"/>
  <c r="G276" i="1"/>
  <c r="E276" i="1"/>
  <c r="F276" i="1"/>
  <c r="F287" i="1"/>
  <c r="E287" i="1"/>
  <c r="G287" i="1"/>
  <c r="F298" i="1"/>
  <c r="G298" i="1"/>
  <c r="E298" i="1"/>
  <c r="E241" i="1"/>
  <c r="F241" i="1"/>
  <c r="G241" i="1"/>
  <c r="F253" i="1"/>
  <c r="G253" i="1"/>
  <c r="E253" i="1"/>
  <c r="E265" i="1"/>
  <c r="F265" i="1"/>
  <c r="G265" i="1"/>
  <c r="F277" i="1"/>
  <c r="E277" i="1"/>
  <c r="G277" i="1"/>
  <c r="G288" i="1"/>
  <c r="E288" i="1"/>
  <c r="F288" i="1"/>
  <c r="E299" i="1"/>
  <c r="F299" i="1"/>
  <c r="G299" i="1"/>
  <c r="F229" i="1"/>
  <c r="G229" i="1"/>
  <c r="H291" i="1" l="1"/>
  <c r="H266" i="1"/>
  <c r="H301" i="1"/>
  <c r="H273" i="1"/>
  <c r="H297" i="1"/>
  <c r="H307" i="1"/>
  <c r="H253" i="1"/>
  <c r="H298" i="1"/>
  <c r="H286" i="1"/>
  <c r="H247" i="1"/>
  <c r="H234" i="1"/>
  <c r="H244" i="1"/>
  <c r="H255" i="1"/>
  <c r="H245" i="1"/>
  <c r="H304" i="1"/>
  <c r="H294" i="1"/>
  <c r="H267" i="1"/>
  <c r="H285" i="1"/>
  <c r="H243" i="1"/>
  <c r="H257" i="1"/>
  <c r="H278" i="1"/>
  <c r="H263" i="1"/>
  <c r="H272" i="1"/>
  <c r="H262" i="1"/>
  <c r="H233" i="1"/>
  <c r="H305" i="1"/>
  <c r="H259" i="1"/>
  <c r="H231" i="1"/>
  <c r="H292" i="1"/>
  <c r="H246" i="1"/>
  <c r="H290" i="1"/>
  <c r="H300" i="1"/>
  <c r="H296" i="1"/>
  <c r="H238" i="1"/>
  <c r="H258" i="1"/>
  <c r="H251" i="1"/>
  <c r="H283" i="1"/>
  <c r="H303" i="1"/>
  <c r="H276" i="1"/>
  <c r="H293" i="1"/>
  <c r="H287" i="1"/>
  <c r="H309" i="1"/>
  <c r="H252" i="1"/>
  <c r="H269" i="1"/>
  <c r="H277" i="1"/>
  <c r="H299" i="1"/>
  <c r="H236" i="1"/>
  <c r="H271" i="1"/>
  <c r="H288" i="1"/>
  <c r="H241" i="1"/>
  <c r="H261" i="1"/>
  <c r="H279" i="1"/>
  <c r="H242" i="1"/>
  <c r="H264" i="1"/>
  <c r="H239" i="1"/>
  <c r="H274" i="1"/>
  <c r="H295" i="1"/>
  <c r="H249" i="1"/>
  <c r="H260" i="1"/>
  <c r="H302" i="1"/>
  <c r="H237" i="1"/>
  <c r="H268" i="1"/>
  <c r="H281" i="1"/>
  <c r="H240" i="1"/>
  <c r="H275" i="1"/>
  <c r="H250" i="1"/>
  <c r="H256" i="1"/>
  <c r="H230" i="1"/>
  <c r="H254" i="1"/>
  <c r="H265" i="1"/>
  <c r="H308" i="1"/>
  <c r="H284" i="1"/>
  <c r="H306" i="1"/>
  <c r="H248" i="1"/>
  <c r="H282" i="1"/>
  <c r="H235" i="1"/>
  <c r="H232" i="1"/>
  <c r="H270" i="1"/>
  <c r="H280" i="1"/>
  <c r="H289" i="1"/>
  <c r="H229" i="1"/>
  <c r="G197" i="1" l="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G196" i="1"/>
  <c r="F196" i="1"/>
  <c r="E196" i="1"/>
  <c r="H220" i="1" l="1"/>
  <c r="H196" i="1"/>
  <c r="H222" i="1"/>
  <c r="H210" i="1"/>
  <c r="H198" i="1"/>
  <c r="H221" i="1"/>
  <c r="H209" i="1"/>
  <c r="H197" i="1"/>
  <c r="H219" i="1"/>
  <c r="H207" i="1"/>
  <c r="H228" i="1"/>
  <c r="H216" i="1"/>
  <c r="H204" i="1"/>
  <c r="H208" i="1"/>
  <c r="H227" i="1"/>
  <c r="H213" i="1"/>
  <c r="H201" i="1"/>
  <c r="H203" i="1"/>
  <c r="H225" i="1"/>
  <c r="H200" i="1"/>
  <c r="H215" i="1"/>
  <c r="H224" i="1"/>
  <c r="H212" i="1"/>
  <c r="H223" i="1"/>
  <c r="H211" i="1"/>
  <c r="H199" i="1"/>
  <c r="H218" i="1"/>
  <c r="H206" i="1"/>
  <c r="H226" i="1"/>
  <c r="H214" i="1"/>
  <c r="H202" i="1"/>
  <c r="H217" i="1"/>
  <c r="H205" i="1"/>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3" i="2"/>
  <c r="E14" i="2"/>
  <c r="E15" i="2"/>
  <c r="E16" i="2"/>
  <c r="E17" i="2"/>
  <c r="E18" i="2"/>
  <c r="E19" i="2"/>
  <c r="E20" i="2"/>
  <c r="E21" i="2"/>
  <c r="E22" i="2"/>
  <c r="E23" i="2"/>
  <c r="E24" i="2"/>
  <c r="E25" i="2"/>
  <c r="E26" i="2"/>
  <c r="E27" i="2"/>
  <c r="E28" i="2"/>
  <c r="E29" i="2"/>
  <c r="E30" i="2"/>
  <c r="E11" i="2"/>
  <c r="E12" i="2"/>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E190" i="1" s="1"/>
  <c r="D191" i="1"/>
  <c r="D192" i="1"/>
  <c r="D193" i="1"/>
  <c r="D194" i="1"/>
  <c r="D13" i="1"/>
  <c r="D14" i="1"/>
  <c r="D15" i="1"/>
  <c r="D11" i="1"/>
  <c r="D12" i="1"/>
  <c r="E140" i="1" l="1"/>
  <c r="F11" i="2"/>
  <c r="H12" i="2"/>
  <c r="F13" i="2"/>
  <c r="H14" i="2"/>
  <c r="F15" i="2"/>
  <c r="F16" i="2"/>
  <c r="H17" i="2"/>
  <c r="G18" i="2"/>
  <c r="H19" i="2"/>
  <c r="F20" i="2"/>
  <c r="F21" i="2"/>
  <c r="H22" i="2"/>
  <c r="H23" i="2"/>
  <c r="F24" i="2"/>
  <c r="H25" i="2"/>
  <c r="F26" i="2"/>
  <c r="F27" i="2"/>
  <c r="F28" i="2"/>
  <c r="H29" i="2"/>
  <c r="F30" i="2"/>
  <c r="F31" i="2"/>
  <c r="F32" i="2"/>
  <c r="H33" i="2"/>
  <c r="H34" i="2"/>
  <c r="H35" i="2"/>
  <c r="F36" i="2"/>
  <c r="H37" i="2"/>
  <c r="F38" i="2"/>
  <c r="F39" i="2"/>
  <c r="F40" i="2"/>
  <c r="H41" i="2"/>
  <c r="F42" i="2"/>
  <c r="F43" i="2"/>
  <c r="F44" i="2"/>
  <c r="H45" i="2"/>
  <c r="H46" i="2"/>
  <c r="H47" i="2"/>
  <c r="F48" i="2"/>
  <c r="H49" i="2"/>
  <c r="F50" i="2"/>
  <c r="F51" i="2"/>
  <c r="H52" i="2"/>
  <c r="G53" i="2"/>
  <c r="F54" i="2"/>
  <c r="H55" i="2"/>
  <c r="H56" i="2"/>
  <c r="F57" i="2"/>
  <c r="F58" i="2"/>
  <c r="F59" i="2"/>
  <c r="H60" i="2"/>
  <c r="G61" i="2"/>
  <c r="F62" i="2"/>
  <c r="F63" i="2"/>
  <c r="H64" i="2"/>
  <c r="H65" i="2"/>
  <c r="H66" i="2"/>
  <c r="F67" i="2"/>
  <c r="H68" i="2"/>
  <c r="F69" i="2"/>
  <c r="F70" i="2"/>
  <c r="F71" i="2"/>
  <c r="H72" i="2"/>
  <c r="G73" i="2"/>
  <c r="F74" i="2"/>
  <c r="H75" i="2"/>
  <c r="F76" i="2"/>
  <c r="F77" i="2"/>
  <c r="G78" i="2"/>
  <c r="F79" i="2"/>
  <c r="G80" i="2"/>
  <c r="F81" i="2"/>
  <c r="H82" i="2"/>
  <c r="H83" i="2"/>
  <c r="H84" i="2"/>
  <c r="F85" i="2"/>
  <c r="H86" i="2"/>
  <c r="F87" i="2"/>
  <c r="F88" i="2"/>
  <c r="H89" i="2"/>
  <c r="F90" i="2"/>
  <c r="F91" i="2"/>
  <c r="G92" i="2"/>
  <c r="H93" i="2"/>
  <c r="H94" i="2"/>
  <c r="H95" i="2"/>
  <c r="H96" i="2"/>
  <c r="H97" i="2"/>
  <c r="F98" i="2"/>
  <c r="F99" i="2"/>
  <c r="H100" i="2"/>
  <c r="F101" i="2"/>
  <c r="F102" i="2"/>
  <c r="F103" i="2"/>
  <c r="H104" i="2"/>
  <c r="H105" i="2"/>
  <c r="F106" i="2"/>
  <c r="H107" i="2"/>
  <c r="F108" i="2"/>
  <c r="H109" i="2"/>
  <c r="F110" i="2"/>
  <c r="F111" i="2"/>
  <c r="F112" i="2"/>
  <c r="H113" i="2"/>
  <c r="H114" i="2"/>
  <c r="H115" i="2"/>
  <c r="F116" i="2"/>
  <c r="F117" i="2"/>
  <c r="F118" i="2"/>
  <c r="H119" i="2"/>
  <c r="F120" i="2"/>
  <c r="F121" i="2"/>
  <c r="F122" i="2"/>
  <c r="G123" i="2"/>
  <c r="H124" i="2"/>
  <c r="H125" i="2"/>
  <c r="H126" i="2"/>
  <c r="F127" i="2"/>
  <c r="F128" i="2"/>
  <c r="F129" i="2"/>
  <c r="H130" i="2"/>
  <c r="F131" i="2"/>
  <c r="F132" i="2"/>
  <c r="H133" i="2"/>
  <c r="H134" i="2"/>
  <c r="H135" i="2"/>
  <c r="H136" i="2"/>
  <c r="H137" i="2"/>
  <c r="F138" i="2"/>
  <c r="F139" i="2"/>
  <c r="F140" i="2"/>
  <c r="H141" i="2"/>
  <c r="F142" i="2"/>
  <c r="F143" i="2"/>
  <c r="F144" i="2"/>
  <c r="H145" i="2"/>
  <c r="G146" i="2"/>
  <c r="H147" i="2"/>
  <c r="G148" i="2"/>
  <c r="H149" i="2"/>
  <c r="F150" i="2"/>
  <c r="F151" i="2"/>
  <c r="F152" i="2"/>
  <c r="F153" i="2"/>
  <c r="F154" i="2"/>
  <c r="H155" i="2"/>
  <c r="G156" i="2"/>
  <c r="H157" i="2"/>
  <c r="G158" i="2"/>
  <c r="F159" i="2"/>
  <c r="F160" i="2"/>
  <c r="F161" i="2"/>
  <c r="H162" i="2"/>
  <c r="F163" i="2"/>
  <c r="F164" i="2"/>
  <c r="F165" i="2"/>
  <c r="H166" i="2"/>
  <c r="H167" i="2"/>
  <c r="F168" i="2"/>
  <c r="H169" i="2"/>
  <c r="F170" i="2"/>
  <c r="F171" i="2"/>
  <c r="H172" i="2"/>
  <c r="F173" i="2"/>
  <c r="F174" i="2"/>
  <c r="H175" i="2"/>
  <c r="H176" i="2"/>
  <c r="G177" i="2"/>
  <c r="H178" i="2"/>
  <c r="F179" i="2"/>
  <c r="F180" i="2"/>
  <c r="H181" i="2"/>
  <c r="F182" i="2"/>
  <c r="F183" i="2"/>
  <c r="F184" i="2"/>
  <c r="H185" i="2"/>
  <c r="H186" i="2"/>
  <c r="E10" i="2"/>
  <c r="G10" i="2" s="1"/>
  <c r="E11" i="1"/>
  <c r="E12" i="1"/>
  <c r="F13" i="1"/>
  <c r="F14" i="1"/>
  <c r="G15" i="1"/>
  <c r="G16" i="1"/>
  <c r="G17" i="1"/>
  <c r="G18" i="1"/>
  <c r="G19" i="1"/>
  <c r="G20" i="1"/>
  <c r="E21" i="1"/>
  <c r="E22" i="1"/>
  <c r="G23" i="1"/>
  <c r="E24" i="1"/>
  <c r="E25" i="1"/>
  <c r="E26" i="1"/>
  <c r="F27" i="1"/>
  <c r="E28" i="1"/>
  <c r="F29" i="1"/>
  <c r="F30" i="1"/>
  <c r="G31" i="1"/>
  <c r="G32" i="1"/>
  <c r="E33" i="1"/>
  <c r="E34" i="1"/>
  <c r="E35" i="1"/>
  <c r="G36" i="1"/>
  <c r="E37" i="1"/>
  <c r="E38" i="1"/>
  <c r="E39" i="1"/>
  <c r="E40" i="1"/>
  <c r="F41" i="1"/>
  <c r="F42" i="1"/>
  <c r="F43" i="1"/>
  <c r="G44" i="1"/>
  <c r="G45" i="1"/>
  <c r="E46" i="1"/>
  <c r="E47" i="1"/>
  <c r="G48" i="1"/>
  <c r="E49" i="1"/>
  <c r="E50" i="1"/>
  <c r="E51" i="1"/>
  <c r="E52" i="1"/>
  <c r="E53" i="1"/>
  <c r="F54" i="1"/>
  <c r="F55" i="1"/>
  <c r="G56" i="1"/>
  <c r="G57" i="1"/>
  <c r="E58" i="1"/>
  <c r="E59" i="1"/>
  <c r="G60" i="1"/>
  <c r="E61" i="1"/>
  <c r="E62" i="1"/>
  <c r="E63" i="1"/>
  <c r="E64" i="1"/>
  <c r="E65" i="1"/>
  <c r="F66" i="1"/>
  <c r="F67" i="1"/>
  <c r="G68" i="1"/>
  <c r="G69" i="1"/>
  <c r="E70" i="1"/>
  <c r="G71" i="1"/>
  <c r="E72" i="1"/>
  <c r="E73" i="1"/>
  <c r="E74" i="1"/>
  <c r="E75" i="1"/>
  <c r="E76" i="1"/>
  <c r="F77" i="1"/>
  <c r="F78" i="1"/>
  <c r="G79" i="1"/>
  <c r="G80" i="1"/>
  <c r="E81" i="1"/>
  <c r="E82" i="1"/>
  <c r="G83" i="1"/>
  <c r="E84" i="1"/>
  <c r="E85" i="1"/>
  <c r="E86" i="1"/>
  <c r="E87" i="1"/>
  <c r="E88" i="1"/>
  <c r="F89" i="1"/>
  <c r="F90" i="1"/>
  <c r="G91" i="1"/>
  <c r="G92" i="1"/>
  <c r="E93" i="1"/>
  <c r="E94" i="1"/>
  <c r="G95" i="1"/>
  <c r="E96" i="1"/>
  <c r="E97" i="1"/>
  <c r="E98" i="1"/>
  <c r="E99" i="1"/>
  <c r="E100" i="1"/>
  <c r="F101" i="1"/>
  <c r="F102" i="1"/>
  <c r="G103" i="1"/>
  <c r="G104" i="1"/>
  <c r="E105" i="1"/>
  <c r="E106" i="1"/>
  <c r="E107" i="1"/>
  <c r="E108" i="1"/>
  <c r="E109" i="1"/>
  <c r="E110" i="1"/>
  <c r="E111" i="1"/>
  <c r="F112" i="1"/>
  <c r="F113" i="1"/>
  <c r="G114" i="1"/>
  <c r="G115" i="1"/>
  <c r="E116" i="1"/>
  <c r="E117" i="1"/>
  <c r="E118" i="1"/>
  <c r="E119" i="1"/>
  <c r="E120" i="1"/>
  <c r="E121" i="1"/>
  <c r="E122" i="1"/>
  <c r="F123" i="1"/>
  <c r="F124" i="1"/>
  <c r="G125" i="1"/>
  <c r="G126" i="1"/>
  <c r="E127" i="1"/>
  <c r="E128" i="1"/>
  <c r="G129" i="1"/>
  <c r="E130" i="1"/>
  <c r="E131" i="1"/>
  <c r="E132" i="1"/>
  <c r="E133" i="1"/>
  <c r="E134" i="1"/>
  <c r="F135" i="1"/>
  <c r="F136" i="1"/>
  <c r="G137" i="1"/>
  <c r="G138" i="1"/>
  <c r="E139" i="1"/>
  <c r="E141" i="1"/>
  <c r="E142" i="1"/>
  <c r="E143" i="1"/>
  <c r="E144" i="1"/>
  <c r="E145" i="1"/>
  <c r="F146" i="1"/>
  <c r="F147" i="1"/>
  <c r="G148" i="1"/>
  <c r="G149" i="1"/>
  <c r="E150" i="1"/>
  <c r="E151" i="1"/>
  <c r="E152" i="1"/>
  <c r="E153" i="1"/>
  <c r="E154" i="1"/>
  <c r="E155" i="1"/>
  <c r="E156" i="1"/>
  <c r="F157" i="1"/>
  <c r="F158" i="1"/>
  <c r="G159" i="1"/>
  <c r="G160" i="1"/>
  <c r="E161" i="1"/>
  <c r="E162" i="1"/>
  <c r="E163" i="1"/>
  <c r="E164" i="1"/>
  <c r="E165" i="1"/>
  <c r="G166" i="1"/>
  <c r="E167" i="1"/>
  <c r="F168" i="1"/>
  <c r="F169" i="1"/>
  <c r="G170" i="1"/>
  <c r="G171" i="1"/>
  <c r="E172" i="1"/>
  <c r="E173" i="1"/>
  <c r="G174" i="1"/>
  <c r="E175" i="1"/>
  <c r="E176" i="1"/>
  <c r="E177" i="1"/>
  <c r="E178" i="1"/>
  <c r="E179" i="1"/>
  <c r="F180" i="1"/>
  <c r="F181" i="1"/>
  <c r="G182" i="1"/>
  <c r="G183" i="1"/>
  <c r="E184" i="1"/>
  <c r="E185" i="1"/>
  <c r="G186" i="1"/>
  <c r="E187" i="1"/>
  <c r="E188" i="1"/>
  <c r="E189" i="1"/>
  <c r="E191" i="1"/>
  <c r="F192" i="1"/>
  <c r="F193" i="1"/>
  <c r="G194" i="1"/>
  <c r="D10" i="1"/>
  <c r="E10" i="1" s="1"/>
  <c r="H10" i="2" l="1"/>
  <c r="H142" i="2"/>
  <c r="H78" i="2"/>
  <c r="H59" i="2"/>
  <c r="H36" i="2"/>
  <c r="H99" i="2"/>
  <c r="H87" i="2"/>
  <c r="H184" i="2"/>
  <c r="H164" i="2"/>
  <c r="H152" i="2"/>
  <c r="H77" i="2"/>
  <c r="H131" i="2"/>
  <c r="H122" i="2"/>
  <c r="H70" i="2"/>
  <c r="H111" i="2"/>
  <c r="H110" i="2"/>
  <c r="H58" i="2"/>
  <c r="H57" i="2"/>
  <c r="H165" i="2"/>
  <c r="H108" i="2"/>
  <c r="H101" i="2"/>
  <c r="H156" i="2"/>
  <c r="H26" i="2"/>
  <c r="H183" i="2"/>
  <c r="H132" i="2"/>
  <c r="H102" i="2"/>
  <c r="H76" i="2"/>
  <c r="G112" i="2"/>
  <c r="H177" i="2"/>
  <c r="H154" i="2"/>
  <c r="H50" i="2"/>
  <c r="H24" i="2"/>
  <c r="G93" i="2"/>
  <c r="H153" i="2"/>
  <c r="H123" i="2"/>
  <c r="H174" i="2"/>
  <c r="H146" i="2"/>
  <c r="H121" i="2"/>
  <c r="H98" i="2"/>
  <c r="H71" i="2"/>
  <c r="G62" i="2"/>
  <c r="H173" i="2"/>
  <c r="H120" i="2"/>
  <c r="H90" i="2"/>
  <c r="H69" i="2"/>
  <c r="H13" i="2"/>
  <c r="G81" i="2"/>
  <c r="H48" i="2"/>
  <c r="G59" i="2"/>
  <c r="H144" i="2"/>
  <c r="H38" i="2"/>
  <c r="G50" i="2"/>
  <c r="H143" i="2"/>
  <c r="H112" i="2"/>
  <c r="H88" i="2"/>
  <c r="H67" i="2"/>
  <c r="H151" i="2"/>
  <c r="H140" i="2"/>
  <c r="H129" i="2"/>
  <c r="H117" i="2"/>
  <c r="H44" i="2"/>
  <c r="H32" i="2"/>
  <c r="H11" i="2"/>
  <c r="H161" i="2"/>
  <c r="H116" i="2"/>
  <c r="H43" i="2"/>
  <c r="H31" i="2"/>
  <c r="H20" i="2"/>
  <c r="H85" i="2"/>
  <c r="G42" i="2"/>
  <c r="H128" i="2"/>
  <c r="G38" i="2"/>
  <c r="H180" i="2"/>
  <c r="H171" i="2"/>
  <c r="H160" i="2"/>
  <c r="H138" i="2"/>
  <c r="H127" i="2"/>
  <c r="H106" i="2"/>
  <c r="H63" i="2"/>
  <c r="H54" i="2"/>
  <c r="H42" i="2"/>
  <c r="H30" i="2"/>
  <c r="H163" i="2"/>
  <c r="H21" i="2"/>
  <c r="H139" i="2"/>
  <c r="G36" i="2"/>
  <c r="H179" i="2"/>
  <c r="H170" i="2"/>
  <c r="H159" i="2"/>
  <c r="H81" i="2"/>
  <c r="H74" i="2"/>
  <c r="H62" i="2"/>
  <c r="H53" i="2"/>
  <c r="H18" i="2"/>
  <c r="F17" i="2"/>
  <c r="H182" i="2"/>
  <c r="H118" i="2"/>
  <c r="H150" i="2"/>
  <c r="G30" i="2"/>
  <c r="H158" i="2"/>
  <c r="H148" i="2"/>
  <c r="H92" i="2"/>
  <c r="H80" i="2"/>
  <c r="H73" i="2"/>
  <c r="H61" i="2"/>
  <c r="H40" i="2"/>
  <c r="H28" i="2"/>
  <c r="H16" i="2"/>
  <c r="G17" i="2"/>
  <c r="G15" i="2"/>
  <c r="H168" i="2"/>
  <c r="H103" i="2"/>
  <c r="H91" i="2"/>
  <c r="H79" i="2"/>
  <c r="H51" i="2"/>
  <c r="H39" i="2"/>
  <c r="H27" i="2"/>
  <c r="H15" i="2"/>
  <c r="E102" i="1"/>
  <c r="G163" i="1"/>
  <c r="E55" i="1"/>
  <c r="E101" i="1"/>
  <c r="F46" i="1"/>
  <c r="E193" i="1"/>
  <c r="F93" i="1"/>
  <c r="G34" i="1"/>
  <c r="E147" i="1"/>
  <c r="E192" i="1"/>
  <c r="F139" i="1"/>
  <c r="G151" i="1"/>
  <c r="F184" i="1"/>
  <c r="G162" i="1"/>
  <c r="F15" i="1"/>
  <c r="E54" i="1"/>
  <c r="F17" i="1"/>
  <c r="E13" i="1"/>
  <c r="G94" i="1"/>
  <c r="E15" i="1"/>
  <c r="E146" i="1"/>
  <c r="G46" i="1"/>
  <c r="E17" i="1"/>
  <c r="G105" i="1"/>
  <c r="F166" i="1"/>
  <c r="E157" i="1"/>
  <c r="E27" i="1"/>
  <c r="E41" i="1"/>
  <c r="G116" i="1"/>
  <c r="F28" i="1"/>
  <c r="F16" i="1"/>
  <c r="G33" i="1"/>
  <c r="E56" i="1"/>
  <c r="E148" i="1"/>
  <c r="F103" i="1"/>
  <c r="F194" i="1"/>
  <c r="E66" i="1"/>
  <c r="F104" i="1"/>
  <c r="E67" i="1"/>
  <c r="E113" i="1"/>
  <c r="E158" i="1"/>
  <c r="F58" i="1"/>
  <c r="G47" i="1"/>
  <c r="G117" i="1"/>
  <c r="G172" i="1"/>
  <c r="G161" i="1"/>
  <c r="E103" i="1"/>
  <c r="E194" i="1"/>
  <c r="F148" i="1"/>
  <c r="E112" i="1"/>
  <c r="F57" i="1"/>
  <c r="F149" i="1"/>
  <c r="E29" i="1"/>
  <c r="E68" i="1"/>
  <c r="E114" i="1"/>
  <c r="E159" i="1"/>
  <c r="F68" i="1"/>
  <c r="F114" i="1"/>
  <c r="F159" i="1"/>
  <c r="G58" i="1"/>
  <c r="G127" i="1"/>
  <c r="G173" i="1"/>
  <c r="F56" i="1"/>
  <c r="E30" i="1"/>
  <c r="E77" i="1"/>
  <c r="E123" i="1"/>
  <c r="E168" i="1"/>
  <c r="F69" i="1"/>
  <c r="F115" i="1"/>
  <c r="F160" i="1"/>
  <c r="G59" i="1"/>
  <c r="G128" i="1"/>
  <c r="G184" i="1"/>
  <c r="F183" i="1"/>
  <c r="E31" i="1"/>
  <c r="E78" i="1"/>
  <c r="E124" i="1"/>
  <c r="E169" i="1"/>
  <c r="F116" i="1"/>
  <c r="F161" i="1"/>
  <c r="G139" i="1"/>
  <c r="G185" i="1"/>
  <c r="F138" i="1"/>
  <c r="E79" i="1"/>
  <c r="E125" i="1"/>
  <c r="E170" i="1"/>
  <c r="F31" i="1"/>
  <c r="F79" i="1"/>
  <c r="F125" i="1"/>
  <c r="F170" i="1"/>
  <c r="G70" i="1"/>
  <c r="G140" i="1"/>
  <c r="F19" i="1"/>
  <c r="E42" i="1"/>
  <c r="E89" i="1"/>
  <c r="E135" i="1"/>
  <c r="E180" i="1"/>
  <c r="F32" i="1"/>
  <c r="F80" i="1"/>
  <c r="F126" i="1"/>
  <c r="F171" i="1"/>
  <c r="G81" i="1"/>
  <c r="G141" i="1"/>
  <c r="F45" i="1"/>
  <c r="E43" i="1"/>
  <c r="E90" i="1"/>
  <c r="E136" i="1"/>
  <c r="E181" i="1"/>
  <c r="F33" i="1"/>
  <c r="F81" i="1"/>
  <c r="F127" i="1"/>
  <c r="F172" i="1"/>
  <c r="G82" i="1"/>
  <c r="F92" i="1"/>
  <c r="E44" i="1"/>
  <c r="E91" i="1"/>
  <c r="E137" i="1"/>
  <c r="E182" i="1"/>
  <c r="F44" i="1"/>
  <c r="F91" i="1"/>
  <c r="F137" i="1"/>
  <c r="F182" i="1"/>
  <c r="G93" i="1"/>
  <c r="G150" i="1"/>
  <c r="E16" i="1"/>
  <c r="E32" i="1"/>
  <c r="E45" i="1"/>
  <c r="E57" i="1"/>
  <c r="E69" i="1"/>
  <c r="E80" i="1"/>
  <c r="E92" i="1"/>
  <c r="E104" i="1"/>
  <c r="E115" i="1"/>
  <c r="E126" i="1"/>
  <c r="E138" i="1"/>
  <c r="E149" i="1"/>
  <c r="E160" i="1"/>
  <c r="E171" i="1"/>
  <c r="E183" i="1"/>
  <c r="F34" i="1"/>
  <c r="F47" i="1"/>
  <c r="F59" i="1"/>
  <c r="F70" i="1"/>
  <c r="F82" i="1"/>
  <c r="F94" i="1"/>
  <c r="F105" i="1"/>
  <c r="F117" i="1"/>
  <c r="F128" i="1"/>
  <c r="F140" i="1"/>
  <c r="F150" i="1"/>
  <c r="F162" i="1"/>
  <c r="F173" i="1"/>
  <c r="F185" i="1"/>
  <c r="G24" i="1"/>
  <c r="G37" i="1"/>
  <c r="G49" i="1"/>
  <c r="G61" i="1"/>
  <c r="G72" i="1"/>
  <c r="G84" i="1"/>
  <c r="G96" i="1"/>
  <c r="G107" i="1"/>
  <c r="G130" i="1"/>
  <c r="G152" i="1"/>
  <c r="G175" i="1"/>
  <c r="G187" i="1"/>
  <c r="G118" i="1"/>
  <c r="G21" i="1"/>
  <c r="F36" i="1"/>
  <c r="F48" i="1"/>
  <c r="F60" i="1"/>
  <c r="F71" i="1"/>
  <c r="F83" i="1"/>
  <c r="F95" i="1"/>
  <c r="F106" i="1"/>
  <c r="F118" i="1"/>
  <c r="F129" i="1"/>
  <c r="F141" i="1"/>
  <c r="F151" i="1"/>
  <c r="F163" i="1"/>
  <c r="F174" i="1"/>
  <c r="F186" i="1"/>
  <c r="G25" i="1"/>
  <c r="G38" i="1"/>
  <c r="G50" i="1"/>
  <c r="G62" i="1"/>
  <c r="G73" i="1"/>
  <c r="G85" i="1"/>
  <c r="G97" i="1"/>
  <c r="G108" i="1"/>
  <c r="G119" i="1"/>
  <c r="G131" i="1"/>
  <c r="G142" i="1"/>
  <c r="G153" i="1"/>
  <c r="G164" i="1"/>
  <c r="G176" i="1"/>
  <c r="G188" i="1"/>
  <c r="G22" i="1"/>
  <c r="G28" i="1"/>
  <c r="F24" i="1"/>
  <c r="F37" i="1"/>
  <c r="F49" i="1"/>
  <c r="F61" i="1"/>
  <c r="F72" i="1"/>
  <c r="F84" i="1"/>
  <c r="F96" i="1"/>
  <c r="F107" i="1"/>
  <c r="F130" i="1"/>
  <c r="F152" i="1"/>
  <c r="F175" i="1"/>
  <c r="F187" i="1"/>
  <c r="G10" i="1"/>
  <c r="G26" i="1"/>
  <c r="G39" i="1"/>
  <c r="G51" i="1"/>
  <c r="G63" i="1"/>
  <c r="G74" i="1"/>
  <c r="G86" i="1"/>
  <c r="G98" i="1"/>
  <c r="G109" i="1"/>
  <c r="G120" i="1"/>
  <c r="G132" i="1"/>
  <c r="G143" i="1"/>
  <c r="G154" i="1"/>
  <c r="G177" i="1"/>
  <c r="G189" i="1"/>
  <c r="G106" i="1"/>
  <c r="G35" i="1"/>
  <c r="E36" i="1"/>
  <c r="E48" i="1"/>
  <c r="E60" i="1"/>
  <c r="E71" i="1"/>
  <c r="E83" i="1"/>
  <c r="E95" i="1"/>
  <c r="E129" i="1"/>
  <c r="E174" i="1"/>
  <c r="E186" i="1"/>
  <c r="F25" i="1"/>
  <c r="F38" i="1"/>
  <c r="F50" i="1"/>
  <c r="F62" i="1"/>
  <c r="F73" i="1"/>
  <c r="F85" i="1"/>
  <c r="F97" i="1"/>
  <c r="F108" i="1"/>
  <c r="F119" i="1"/>
  <c r="F131" i="1"/>
  <c r="F142" i="1"/>
  <c r="F153" i="1"/>
  <c r="F164" i="1"/>
  <c r="F176" i="1"/>
  <c r="F188" i="1"/>
  <c r="G11" i="1"/>
  <c r="G27" i="1"/>
  <c r="G40" i="1"/>
  <c r="G52" i="1"/>
  <c r="G64" i="1"/>
  <c r="G75" i="1"/>
  <c r="G87" i="1"/>
  <c r="G99" i="1"/>
  <c r="G110" i="1"/>
  <c r="G121" i="1"/>
  <c r="G133" i="1"/>
  <c r="G144" i="1"/>
  <c r="G155" i="1"/>
  <c r="G165" i="1"/>
  <c r="G178" i="1"/>
  <c r="G190" i="1"/>
  <c r="E166" i="1"/>
  <c r="F10" i="1"/>
  <c r="F26" i="1"/>
  <c r="F39" i="1"/>
  <c r="F51" i="1"/>
  <c r="F63" i="1"/>
  <c r="F74" i="1"/>
  <c r="F86" i="1"/>
  <c r="F98" i="1"/>
  <c r="F109" i="1"/>
  <c r="F120" i="1"/>
  <c r="F132" i="1"/>
  <c r="F143" i="1"/>
  <c r="F154" i="1"/>
  <c r="F177" i="1"/>
  <c r="F189" i="1"/>
  <c r="G12" i="1"/>
  <c r="G41" i="1"/>
  <c r="G53" i="1"/>
  <c r="G65" i="1"/>
  <c r="G76" i="1"/>
  <c r="G88" i="1"/>
  <c r="G100" i="1"/>
  <c r="G111" i="1"/>
  <c r="G122" i="1"/>
  <c r="G134" i="1"/>
  <c r="G145" i="1"/>
  <c r="G156" i="1"/>
  <c r="G167" i="1"/>
  <c r="G179" i="1"/>
  <c r="G191" i="1"/>
  <c r="E14" i="1"/>
  <c r="E23" i="1"/>
  <c r="F11" i="1"/>
  <c r="F40" i="1"/>
  <c r="F52" i="1"/>
  <c r="F64" i="1"/>
  <c r="F75" i="1"/>
  <c r="F87" i="1"/>
  <c r="F99" i="1"/>
  <c r="F110" i="1"/>
  <c r="F121" i="1"/>
  <c r="F133" i="1"/>
  <c r="F144" i="1"/>
  <c r="F155" i="1"/>
  <c r="F165" i="1"/>
  <c r="F178" i="1"/>
  <c r="F190" i="1"/>
  <c r="G13" i="1"/>
  <c r="G29" i="1"/>
  <c r="G42" i="1"/>
  <c r="G54" i="1"/>
  <c r="G66" i="1"/>
  <c r="G77" i="1"/>
  <c r="G89" i="1"/>
  <c r="G101" i="1"/>
  <c r="G112" i="1"/>
  <c r="G123" i="1"/>
  <c r="G135" i="1"/>
  <c r="G146" i="1"/>
  <c r="G157" i="1"/>
  <c r="G168" i="1"/>
  <c r="G180" i="1"/>
  <c r="G192" i="1"/>
  <c r="F18" i="1"/>
  <c r="F12" i="1"/>
  <c r="F53" i="1"/>
  <c r="F65" i="1"/>
  <c r="F76" i="1"/>
  <c r="F88" i="1"/>
  <c r="F100" i="1"/>
  <c r="F111" i="1"/>
  <c r="F122" i="1"/>
  <c r="F134" i="1"/>
  <c r="F145" i="1"/>
  <c r="F156" i="1"/>
  <c r="F167" i="1"/>
  <c r="F179" i="1"/>
  <c r="F191" i="1"/>
  <c r="G14" i="1"/>
  <c r="G30" i="1"/>
  <c r="G43" i="1"/>
  <c r="G55" i="1"/>
  <c r="G67" i="1"/>
  <c r="G78" i="1"/>
  <c r="G90" i="1"/>
  <c r="G102" i="1"/>
  <c r="G113" i="1"/>
  <c r="G124" i="1"/>
  <c r="G136" i="1"/>
  <c r="G147" i="1"/>
  <c r="G158" i="1"/>
  <c r="G169" i="1"/>
  <c r="G181" i="1"/>
  <c r="G193" i="1"/>
  <c r="F21" i="1"/>
  <c r="F20" i="1"/>
  <c r="F23" i="1"/>
  <c r="E19" i="1"/>
  <c r="F22" i="1"/>
  <c r="F35" i="1"/>
  <c r="E18" i="1"/>
  <c r="E20" i="1"/>
  <c r="G184" i="2"/>
  <c r="G153" i="2"/>
  <c r="G120" i="2"/>
  <c r="G88" i="2"/>
  <c r="G37" i="2"/>
  <c r="G145" i="2"/>
  <c r="G175" i="2"/>
  <c r="G144" i="2"/>
  <c r="G110" i="2"/>
  <c r="G57" i="2"/>
  <c r="G27" i="2"/>
  <c r="G174" i="2"/>
  <c r="G143" i="2"/>
  <c r="G109" i="2"/>
  <c r="G77" i="2"/>
  <c r="G54" i="2"/>
  <c r="G26" i="2"/>
  <c r="G176" i="2"/>
  <c r="G58" i="2"/>
  <c r="G167" i="2"/>
  <c r="G134" i="2"/>
  <c r="G102" i="2"/>
  <c r="G76" i="2"/>
  <c r="G51" i="2"/>
  <c r="G25" i="2"/>
  <c r="G166" i="2"/>
  <c r="G133" i="2"/>
  <c r="G101" i="2"/>
  <c r="G75" i="2"/>
  <c r="G24" i="2"/>
  <c r="G100" i="2"/>
  <c r="G74" i="2"/>
  <c r="G49" i="2"/>
  <c r="G19" i="2"/>
  <c r="G87" i="2"/>
  <c r="G111" i="2"/>
  <c r="G165" i="2"/>
  <c r="G132" i="2"/>
  <c r="G99" i="2"/>
  <c r="G71" i="2"/>
  <c r="G48" i="2"/>
  <c r="G16" i="2"/>
  <c r="G70" i="2"/>
  <c r="G186" i="2"/>
  <c r="G155" i="2"/>
  <c r="G122" i="2"/>
  <c r="G90" i="2"/>
  <c r="G69" i="2"/>
  <c r="G39" i="2"/>
  <c r="G14" i="2"/>
  <c r="G185" i="2"/>
  <c r="G154" i="2"/>
  <c r="G121" i="2"/>
  <c r="G89" i="2"/>
  <c r="G68" i="2"/>
  <c r="G13" i="2"/>
  <c r="F156" i="2"/>
  <c r="F94" i="2"/>
  <c r="F178" i="2"/>
  <c r="F169" i="2"/>
  <c r="F158" i="2"/>
  <c r="F148" i="2"/>
  <c r="F136" i="2"/>
  <c r="F125" i="2"/>
  <c r="F104" i="2"/>
  <c r="F92" i="2"/>
  <c r="F80" i="2"/>
  <c r="F73" i="2"/>
  <c r="F61" i="2"/>
  <c r="F53" i="2"/>
  <c r="F41" i="2"/>
  <c r="F29" i="2"/>
  <c r="F18" i="2"/>
  <c r="G168" i="2"/>
  <c r="G157" i="2"/>
  <c r="G147" i="2"/>
  <c r="G135" i="2"/>
  <c r="G124" i="2"/>
  <c r="G113" i="2"/>
  <c r="G103" i="2"/>
  <c r="G91" i="2"/>
  <c r="G79" i="2"/>
  <c r="G72" i="2"/>
  <c r="G60" i="2"/>
  <c r="G52" i="2"/>
  <c r="G40" i="2"/>
  <c r="G28" i="2"/>
  <c r="F157" i="2"/>
  <c r="F124" i="2"/>
  <c r="F72" i="2"/>
  <c r="F134" i="2"/>
  <c r="F186" i="2"/>
  <c r="F155" i="2"/>
  <c r="F89" i="2"/>
  <c r="F100" i="2"/>
  <c r="F25" i="2"/>
  <c r="F123" i="2"/>
  <c r="F175" i="2"/>
  <c r="F109" i="2"/>
  <c r="F75" i="2"/>
  <c r="F68" i="2"/>
  <c r="G183" i="2"/>
  <c r="G173" i="2"/>
  <c r="G164" i="2"/>
  <c r="G152" i="2"/>
  <c r="G142" i="2"/>
  <c r="G131" i="2"/>
  <c r="G119" i="2"/>
  <c r="G108" i="2"/>
  <c r="G98" i="2"/>
  <c r="G86" i="2"/>
  <c r="G67" i="2"/>
  <c r="G56" i="2"/>
  <c r="G47" i="2"/>
  <c r="G35" i="2"/>
  <c r="G23" i="2"/>
  <c r="F135" i="2"/>
  <c r="F60" i="2"/>
  <c r="F146" i="2"/>
  <c r="F78" i="2"/>
  <c r="F166" i="2"/>
  <c r="F133" i="2"/>
  <c r="F49" i="2"/>
  <c r="F14" i="2"/>
  <c r="F119" i="2"/>
  <c r="F86" i="2"/>
  <c r="F56" i="2"/>
  <c r="F47" i="2"/>
  <c r="F35" i="2"/>
  <c r="F23" i="2"/>
  <c r="G182" i="2"/>
  <c r="G163" i="2"/>
  <c r="G141" i="2"/>
  <c r="G130" i="2"/>
  <c r="G118" i="2"/>
  <c r="G97" i="2"/>
  <c r="G85" i="2"/>
  <c r="G66" i="2"/>
  <c r="G55" i="2"/>
  <c r="G46" i="2"/>
  <c r="G34" i="2"/>
  <c r="G22" i="2"/>
  <c r="F147" i="2"/>
  <c r="F113" i="2"/>
  <c r="F52" i="2"/>
  <c r="F177" i="2"/>
  <c r="F176" i="2"/>
  <c r="F145" i="2"/>
  <c r="F185" i="2"/>
  <c r="F37" i="2"/>
  <c r="F141" i="2"/>
  <c r="F130" i="2"/>
  <c r="F97" i="2"/>
  <c r="F66" i="2"/>
  <c r="F55" i="2"/>
  <c r="F46" i="2"/>
  <c r="F34" i="2"/>
  <c r="F22" i="2"/>
  <c r="G181" i="2"/>
  <c r="G172" i="2"/>
  <c r="G162" i="2"/>
  <c r="G151" i="2"/>
  <c r="G140" i="2"/>
  <c r="G129" i="2"/>
  <c r="G117" i="2"/>
  <c r="G96" i="2"/>
  <c r="G84" i="2"/>
  <c r="G65" i="2"/>
  <c r="G45" i="2"/>
  <c r="G33" i="2"/>
  <c r="G21" i="2"/>
  <c r="G12" i="2"/>
  <c r="F181" i="2"/>
  <c r="F172" i="2"/>
  <c r="F162" i="2"/>
  <c r="F96" i="2"/>
  <c r="F84" i="2"/>
  <c r="F65" i="2"/>
  <c r="F45" i="2"/>
  <c r="F33" i="2"/>
  <c r="F12" i="2"/>
  <c r="G161" i="2"/>
  <c r="G150" i="2"/>
  <c r="G139" i="2"/>
  <c r="G128" i="2"/>
  <c r="G116" i="2"/>
  <c r="G107" i="2"/>
  <c r="G95" i="2"/>
  <c r="G83" i="2"/>
  <c r="G64" i="2"/>
  <c r="G44" i="2"/>
  <c r="G32" i="2"/>
  <c r="F107" i="2"/>
  <c r="F95" i="2"/>
  <c r="F83" i="2"/>
  <c r="F64" i="2"/>
  <c r="G180" i="2"/>
  <c r="G171" i="2"/>
  <c r="G160" i="2"/>
  <c r="G138" i="2"/>
  <c r="G127" i="2"/>
  <c r="G115" i="2"/>
  <c r="G106" i="2"/>
  <c r="G94" i="2"/>
  <c r="G82" i="2"/>
  <c r="G63" i="2"/>
  <c r="G43" i="2"/>
  <c r="G31" i="2"/>
  <c r="G20" i="2"/>
  <c r="G11" i="2"/>
  <c r="F10" i="2"/>
  <c r="F82" i="2"/>
  <c r="G179" i="2"/>
  <c r="G170" i="2"/>
  <c r="G159" i="2"/>
  <c r="G149" i="2"/>
  <c r="G137" i="2"/>
  <c r="G126" i="2"/>
  <c r="G114" i="2"/>
  <c r="G105" i="2"/>
  <c r="F167" i="2"/>
  <c r="F115" i="2"/>
  <c r="F149" i="2"/>
  <c r="F137" i="2"/>
  <c r="F126" i="2"/>
  <c r="F114" i="2"/>
  <c r="F105" i="2"/>
  <c r="F93" i="2"/>
  <c r="F19" i="2"/>
  <c r="G178" i="2"/>
  <c r="G169" i="2"/>
  <c r="G136" i="2"/>
  <c r="G125" i="2"/>
  <c r="G104" i="2"/>
  <c r="G41" i="2"/>
  <c r="G29" i="2"/>
  <c r="H15" i="1" l="1"/>
  <c r="H123" i="1"/>
  <c r="I56" i="2"/>
  <c r="I181" i="2"/>
  <c r="I158" i="2"/>
  <c r="I80" i="2"/>
  <c r="I102" i="2"/>
  <c r="I168" i="2"/>
  <c r="I36" i="2"/>
  <c r="I48" i="2"/>
  <c r="I109" i="2"/>
  <c r="I132" i="2"/>
  <c r="I121" i="2"/>
  <c r="I67" i="2"/>
  <c r="I105" i="2"/>
  <c r="I19" i="2"/>
  <c r="I116" i="2"/>
  <c r="I186" i="2"/>
  <c r="I153" i="2"/>
  <c r="I14" i="2"/>
  <c r="I137" i="2"/>
  <c r="I79" i="2"/>
  <c r="I120" i="2"/>
  <c r="I146" i="2"/>
  <c r="I100" i="2"/>
  <c r="I43" i="2"/>
  <c r="I131" i="2"/>
  <c r="I29" i="2"/>
  <c r="I183" i="2"/>
  <c r="I163" i="2"/>
  <c r="I138" i="2"/>
  <c r="I91" i="2"/>
  <c r="I46" i="2"/>
  <c r="I133" i="2"/>
  <c r="I95" i="2"/>
  <c r="I103" i="2"/>
  <c r="I178" i="2"/>
  <c r="I159" i="2"/>
  <c r="I143" i="2"/>
  <c r="I30" i="2"/>
  <c r="I170" i="2"/>
  <c r="I111" i="2"/>
  <c r="I62" i="2"/>
  <c r="I24" i="2"/>
  <c r="I112" i="2"/>
  <c r="I57" i="2"/>
  <c r="I72" i="2"/>
  <c r="I12" i="2"/>
  <c r="I73" i="2"/>
  <c r="I130" i="2"/>
  <c r="H180" i="1"/>
  <c r="H102" i="1"/>
  <c r="H28" i="1"/>
  <c r="H18" i="1"/>
  <c r="H88" i="1"/>
  <c r="H193" i="1"/>
  <c r="H17" i="1"/>
  <c r="H148" i="1"/>
  <c r="H95" i="1"/>
  <c r="H96" i="1"/>
  <c r="H89" i="1"/>
  <c r="H54" i="1"/>
  <c r="H32" i="1"/>
  <c r="H103" i="1"/>
  <c r="H50" i="1"/>
  <c r="H67" i="1"/>
  <c r="H160" i="1"/>
  <c r="H173" i="1"/>
  <c r="H124" i="1"/>
  <c r="H132" i="1"/>
  <c r="H53" i="1"/>
  <c r="H181" i="1"/>
  <c r="H122" i="1"/>
  <c r="H119" i="1"/>
  <c r="H27" i="1"/>
  <c r="H176" i="1"/>
  <c r="H188" i="1"/>
  <c r="H99" i="1"/>
  <c r="H11" i="1"/>
  <c r="H141" i="1"/>
  <c r="H125" i="1"/>
  <c r="H113" i="1"/>
  <c r="H14" i="1"/>
  <c r="H45" i="1"/>
  <c r="H112" i="1"/>
  <c r="H90" i="1"/>
  <c r="H87" i="1"/>
  <c r="H149" i="1"/>
  <c r="H40" i="1"/>
  <c r="H49" i="1"/>
  <c r="H169" i="1"/>
  <c r="H101" i="1"/>
  <c r="H52" i="1"/>
  <c r="H25" i="1"/>
  <c r="H167" i="1"/>
  <c r="H91" i="1"/>
  <c r="H170" i="1"/>
  <c r="H163" i="1"/>
  <c r="H158" i="1"/>
  <c r="H64" i="1"/>
  <c r="H156" i="1"/>
  <c r="H191" i="1"/>
  <c r="H100" i="1"/>
  <c r="H179" i="1"/>
  <c r="H55" i="1"/>
  <c r="H86" i="1"/>
  <c r="H136" i="1"/>
  <c r="H110" i="1"/>
  <c r="H150" i="1"/>
  <c r="H23" i="1"/>
  <c r="H145" i="1"/>
  <c r="H164" i="1"/>
  <c r="H166" i="1"/>
  <c r="H20" i="1"/>
  <c r="H31" i="1"/>
  <c r="H162" i="1"/>
  <c r="H38" i="1"/>
  <c r="H39" i="1"/>
  <c r="H109" i="1"/>
  <c r="H66" i="1"/>
  <c r="H80" i="1"/>
  <c r="H159" i="1"/>
  <c r="H168" i="1"/>
  <c r="H133" i="1"/>
  <c r="H105" i="1"/>
  <c r="H47" i="1"/>
  <c r="H44" i="1"/>
  <c r="H157" i="1"/>
  <c r="H75" i="1"/>
  <c r="H178" i="1"/>
  <c r="H94" i="1"/>
  <c r="H189" i="1"/>
  <c r="H153" i="1"/>
  <c r="H71" i="1"/>
  <c r="H131" i="1"/>
  <c r="H30" i="1"/>
  <c r="H70" i="1"/>
  <c r="H13" i="1"/>
  <c r="I21" i="2"/>
  <c r="I50" i="2"/>
  <c r="I172" i="2"/>
  <c r="I60" i="2"/>
  <c r="I179" i="2"/>
  <c r="I11" i="2"/>
  <c r="I173" i="2"/>
  <c r="I144" i="2"/>
  <c r="I106" i="2"/>
  <c r="I69" i="2"/>
  <c r="I134" i="2"/>
  <c r="I142" i="2"/>
  <c r="I22" i="2"/>
  <c r="I52" i="2"/>
  <c r="I13" i="2"/>
  <c r="I162" i="2"/>
  <c r="I141" i="2"/>
  <c r="I85" i="2"/>
  <c r="I74" i="2"/>
  <c r="I89" i="2"/>
  <c r="I54" i="2"/>
  <c r="I38" i="2"/>
  <c r="I63" i="2"/>
  <c r="I184" i="2"/>
  <c r="I156" i="2"/>
  <c r="I42" i="2"/>
  <c r="I148" i="2"/>
  <c r="I122" i="2"/>
  <c r="I26" i="2"/>
  <c r="I94" i="2"/>
  <c r="I101" i="2"/>
  <c r="I31" i="2"/>
  <c r="H85" i="1"/>
  <c r="H56" i="1"/>
  <c r="H37" i="1"/>
  <c r="H21" i="1"/>
  <c r="H111" i="1"/>
  <c r="H192" i="1"/>
  <c r="H77" i="1"/>
  <c r="H83" i="1"/>
  <c r="H97" i="1"/>
  <c r="H177" i="1"/>
  <c r="H26" i="1"/>
  <c r="H81" i="1"/>
  <c r="H116" i="1"/>
  <c r="H120" i="1"/>
  <c r="H65" i="1"/>
  <c r="H76" i="1"/>
  <c r="H146" i="1"/>
  <c r="H43" i="1"/>
  <c r="H147" i="1"/>
  <c r="H78" i="1"/>
  <c r="H115" i="1"/>
  <c r="H171" i="1"/>
  <c r="H59" i="1"/>
  <c r="H29" i="1"/>
  <c r="H139" i="1"/>
  <c r="H184" i="1"/>
  <c r="H79" i="1"/>
  <c r="H34" i="1"/>
  <c r="H144" i="1"/>
  <c r="H16" i="1"/>
  <c r="H134" i="1"/>
  <c r="H57" i="1"/>
  <c r="H126" i="1"/>
  <c r="H183" i="1"/>
  <c r="H117" i="1"/>
  <c r="H73" i="1"/>
  <c r="H74" i="1"/>
  <c r="H135" i="1"/>
  <c r="H69" i="1"/>
  <c r="H185" i="1"/>
  <c r="H51" i="1"/>
  <c r="H35" i="1"/>
  <c r="H19" i="1"/>
  <c r="H172" i="1"/>
  <c r="H127" i="1"/>
  <c r="H33" i="1"/>
  <c r="H104" i="1"/>
  <c r="H161" i="1"/>
  <c r="H98" i="1"/>
  <c r="H142" i="1"/>
  <c r="H121" i="1"/>
  <c r="H182" i="1"/>
  <c r="H41" i="1"/>
  <c r="H68" i="1"/>
  <c r="H137" i="1"/>
  <c r="H108" i="1"/>
  <c r="H154" i="1"/>
  <c r="H155" i="1"/>
  <c r="H48" i="1"/>
  <c r="H106" i="1"/>
  <c r="H152" i="1"/>
  <c r="H138" i="1"/>
  <c r="H93" i="1"/>
  <c r="H140" i="1"/>
  <c r="H63" i="1"/>
  <c r="H60" i="1"/>
  <c r="H130" i="1"/>
  <c r="H12" i="1"/>
  <c r="H107" i="1"/>
  <c r="H186" i="1"/>
  <c r="H174" i="1"/>
  <c r="H175" i="1"/>
  <c r="H62" i="1"/>
  <c r="H61" i="1"/>
  <c r="H46" i="1"/>
  <c r="H194" i="1"/>
  <c r="H114" i="1"/>
  <c r="H58" i="1"/>
  <c r="H24" i="1"/>
  <c r="H143" i="1"/>
  <c r="H129" i="1"/>
  <c r="H187" i="1"/>
  <c r="H118" i="1"/>
  <c r="H82" i="1"/>
  <c r="H10" i="1"/>
  <c r="H190" i="1"/>
  <c r="H42" i="1"/>
  <c r="H151" i="1"/>
  <c r="H128" i="1"/>
  <c r="H92" i="1"/>
  <c r="H165" i="1"/>
  <c r="H84" i="1"/>
  <c r="H72" i="1"/>
  <c r="H36" i="1"/>
  <c r="H22" i="1"/>
  <c r="I41" i="2"/>
  <c r="I78" i="2"/>
  <c r="I87" i="2"/>
  <c r="I61" i="2"/>
  <c r="I164" i="2"/>
  <c r="I152" i="2"/>
  <c r="I92" i="2"/>
  <c r="I65" i="2"/>
  <c r="I45" i="2"/>
  <c r="I49" i="2"/>
  <c r="I169" i="2"/>
  <c r="I127" i="2"/>
  <c r="I124" i="2"/>
  <c r="I20" i="2"/>
  <c r="I174" i="2"/>
  <c r="I96" i="2"/>
  <c r="I110" i="2"/>
  <c r="I119" i="2"/>
  <c r="I37" i="2"/>
  <c r="I135" i="2"/>
  <c r="I136" i="2"/>
  <c r="I66" i="2"/>
  <c r="I10" i="2"/>
  <c r="I126" i="2"/>
  <c r="I34" i="2"/>
  <c r="I98" i="2"/>
  <c r="I51" i="2"/>
  <c r="I123" i="2"/>
  <c r="I166" i="2"/>
  <c r="I53" i="2"/>
  <c r="I59" i="2"/>
  <c r="I84" i="2"/>
  <c r="I81" i="2"/>
  <c r="I25" i="2"/>
  <c r="I149" i="2"/>
  <c r="I176" i="2"/>
  <c r="I182" i="2"/>
  <c r="I71" i="2"/>
  <c r="I154" i="2"/>
  <c r="I32" i="2"/>
  <c r="I175" i="2"/>
  <c r="I83" i="2"/>
  <c r="I27" i="2"/>
  <c r="I150" i="2"/>
  <c r="I90" i="2"/>
  <c r="I44" i="2"/>
  <c r="I165" i="2"/>
  <c r="I145" i="2"/>
  <c r="I117" i="2"/>
  <c r="I33" i="2"/>
  <c r="I155" i="2"/>
  <c r="I128" i="2"/>
  <c r="I77" i="2"/>
  <c r="I16" i="2"/>
  <c r="I139" i="2"/>
  <c r="I114" i="2"/>
  <c r="I68" i="2"/>
  <c r="I39" i="2"/>
  <c r="I160" i="2"/>
  <c r="I108" i="2"/>
  <c r="I125" i="2"/>
  <c r="I23" i="2"/>
  <c r="I180" i="2"/>
  <c r="I185" i="2"/>
  <c r="I118" i="2"/>
  <c r="I58" i="2"/>
  <c r="I93" i="2"/>
  <c r="I97" i="2"/>
  <c r="I70" i="2"/>
  <c r="I140" i="2"/>
  <c r="I99" i="2"/>
  <c r="I64" i="2"/>
  <c r="I82" i="2"/>
  <c r="I86" i="2"/>
  <c r="I35" i="2"/>
  <c r="I47" i="2"/>
  <c r="I15" i="2"/>
  <c r="I75" i="2"/>
  <c r="I171" i="2"/>
  <c r="I147" i="2"/>
  <c r="I129" i="2"/>
  <c r="I157" i="2"/>
  <c r="I18" i="2"/>
  <c r="I17" i="2"/>
  <c r="I104" i="2"/>
  <c r="I167" i="2"/>
  <c r="I107" i="2"/>
  <c r="I76" i="2"/>
  <c r="I28" i="2"/>
  <c r="I151" i="2"/>
  <c r="I113" i="2"/>
  <c r="I55" i="2"/>
  <c r="I177" i="2"/>
  <c r="I115" i="2"/>
  <c r="I88" i="2"/>
  <c r="I40" i="2"/>
  <c r="I161" i="2"/>
</calcChain>
</file>

<file path=xl/sharedStrings.xml><?xml version="1.0" encoding="utf-8"?>
<sst xmlns="http://schemas.openxmlformats.org/spreadsheetml/2006/main" count="582" uniqueCount="571">
  <si>
    <t>Familienspitex GmbH</t>
  </si>
  <si>
    <t>Private Spitex Sanateam</t>
  </si>
  <si>
    <t>Care Solutions GmbH Fridli-Spitex</t>
  </si>
  <si>
    <t>Careformance GmbH</t>
  </si>
  <si>
    <t>VitalAire Schweiz AG</t>
  </si>
  <si>
    <t>Pflegewegweiser GmbH</t>
  </si>
  <si>
    <t>Dovida, Seniorendienste Schweiz Zweigniederlassung Lachen</t>
  </si>
  <si>
    <t>Psychiatrische Spitex Libra GmbH</t>
  </si>
  <si>
    <t>Spitex Empatica</t>
  </si>
  <si>
    <t>issho - care gmbh</t>
  </si>
  <si>
    <t>Perle Spitex GmbH</t>
  </si>
  <si>
    <t>MedPflege - Pflege &amp; Betreuung Tag Nacht GmbH</t>
  </si>
  <si>
    <t>Spitex Besa GmbH</t>
  </si>
  <si>
    <t>Spitex P+S Care GmbH</t>
  </si>
  <si>
    <t>RealCare GmbH</t>
  </si>
  <si>
    <t>Zurzi Spitex GmbH</t>
  </si>
  <si>
    <t>Provis Spitex AG</t>
  </si>
  <si>
    <t>Spitex Melina`s Medical Care Standort Urdorf</t>
  </si>
  <si>
    <t>Spitex Medita</t>
  </si>
  <si>
    <t>Spitex SolMed 24</t>
  </si>
  <si>
    <t>VivoCare GmbH</t>
  </si>
  <si>
    <t>Pflegeteam Dübendorf GmbH</t>
  </si>
  <si>
    <t>Pflegeteam Glatttal GmbH</t>
  </si>
  <si>
    <t>Spitex Pulse Care GmbH</t>
  </si>
  <si>
    <t>Spitex Lemar GmbH</t>
  </si>
  <si>
    <t>Pflegeteam Zürcher Oberland GmbH</t>
  </si>
  <si>
    <t>Pflegeteam Zürich Unterland GmbH</t>
  </si>
  <si>
    <t>Spitex Central AG</t>
  </si>
  <si>
    <t>Pflegeteam Glarnerland GmbH</t>
  </si>
  <si>
    <t>Spitex Impuls GmbH</t>
  </si>
  <si>
    <t>Spitex Flaachtal</t>
  </si>
  <si>
    <t>Katholische Krankenpflege Oberi</t>
  </si>
  <si>
    <t>Spitex Verein Wädenswil</t>
  </si>
  <si>
    <t>Pro Senectute Home</t>
  </si>
  <si>
    <t>diabeteszürich Spitex</t>
  </si>
  <si>
    <t>Spitex Stiftung Amalie Widmer</t>
  </si>
  <si>
    <t>Spitex Werkheim Uster</t>
  </si>
  <si>
    <t>Spitex Gesundheitsnetz Küsnacht</t>
  </si>
  <si>
    <t>Spitex Serata</t>
  </si>
  <si>
    <t>Spitex Bäretswil</t>
  </si>
  <si>
    <t>Spitex Wald und Fischenthal c/o Stiftung Drei Tannen</t>
  </si>
  <si>
    <t>Spitex Zimmerberg</t>
  </si>
  <si>
    <t>Spitex Zürich SAW</t>
  </si>
  <si>
    <t>Heimex Alterszentrum Gibeleich</t>
  </si>
  <si>
    <t>Spitex Wyland AG</t>
  </si>
  <si>
    <t>Senevita Spitex Gehren</t>
  </si>
  <si>
    <t>Spitex Stadel-Bachs-Weiach</t>
  </si>
  <si>
    <t>SPITEX Pfannenstiel</t>
  </si>
  <si>
    <t>Spitex Bauma</t>
  </si>
  <si>
    <t>Spitex Medi Ta Na Private Pflege Tag und Nacht</t>
  </si>
  <si>
    <t>Spitex Richterswil / Samstagern</t>
  </si>
  <si>
    <t>VitaFutura Spitex Volketswil</t>
  </si>
  <si>
    <t>Spitex Pfäffikon / Hittnau Alterszentrum Sophie Guyer</t>
  </si>
  <si>
    <t>Spitex Stäfa</t>
  </si>
  <si>
    <t>RegioSpitex Limmattal</t>
  </si>
  <si>
    <t>Spitex Uitikon-Waldegg</t>
  </si>
  <si>
    <t>KZU-Spitex Bassersdorf Nürensdorf Brütten</t>
  </si>
  <si>
    <t>Spitex Bubikon</t>
  </si>
  <si>
    <t>Spitex Buchs-Dällikon</t>
  </si>
  <si>
    <t>Villa Vita Spitex Psychosoziale Pflege</t>
  </si>
  <si>
    <t>Spitex Greifensee Zentrum Im Hof</t>
  </si>
  <si>
    <t>Spitex Seewadel, Zentrum für für Gesundheit und Alter nur für Stadt Affoltern am Albis</t>
  </si>
  <si>
    <t>Spitex Glattal</t>
  </si>
  <si>
    <t>Spitex Steinmaur-Neerach</t>
  </si>
  <si>
    <t>Kinder-Spitex Kanton Zürich kispex</t>
  </si>
  <si>
    <t>Spitex Neftenbach-Pfungen- Dättlikon</t>
  </si>
  <si>
    <t>Züri-Pflege GmbH</t>
  </si>
  <si>
    <t>Spitex Rafz</t>
  </si>
  <si>
    <t>Palliaviva</t>
  </si>
  <si>
    <t>Spitex Oberglatt</t>
  </si>
  <si>
    <t>Spitex 24 AG</t>
  </si>
  <si>
    <t>Spitex Polysan</t>
  </si>
  <si>
    <t>AVITA Spitex</t>
  </si>
  <si>
    <t>Spitex Zollikon</t>
  </si>
  <si>
    <t>Spitex WohnSch</t>
  </si>
  <si>
    <t>Stiftung Alterszentrum Region Bülach Spitex</t>
  </si>
  <si>
    <t>IMWIL Alters- und Spitexzentrum Ambulant</t>
  </si>
  <si>
    <t>Spitex Eulachtal c/o Pflege Eulachtal</t>
  </si>
  <si>
    <t>Spitex Embrachertal</t>
  </si>
  <si>
    <t>Spitex Stadt Opfikon</t>
  </si>
  <si>
    <t>Spitex Grüningen</t>
  </si>
  <si>
    <t>Spitex RegioSeuzach</t>
  </si>
  <si>
    <t>Spitex Hombrechtikon</t>
  </si>
  <si>
    <t>Spitex Horgen-Oberrieden</t>
  </si>
  <si>
    <t>Spitex Stadt Kloten</t>
  </si>
  <si>
    <t>Spitex Weinland Mitte</t>
  </si>
  <si>
    <t>Spitex rechtes Limmattal</t>
  </si>
  <si>
    <t>Spitex Rümlang</t>
  </si>
  <si>
    <t>Spitex Wehntal</t>
  </si>
  <si>
    <t>Spitex Schwerzenbach</t>
  </si>
  <si>
    <t>Spitex Dürnten</t>
  </si>
  <si>
    <t>Spitex Mittleres Tösstal</t>
  </si>
  <si>
    <t>Spitex am Kohlfirst</t>
  </si>
  <si>
    <t>Curabona Katholische und Evangelische Spitex</t>
  </si>
  <si>
    <t>PHS Private Care</t>
  </si>
  <si>
    <t>Spitex Uster</t>
  </si>
  <si>
    <t>Spitex der Stadt Winterthur Leitung / Administration</t>
  </si>
  <si>
    <t>Spitex Futura 24 GmbH</t>
  </si>
  <si>
    <t>Spitex human</t>
  </si>
  <si>
    <t>SPITEX a TAG &amp; NACHT GmbH</t>
  </si>
  <si>
    <t>Spitex Plus 24 GmbH</t>
  </si>
  <si>
    <t>Spitex zur Mühle AG</t>
  </si>
  <si>
    <t>Züri-Spitex GmbH</t>
  </si>
  <si>
    <t>KiFa Schweiz</t>
  </si>
  <si>
    <t>Stiftung Joël Kinderspitex Schweiz</t>
  </si>
  <si>
    <t>Spitex Wiesengrund</t>
  </si>
  <si>
    <t>Spitex Konradhof</t>
  </si>
  <si>
    <t>Spitex Spirgarten</t>
  </si>
  <si>
    <t>Spitex Nordlicht</t>
  </si>
  <si>
    <t>Spitex Sunnmatt</t>
  </si>
  <si>
    <t>Spitex - Residenz Neumünster Park</t>
  </si>
  <si>
    <t>Spitex Alterszentrum Hottingen</t>
  </si>
  <si>
    <t>Spitex Zürich AG (ex. Spitex Zürich Limmat) Postfach 434</t>
  </si>
  <si>
    <t>ALPHA Spitex GmbH</t>
  </si>
  <si>
    <t>Stiftung Loogarten Spitex</t>
  </si>
  <si>
    <t>private Care AG</t>
  </si>
  <si>
    <t>Spitex FeMo GmbH</t>
  </si>
  <si>
    <t>Pflegevisite GmbH</t>
  </si>
  <si>
    <t>Spitex Diakoniewerk Bethanien</t>
  </si>
  <si>
    <t>Stiftung Orbetan</t>
  </si>
  <si>
    <t>cura - pflege GmbH</t>
  </si>
  <si>
    <t>Komfortspitex GmbH</t>
  </si>
  <si>
    <t>Verein Spitex Knonaueramt</t>
  </si>
  <si>
    <t>Alters- und Gesundheitszentrum Dietikon</t>
  </si>
  <si>
    <t>Alterszentrum am Bach Spitex</t>
  </si>
  <si>
    <t>Oase am Rhein AG</t>
  </si>
  <si>
    <t>Spitex am Rhein</t>
  </si>
  <si>
    <t>Spitex TEZANA GmbH</t>
  </si>
  <si>
    <t>Hauspflegeservice.ch GmbH</t>
  </si>
  <si>
    <t>Spitex Medimex.ch</t>
  </si>
  <si>
    <t>Gesundheitsdienst IMPULS</t>
  </si>
  <si>
    <t>Spitex SIKNA</t>
  </si>
  <si>
    <t>Hauspflege24 GmbH</t>
  </si>
  <si>
    <t>Spitex Oase Rümlang AG</t>
  </si>
  <si>
    <t>Dovida, Seniorendienste Schweiz Zweigniederlassung Fehraltdorf</t>
  </si>
  <si>
    <t>Spitex Betreutes Wohnen</t>
  </si>
  <si>
    <t>Spitex Senevita Obstgarten</t>
  </si>
  <si>
    <t>Spitex CareWin24 AG</t>
  </si>
  <si>
    <t>Spitex Regio ZO</t>
  </si>
  <si>
    <t>Palliative Care Spitex GZO Partner AG</t>
  </si>
  <si>
    <t>KZU Spitex</t>
  </si>
  <si>
    <t>Wisli psychiatrische Spitex</t>
  </si>
  <si>
    <t>PPS Vanessa Leutwiler GmbH</t>
  </si>
  <si>
    <t>Spitex Orchidee AG</t>
  </si>
  <si>
    <t>Spitex MediKo</t>
  </si>
  <si>
    <t>Spitex z'Züri dähei GmbH</t>
  </si>
  <si>
    <t>Spitex Zürichsee</t>
  </si>
  <si>
    <t>Spitex Wagner</t>
  </si>
  <si>
    <t>Uni Spitex 24 GmbH</t>
  </si>
  <si>
    <t>Spitex BajRon</t>
  </si>
  <si>
    <t>Spitex OnPaC</t>
  </si>
  <si>
    <t>Spitex Home-Help</t>
  </si>
  <si>
    <t>Spitex Züri Unterland</t>
  </si>
  <si>
    <t>Spitex Bachtel AG</t>
  </si>
  <si>
    <t>SPITEX Kempt</t>
  </si>
  <si>
    <t>Wyland Tagesbetreuung Spitex</t>
  </si>
  <si>
    <t>SpitexCare GmbH</t>
  </si>
  <si>
    <t>Spitex Residenz Küsnacht</t>
  </si>
  <si>
    <t>Spitex ahaa care</t>
  </si>
  <si>
    <t>Spitex FlexMed</t>
  </si>
  <si>
    <t>Prix Santé AG</t>
  </si>
  <si>
    <t>Psychosoziale Spitex</t>
  </si>
  <si>
    <t>Spitex Senevita Limmatfeld</t>
  </si>
  <si>
    <t>Spitex Oase Oetwil am See</t>
  </si>
  <si>
    <t>Spitex SavoSana</t>
  </si>
  <si>
    <t>Spitex Herz GmbH</t>
  </si>
  <si>
    <t>ZolliCare Spitex</t>
  </si>
  <si>
    <t>Spitex Bemeda</t>
  </si>
  <si>
    <t>Spitex Pflegestern</t>
  </si>
  <si>
    <t>SPITEX Regional</t>
  </si>
  <si>
    <t>Spitex Zürich City &amp; Unterland</t>
  </si>
  <si>
    <t>UNA SWISS MEDICAL SPITEX</t>
  </si>
  <si>
    <t>Züri-Waid Spitex Turicum Team GmbH</t>
  </si>
  <si>
    <t>Flexi Spitex</t>
  </si>
  <si>
    <t>Spitex Glatt GmbH</t>
  </si>
  <si>
    <t>Ehrbar Consulting GmbH Amendessa Private Spitex</t>
  </si>
  <si>
    <t>Spitex-Home-Care</t>
  </si>
  <si>
    <t>Spitex Goldene Hände</t>
  </si>
  <si>
    <t>Privat-Spitex Schweiz GmbH</t>
  </si>
  <si>
    <t>Spitex Cura Mobile</t>
  </si>
  <si>
    <t>Mobile Pflege Zürich</t>
  </si>
  <si>
    <t>MedSpitex</t>
  </si>
  <si>
    <t>Spitex Bracha GmbH</t>
  </si>
  <si>
    <t>Private Spitex DanMed</t>
  </si>
  <si>
    <t>Spitex DiCare GmbH</t>
  </si>
  <si>
    <t>Spitex Zürich-West</t>
  </si>
  <si>
    <t>Spitex Amisana</t>
  </si>
  <si>
    <t>reha at home</t>
  </si>
  <si>
    <t>Spitex Seniorenpflege24</t>
  </si>
  <si>
    <t>Spitex Herzschlag</t>
  </si>
  <si>
    <t>Spitex Oase Effretikon</t>
  </si>
  <si>
    <t>Spitex Swiss Care24</t>
  </si>
  <si>
    <t>Spitex ABD Plus</t>
  </si>
  <si>
    <t>Spitex Anima</t>
  </si>
  <si>
    <t>Sozialpsychiatrische Spitex Zürich GmbH</t>
  </si>
  <si>
    <t>Verrechnete Minuten für KLV-Pflegeleistungen</t>
  </si>
  <si>
    <t>Verrechnete Minuten für Akut- und Übergangspflege</t>
  </si>
  <si>
    <t>Oase Service AG Zweigniederlassung Wetzikon Lindenhof</t>
  </si>
  <si>
    <t>Pflegewohnungen der Stadt Schlieren Abteilung Alter und Pflege</t>
  </si>
  <si>
    <t>Tannenrauch Altersgerechtes Wohnen Wollishofen</t>
  </si>
  <si>
    <t>Emilienheim für ältere Blinde u. Sehbehinderte</t>
  </si>
  <si>
    <t>Zweckverband Pflege und Betreuung Mittleres Tösstal</t>
  </si>
  <si>
    <t>Stiftung Alterswohnen in Albisrieden Geschäftsstelle</t>
  </si>
  <si>
    <t>Kompetenzzentrum für palliative Pflege und Medizin Lighthouse Zürich AG</t>
  </si>
  <si>
    <t>Fachspital für Sozialmedizin und Abhängigkeitserkrankungen Pflegestation Sunegarte</t>
  </si>
  <si>
    <t>Pflegewohnung Veteris Pfaffhausen NA</t>
  </si>
  <si>
    <t xml:space="preserve">Senevita Vivimus </t>
  </si>
  <si>
    <t xml:space="preserve">Pflegewohnung Grüningen </t>
  </si>
  <si>
    <t>Almacasa Pfungen</t>
  </si>
  <si>
    <t>Casa Solaris Kollbrunn</t>
  </si>
  <si>
    <t>Senevita Stockenhof</t>
  </si>
  <si>
    <t>Residenz Stadtpark</t>
  </si>
  <si>
    <t>Almacasa Regensdorf</t>
  </si>
  <si>
    <t>Pflegewohnung Obstgarten</t>
  </si>
  <si>
    <t>Gesundheitszentren für das Alter der Stadt Zürich</t>
  </si>
  <si>
    <t>AnsbachCare AG</t>
  </si>
  <si>
    <t>Zentrum Kohlfirst</t>
  </si>
  <si>
    <t>Wohn- und Pflegezentrum Rosengarten</t>
  </si>
  <si>
    <t>Pflegezentrum Eulachtal</t>
  </si>
  <si>
    <t>Pflegezentrum Wildbach</t>
  </si>
  <si>
    <t>Alterszentrum Breitenhof</t>
  </si>
  <si>
    <t>Pflegezentrum Im Spitz</t>
  </si>
  <si>
    <t>Alters- und Pflegeheim Eichi</t>
  </si>
  <si>
    <t>Zentrum für Pflege und Betreuung Weinland</t>
  </si>
  <si>
    <t>Wohnen und Pflege Peteracker AG</t>
  </si>
  <si>
    <t>Alters- und Pflegezentrum Breiti</t>
  </si>
  <si>
    <t>Zweckverband Gesundheitszentrum Dielsdorf (bisher: Alters- und Pflegeheim Furttal)</t>
  </si>
  <si>
    <t>Alters- und Pflegezentrum Rosengasse</t>
  </si>
  <si>
    <t>Alters- und Pflegeheim Böndler</t>
  </si>
  <si>
    <t>Alterszentrum Sophie Guyer</t>
  </si>
  <si>
    <t>Heime Uster</t>
  </si>
  <si>
    <t>Wisli am See</t>
  </si>
  <si>
    <t>Alters- und Wohnheim Brunisberg Uetzikon</t>
  </si>
  <si>
    <t>Alters- und Pflegeheim Breitlen</t>
  </si>
  <si>
    <t>Alterszentrum Lanzeln</t>
  </si>
  <si>
    <t>Alterszentrum Sandbühl</t>
  </si>
  <si>
    <t>Alters- und Gesundheits zentrum Dietikon</t>
  </si>
  <si>
    <t>Alterszentrum Lindenhof</t>
  </si>
  <si>
    <t>Alterszentren Stadt Winterthur</t>
  </si>
  <si>
    <t>Zentrum Sunnegarte AG</t>
  </si>
  <si>
    <t>Alterszentrum Gibeleich</t>
  </si>
  <si>
    <t>Alters- und Pflegeheim Eichhölzli</t>
  </si>
  <si>
    <t>Alters- und Pflegeheim Nauengut</t>
  </si>
  <si>
    <t>GEEREN Haus für Betreuung, Pflege und Wohnen</t>
  </si>
  <si>
    <t>Alterswohnheim Flaachtal</t>
  </si>
  <si>
    <t>Quartier-Altersheim Aussersihl</t>
  </si>
  <si>
    <t>APH Haus St. Otmar</t>
  </si>
  <si>
    <t>Serata Stiftung für das Alter</t>
  </si>
  <si>
    <t>Pflegezentrum Gorwiden</t>
  </si>
  <si>
    <t>Alters- und Pflegeheim Hugo Mendel Stiftung</t>
  </si>
  <si>
    <t>SONNHALDE Pflege- und Betreuungszentrum</t>
  </si>
  <si>
    <t>Alterszentrum Platten</t>
  </si>
  <si>
    <t>Haus Wäckerling</t>
  </si>
  <si>
    <t>Sonnegg Pflegezentrum</t>
  </si>
  <si>
    <t>Convita Bethanien</t>
  </si>
  <si>
    <t>Alters- und Pflegeheim Sonnengarten</t>
  </si>
  <si>
    <t>Pflegezentrum Im Spilhöfler</t>
  </si>
  <si>
    <t>Pflegezentrum Forch</t>
  </si>
  <si>
    <t>Riedhof Leben und Wohnen im Alter</t>
  </si>
  <si>
    <t>KZU Pflegezentrum Bächli</t>
  </si>
  <si>
    <t>Alters- u. Pflegeheim Blumenau</t>
  </si>
  <si>
    <t>Pflegezentrum Bauma</t>
  </si>
  <si>
    <t>Alterszentrum Hochweid</t>
  </si>
  <si>
    <t>Acasa Männedorf</t>
  </si>
  <si>
    <t>Provivatis Wohnen am Goldenberg</t>
  </si>
  <si>
    <t>Alters- und Pflegeheim Römerhof</t>
  </si>
  <si>
    <t>Seniorama Burstwiese</t>
  </si>
  <si>
    <t>Seniorama Im Tiergarten</t>
  </si>
  <si>
    <t>Seniorenzentrum Zion</t>
  </si>
  <si>
    <t>Alters- und Pflegeheim Schmiedhof</t>
  </si>
  <si>
    <t>Residenz Küsnacht</t>
  </si>
  <si>
    <t>Stiftung Abegg-Huus</t>
  </si>
  <si>
    <t>Hauserstiftung Höngg Wohnen im Alter</t>
  </si>
  <si>
    <t>Residenz Konradhof</t>
  </si>
  <si>
    <t>Residenz Spirgarten</t>
  </si>
  <si>
    <t>Wohnheim Sandbüel</t>
  </si>
  <si>
    <t>Alters- und Pflegeheim Villa Alma</t>
  </si>
  <si>
    <t>Wohn- und Alterszentrum Neuhof</t>
  </si>
  <si>
    <t>Sonnweid das Heim</t>
  </si>
  <si>
    <t>Alters- und Pflegezentrum Stapfer Stiftung</t>
  </si>
  <si>
    <t>Alterszentrum Haus Tabea</t>
  </si>
  <si>
    <t>Gemeinde- und Alterszentrum im Wiesengrund</t>
  </si>
  <si>
    <t>Seniorenzentrum Wiesengrund</t>
  </si>
  <si>
    <t>Zentrum Rämismühle</t>
  </si>
  <si>
    <t>Alters- und Pflegeheim Au</t>
  </si>
  <si>
    <t>Wohnzentrum Fuhr</t>
  </si>
  <si>
    <t>AVENTIN - Leben im Alter</t>
  </si>
  <si>
    <t>Privat-Altersheim Perla Park</t>
  </si>
  <si>
    <t>Alters- und Pflegeresidenz ARKADIA</t>
  </si>
  <si>
    <t>Alters- und Pflegeheim Grüneck</t>
  </si>
  <si>
    <t>Hirzelheim, Stiftung für Gehörlose</t>
  </si>
  <si>
    <t>freya-Die Pflegewohngruppe am Letzigraben</t>
  </si>
  <si>
    <t>Johann Heinrich Ernst-Stiftung</t>
  </si>
  <si>
    <t>Alterswohnheim Studacker</t>
  </si>
  <si>
    <t>Ref. Alterswohnheim Enge</t>
  </si>
  <si>
    <t>Wohnheim Sonnenberg</t>
  </si>
  <si>
    <t>Widmerheim</t>
  </si>
  <si>
    <t>Stiftung Mühlehalde</t>
  </si>
  <si>
    <t>Alters- und Pflegeheim Birkenrain</t>
  </si>
  <si>
    <t>Private Alters- und Pflegeresidenz  Zumipark AG</t>
  </si>
  <si>
    <t>Seniorenzentrum SIKNA-Stiftung</t>
  </si>
  <si>
    <t>Alters- und Pflegezentrum Herrenbergli</t>
  </si>
  <si>
    <t>Alters- und Pflegeheim Grünhalde</t>
  </si>
  <si>
    <t>SUNNMATT Privates Seniorenzentrum</t>
  </si>
  <si>
    <t>Wiesliacher oekas</t>
  </si>
  <si>
    <t>Krankenstation Friesenberg</t>
  </si>
  <si>
    <t>Senevita Regensberg</t>
  </si>
  <si>
    <t>Seewadel Zentrum für Gesundheit und Alter</t>
  </si>
  <si>
    <t>Pflegezentrum Rosenthal</t>
  </si>
  <si>
    <t>Gesundheitszentrum Dielsdorf</t>
  </si>
  <si>
    <t>GerAtrium</t>
  </si>
  <si>
    <t>Regionales Alterszentrum Embrachertal</t>
  </si>
  <si>
    <t>Seniorenzentrum Im Morgen</t>
  </si>
  <si>
    <t>Alterszentrum Im Geeren Alters- und Pflegeheim</t>
  </si>
  <si>
    <t>Pflegezentrum Rotacher</t>
  </si>
  <si>
    <t>Alters- und Pflegezentrum Stammertal</t>
  </si>
  <si>
    <t>Residenz Bellevue</t>
  </si>
  <si>
    <t>Pflegewohnung "Park Schönegg"</t>
  </si>
  <si>
    <t>Alters- und Pflegeheim Tabor AG</t>
  </si>
  <si>
    <t>Pflegewohngruppe Rössli</t>
  </si>
  <si>
    <t>Alterszentrum Sunnetal</t>
  </si>
  <si>
    <t>Wohn- und Pflegeheim Refugium</t>
  </si>
  <si>
    <t>Altersheim St. Urban</t>
  </si>
  <si>
    <t>Alterszentrum Wehntal</t>
  </si>
  <si>
    <t>Alterszentrum Hofwiesen</t>
  </si>
  <si>
    <t>Wägelwiesen Alters- und Pflegezentrum AG</t>
  </si>
  <si>
    <t>Alters- und Pflegezentrum Bruggwiesen</t>
  </si>
  <si>
    <t>Alterszentrum Weierbach</t>
  </si>
  <si>
    <t>Senevita Im Rebberg</t>
  </si>
  <si>
    <t>Alterszentrum Weihermatt</t>
  </si>
  <si>
    <t>Stiftung Loogarten Alters- und Pflegezentrum</t>
  </si>
  <si>
    <t>IMWIL Alters- und Spitexzentrum Stationär</t>
  </si>
  <si>
    <t>Zentrum Allmendhof AG</t>
  </si>
  <si>
    <t>Alters- und Pflegeheim Hinwil</t>
  </si>
  <si>
    <t>Sihlsana AG Wohn- und Pflegezentren</t>
  </si>
  <si>
    <t>Wohn- und Pflegeheim Spyrigarten</t>
  </si>
  <si>
    <t>Alterswohngemeinschaft Freiblick Baugenossenschaft Freiblick</t>
  </si>
  <si>
    <t>VitaFutura Pflegezentrum</t>
  </si>
  <si>
    <t>Pflege- und Betreuungszentrum Rosengarten</t>
  </si>
  <si>
    <t>Alterszentrum Frohmatt</t>
  </si>
  <si>
    <t>Altersheim Im Ris</t>
  </si>
  <si>
    <t>Senevita Residenz Nordlicht</t>
  </si>
  <si>
    <t>Stiftung Lichthof Wohn- und Pflegezentrum</t>
  </si>
  <si>
    <t>Pflegeheim Salem</t>
  </si>
  <si>
    <t>Pflegezentrum Sonnenberg</t>
  </si>
  <si>
    <t>Zentrum Im Hof</t>
  </si>
  <si>
    <t>Pflegeheim Clienia Bergheim AG</t>
  </si>
  <si>
    <t>Pflegewohnung Erspel</t>
  </si>
  <si>
    <t>Pflegezentrum Spital Limmattal</t>
  </si>
  <si>
    <t>Pflegewohnung Bäretswil</t>
  </si>
  <si>
    <t>Pflegewohngruppe Hegi GmbH</t>
  </si>
  <si>
    <t>Rägeboge Wohne</t>
  </si>
  <si>
    <t>Pflegewohngruppe Oase am Rhein</t>
  </si>
  <si>
    <t>Alterszentrum am Bach</t>
  </si>
  <si>
    <t>Oase Rümlang AG Pflegewohnungen</t>
  </si>
  <si>
    <t>Pflegeheim Almacasa Weisslingen</t>
  </si>
  <si>
    <t>Pflegezentrum Senevita Obstgarten</t>
  </si>
  <si>
    <t>Almacasa Oberengstringen</t>
  </si>
  <si>
    <t>Pflege-Wohn-Heim Smaily</t>
  </si>
  <si>
    <t>Senevita Limmatfeld AG</t>
  </si>
  <si>
    <t>Alterszentrum Region Bülach</t>
  </si>
  <si>
    <t>AGZ Tägerhalde</t>
  </si>
  <si>
    <t>Pflegewohnung Weitblick</t>
  </si>
  <si>
    <t>Prix Santé Pflege im Zentrum</t>
  </si>
  <si>
    <t>Wohn- und Pflegezentrum Blumenrain</t>
  </si>
  <si>
    <t>Oase Oetwil am See</t>
  </si>
  <si>
    <t>Pflegewohnung Bruggacher</t>
  </si>
  <si>
    <t>Senevita Mülibach</t>
  </si>
  <si>
    <t>Almacasa Friesenberg</t>
  </si>
  <si>
    <t>Arvora Speiser</t>
  </si>
  <si>
    <t>Oase Effretikon</t>
  </si>
  <si>
    <t>Pflegewohngruppe Züriunterland</t>
  </si>
  <si>
    <t>Alterszentrum Gehren</t>
  </si>
  <si>
    <t>Oase Wetzikon</t>
  </si>
  <si>
    <t>Assistentin/Assistent Pflege und Soziales EBA</t>
  </si>
  <si>
    <t>Fachfrau/Fachmann Gesundheit bzw. Betreuung EFZ</t>
  </si>
  <si>
    <t>Dovida, Seniorendienste Schweiz AG Zweigniederlassung Zollikon</t>
  </si>
  <si>
    <t>livA Spitex GmbH</t>
  </si>
  <si>
    <t>Total KLV Stunden 2025 pro Heim</t>
  </si>
  <si>
    <t>Pflegefachfrau/ Pflegefachmann HF/FH</t>
  </si>
  <si>
    <t xml:space="preserve">Name Institution
</t>
  </si>
  <si>
    <t xml:space="preserve">a02_burnr
</t>
  </si>
  <si>
    <t>Berechnung Anzahl Ausbildungsplätze pro Heim - Grundlage Daten 2025</t>
  </si>
  <si>
    <t>Überblick berechnete Soll-Leistungen der Ausbildungsverpflichtung Langzeitpflege für die Jahre 2027 bis 2028</t>
  </si>
  <si>
    <t xml:space="preserve">Die neue Berechnungsgrundlage wird im überarbeiteten Konzept zur Ausbildungsverpflichtung in der Langzeitpflege ausführlich und nachvollziehbar erläutert: https://ig-ausbildungsverpflichtung.ch/revision-ausbildungspflicht </t>
  </si>
  <si>
    <t>Berechnung Anzahl Ausbildungsplätze pro Spitex - Grundlage Daten 2025</t>
  </si>
  <si>
    <t>Total KLV Stunden 2025 pro Spitex</t>
  </si>
  <si>
    <r>
      <rPr>
        <b/>
        <u/>
        <sz val="14"/>
        <color theme="1"/>
        <rFont val="Arial"/>
        <family val="2"/>
      </rPr>
      <t>Total</t>
    </r>
    <r>
      <rPr>
        <b/>
        <sz val="14"/>
        <color theme="1"/>
        <rFont val="Arial"/>
        <family val="2"/>
      </rPr>
      <t xml:space="preserve"> Pflege- und Betreuungsberufe in Ausbildungswochen</t>
    </r>
  </si>
  <si>
    <t xml:space="preserve">
Name Institution
</t>
  </si>
  <si>
    <r>
      <t xml:space="preserve">Tertianum Management AG 
</t>
    </r>
    <r>
      <rPr>
        <i/>
        <sz val="10"/>
        <color rgb="FF000000"/>
        <rFont val="Arial"/>
        <family val="2"/>
      </rPr>
      <t>(Umfasst Tertianum am Rietpark, Tertianum Giessenturm, Tertianum Neuhegi, Tertianum Gartenhof, Tertianum Glasi, Tertianum Residenz Zollikerberg, Tertianum Etzelblick, Tertianum Grünegg, Tertianum Zur Heimat, Tertianum Residenz Im Brühl, Tertianum Residenz Segeten, Tertianum Parkresidenz Meilen, Tertianum Villa Böcklin, Tertianum Residenz Zürich Enge, Tertianum Restelberg, Tertianum Papillon, Tertianum Residenz Horgen, Tertianum Brunnehof, Tertianum Im Vieri, Tertianum Bubenholz, Tertianum Letzipark und Tertianum Etzelgut)</t>
    </r>
  </si>
  <si>
    <t>Sihlsana AG</t>
  </si>
  <si>
    <t>Ohana Care AG</t>
  </si>
  <si>
    <t>Spitex Herz &amp; Pflege GmbH</t>
  </si>
  <si>
    <t>Spitex Carepuls GmbH</t>
  </si>
  <si>
    <t>Spitex Benevita 24 GmbH</t>
  </si>
  <si>
    <t>Spitex Albrecht GmbH</t>
  </si>
  <si>
    <t>Spitex Herz Klopf GmbH</t>
  </si>
  <si>
    <t>Spitex Easy Care GmbH</t>
  </si>
  <si>
    <t>Spitex Partner GmbH</t>
  </si>
  <si>
    <t>Spitex Psychosozial GmbH</t>
  </si>
  <si>
    <t>Momo&amp;More GmbH</t>
  </si>
  <si>
    <t>Spitex Sanacare24 GmbH</t>
  </si>
  <si>
    <t>Spitex Vogt GmbH</t>
  </si>
  <si>
    <t>Spitex Health Care GmbH</t>
  </si>
  <si>
    <t>Spitex bei dir GmbH</t>
  </si>
  <si>
    <t>Spitex Medisana AG</t>
  </si>
  <si>
    <t>Krebsliga Schaffhausen</t>
  </si>
  <si>
    <t>Spitex Molla GmbH</t>
  </si>
  <si>
    <t>Spitex Huber AG</t>
  </si>
  <si>
    <t>Spitex Harmony GmbH</t>
  </si>
  <si>
    <t>Spitex Vital Plus GmbH</t>
  </si>
  <si>
    <t>Spitex Vita Pflege GmbH</t>
  </si>
  <si>
    <t>Sama Spitex GmbH</t>
  </si>
  <si>
    <t>TRE Spitex GmbH</t>
  </si>
  <si>
    <t>Spitex Wildbach GmbH</t>
  </si>
  <si>
    <t>NovaMed Spitex GmbH</t>
  </si>
  <si>
    <t>Spitex Lebensnah GmbH</t>
  </si>
  <si>
    <t>Hand in Hand Pflege und Betreuung GmbH</t>
  </si>
  <si>
    <t>Spitex MiLA AG</t>
  </si>
  <si>
    <t>Lumina Spitex AG</t>
  </si>
  <si>
    <t>afem-Pflege GmbH</t>
  </si>
  <si>
    <t>We Care Plus GmbH</t>
  </si>
  <si>
    <t>Revana Psychiatriespitex GmbH</t>
  </si>
  <si>
    <t>Pro Ambulant GmbH</t>
  </si>
  <si>
    <t>Pflegeservice Zug GmbH, Cham</t>
  </si>
  <si>
    <t>Spitex Denisa GmbH</t>
  </si>
  <si>
    <t>AK-Spitex GmbH</t>
  </si>
  <si>
    <t>eko Spitex GmbH</t>
  </si>
  <si>
    <t>Janira Care GmbH</t>
  </si>
  <si>
    <t>Elternspitex Schweiz</t>
  </si>
  <si>
    <t>Oase Service AG, ZN Bassersdorf</t>
  </si>
  <si>
    <t>ab 01.01.2028 (Datenbasis 2026)</t>
  </si>
  <si>
    <t>ab 01.01.2029 (Datenbasis 2027)</t>
  </si>
  <si>
    <t>Tanne, Schweizerische Stiftung für Taubblinde</t>
  </si>
  <si>
    <t>HORMON ZENTRUM ZÜRICH</t>
  </si>
  <si>
    <t>Quick Care Solutions GmbH</t>
  </si>
  <si>
    <t>Spitex Pflege Vital GmbH</t>
  </si>
  <si>
    <t>Spitex LUMARA GmbH</t>
  </si>
  <si>
    <t>Pflege Verbindet GmbH</t>
  </si>
  <si>
    <t>Daheim Bleiben AG</t>
  </si>
  <si>
    <t>Quartier Spitex Albisrieden</t>
  </si>
  <si>
    <t>Nova Beta Spitex GmbH</t>
  </si>
  <si>
    <t>Spitex Herzblatt GmbH</t>
  </si>
  <si>
    <t>93369856, noch 
zu klären</t>
  </si>
  <si>
    <t>noch zu klären</t>
  </si>
  <si>
    <r>
      <t xml:space="preserve">Wohnpflegeheime Schwamendingen 
</t>
    </r>
    <r>
      <rPr>
        <i/>
        <sz val="10"/>
        <color rgb="FF000000"/>
        <rFont val="Arial"/>
        <family val="2"/>
      </rPr>
      <t>(Umfasst Wohnheim Häuptli, Wohnheim Kull, Wohnhaus Schörli)</t>
    </r>
  </si>
  <si>
    <t>Spitex Geborgene Hände GmbH</t>
  </si>
  <si>
    <t>OptiMed24 GmbH</t>
  </si>
  <si>
    <t>Spitex PflegeAufRädern GmbH</t>
  </si>
  <si>
    <t>Spitex Rely GmbH</t>
  </si>
  <si>
    <t>Spitex Lilien GmbH</t>
  </si>
  <si>
    <t>Proma Care GmbH</t>
  </si>
  <si>
    <t>Spitex Aktiv 24 AG</t>
  </si>
  <si>
    <t>Spitex Diversity GmbH</t>
  </si>
  <si>
    <t>Integra Spitex AG</t>
  </si>
  <si>
    <t>StellaCare GmbH</t>
  </si>
  <si>
    <t>Spitex Pflege Plus GmbH</t>
  </si>
  <si>
    <t>Spitex Behärzt GmbH</t>
  </si>
  <si>
    <t>Spitex-AM Leben GmbH</t>
  </si>
  <si>
    <t>Pflegepartner AG</t>
  </si>
  <si>
    <t>Spitex Domi GmbH</t>
  </si>
  <si>
    <t>CanCare Spitex GmbH</t>
  </si>
  <si>
    <t>Pflegehilfe Schweiz AG</t>
  </si>
  <si>
    <t>Spitex Tiya GmbH</t>
  </si>
  <si>
    <t>Sterntaler Spitex GmbH</t>
  </si>
  <si>
    <t>SwissCare Züri GmbH</t>
  </si>
  <si>
    <t>Spitex Permanence GmbH</t>
  </si>
  <si>
    <t>Spitex4life GmbH</t>
  </si>
  <si>
    <t>My-Spitex GmbH</t>
  </si>
  <si>
    <t>Zuhause Pflegen Schweiz GmbH</t>
  </si>
  <si>
    <t>Spitex Smart Care GmbH</t>
  </si>
  <si>
    <t>Spitex Pflegebegleiter GmbH</t>
  </si>
  <si>
    <t>Time2Care GmbH</t>
  </si>
  <si>
    <t>Kompetenz Spitex GmbH</t>
  </si>
  <si>
    <t>Spitex-Lema GmbH</t>
  </si>
  <si>
    <t>VIA Spitex GmbH</t>
  </si>
  <si>
    <t>Nuravita Spitex GmbH</t>
  </si>
  <si>
    <t>Spitex MobileWexPflege GmbH</t>
  </si>
  <si>
    <t>Lineavita Spitex</t>
  </si>
  <si>
    <t>Spitex Rex GmbH</t>
  </si>
  <si>
    <t>Spitex plena vita</t>
  </si>
  <si>
    <t>Spitex MeGaherz</t>
  </si>
  <si>
    <t>Ambulante Wundpflege Soto GmbH</t>
  </si>
  <si>
    <t>Irchel Spitex</t>
  </si>
  <si>
    <t>Spitex Oase Wetzikon</t>
  </si>
  <si>
    <t>Spitex Belvita Pflege</t>
  </si>
  <si>
    <t>Spitex Swissmed-24 GmbH</t>
  </si>
  <si>
    <t>MiVes Care Spitex</t>
  </si>
  <si>
    <t>Spitex Nächstenpflege GmbH</t>
  </si>
  <si>
    <t>Spitex AsFam</t>
  </si>
  <si>
    <t>Vitality Spitex</t>
  </si>
  <si>
    <t>Spitex für alle GmbH</t>
  </si>
  <si>
    <t>Spitex Sana</t>
  </si>
  <si>
    <t>Caring Spitex GmbH</t>
  </si>
  <si>
    <t>Nursing &amp; Consulting Switzerland</t>
  </si>
  <si>
    <t>Spitex Fit for Care</t>
  </si>
  <si>
    <t>Spitex ZüriCare</t>
  </si>
  <si>
    <t>Spitex Goldenes Herz Standort 8051 Zürich</t>
  </si>
  <si>
    <t>Specialty Care Therapiezentren</t>
  </si>
  <si>
    <t>Spitex Q</t>
  </si>
  <si>
    <t>solicare AG</t>
  </si>
  <si>
    <t>Spitex Kreis GmbH</t>
  </si>
  <si>
    <t>Spitex Med24</t>
  </si>
  <si>
    <t>Spitex Initiative GmbH</t>
  </si>
  <si>
    <t>Spitex Winticare GmbH</t>
  </si>
  <si>
    <t>Spitex IAHA</t>
  </si>
  <si>
    <t>Psychosoziale Spitex Zürich GmbH</t>
  </si>
  <si>
    <t>Spitex Humanum plus 24</t>
  </si>
  <si>
    <t>Am Puls Dihei</t>
  </si>
  <si>
    <t>nurse4you spitex GmbH</t>
  </si>
  <si>
    <t>Adcura Spitex</t>
  </si>
  <si>
    <t>Spitex Stern GmbH</t>
  </si>
  <si>
    <t>Spitex Dona GmbH</t>
  </si>
  <si>
    <t>Spitex Provita AG</t>
  </si>
  <si>
    <t>Spitex Magnolia GmbH</t>
  </si>
  <si>
    <t>WeHo Spitex GmbH</t>
  </si>
  <si>
    <t>Spitex KompaktCare GmbH</t>
  </si>
  <si>
    <t>Spitex am See GmbH</t>
  </si>
  <si>
    <t>Spitex Vivere GmbH</t>
  </si>
  <si>
    <t>Senevita Casa Zürich Stadt See (inkl. Senevita Casa Winterthur und Senevita Casa Zürich Unterland)</t>
  </si>
  <si>
    <t>Spitex Medical Care GmbH</t>
  </si>
  <si>
    <t>Spitex Herzenssache GmbH</t>
  </si>
  <si>
    <t>Psychiatriespitex Kanton Zürich</t>
  </si>
  <si>
    <t>PflegeLeben AG (bis 17.12.2025 Spitex PRO 24 GmbH)</t>
  </si>
  <si>
    <t>SeeSpitex GmbH</t>
  </si>
  <si>
    <t>Spitex Live GmbH</t>
  </si>
  <si>
    <t>Spitex Mednest24 GmbH</t>
  </si>
  <si>
    <t>Spitex Pflege Zürich GmbH</t>
  </si>
  <si>
    <t>Spitex Spitana c/o Ana Bekic-Kostic</t>
  </si>
  <si>
    <t>Mini-Spitex GmbH</t>
  </si>
  <si>
    <t>Die Spitex Plus GmbH</t>
  </si>
  <si>
    <t>Care Angels GmbH</t>
  </si>
  <si>
    <t>Spitex TOBLERMIT</t>
  </si>
  <si>
    <t>Psychiatrie Spitex ToDo GmbH</t>
  </si>
  <si>
    <t>Hospital at Home AG Spitex</t>
  </si>
  <si>
    <t>SpitexPro GmbH</t>
  </si>
  <si>
    <t>Spitex Swiss (DASTI AG)</t>
  </si>
  <si>
    <t>ZAM.care AG Spitex</t>
  </si>
  <si>
    <t>Spitex-Xundheit Plus</t>
  </si>
  <si>
    <t>Psychiatrie Spitex OmBra</t>
  </si>
  <si>
    <t>Helvetian Spitex AG</t>
  </si>
  <si>
    <t>Spitex Frei GmbH</t>
  </si>
  <si>
    <t>Carela AG</t>
  </si>
  <si>
    <t>Vita-Spitex GmbH</t>
  </si>
  <si>
    <t>Spitex Medpoint daheim GmbH</t>
  </si>
  <si>
    <t>Spitex Kaufmann GmbH</t>
  </si>
  <si>
    <t>Spitex Kopernika GmbH</t>
  </si>
  <si>
    <t>Senevita Spitex Stockenhof</t>
  </si>
  <si>
    <t>Senevita Spitex im Rebberg</t>
  </si>
  <si>
    <t>PRICA Pflege Zürich AG</t>
  </si>
  <si>
    <t>Spitex Daily 24 GmbH</t>
  </si>
  <si>
    <t>Spitex Mobility</t>
  </si>
  <si>
    <t>Spitex Unicare AG</t>
  </si>
  <si>
    <t>Seneca Projekt AG</t>
  </si>
  <si>
    <t>Spitex lnvita24 GmbH</t>
  </si>
  <si>
    <t>Spitex mit Leidenschaft GmbH</t>
  </si>
  <si>
    <t>Spitex Stadtpark</t>
  </si>
  <si>
    <t>Pflegeteam Zürichsee GmbH</t>
  </si>
  <si>
    <t>LifeCare Spitex AG</t>
  </si>
  <si>
    <t>Sanvida Group AG,</t>
  </si>
  <si>
    <t>MediService AG</t>
  </si>
  <si>
    <t>Spitex Zentrum Pegasus GmbH</t>
  </si>
  <si>
    <t>Spitex Tschumi GmbH</t>
  </si>
  <si>
    <t xml:space="preserve">Spitex VivaVita GmbH </t>
  </si>
  <si>
    <t xml:space="preserve">JCare GmbH </t>
  </si>
  <si>
    <t xml:space="preserve">Insana Spitex AG </t>
  </si>
  <si>
    <t xml:space="preserve">Spitex mecuris GmbH </t>
  </si>
  <si>
    <t xml:space="preserve">Spitex Lichthof </t>
  </si>
  <si>
    <t xml:space="preserve">LUNGE Zürich </t>
  </si>
  <si>
    <t xml:space="preserve">, </t>
  </si>
  <si>
    <r>
      <t>Spitex Tertianum alle Standorte</t>
    </r>
    <r>
      <rPr>
        <i/>
        <sz val="12"/>
        <color rgb="FF000000"/>
        <rFont val="Arial"/>
        <family val="2"/>
      </rPr>
      <t xml:space="preserve"> 
(Spitex Tertianum, Spitex Tertianum Bubenholz, Spitex Tertianum Letzipark, Spitex Glasi)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</si>
</sst>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_ * #,##0.0_ ;_ * \-#,##0.0_ ;_ * &quot;-&quot;??_ ;_ @_ "/>
    <numFmt numFmtId="165" formatCode="0.0"/>
  </numFmts>
  <fonts count="20" x14ac:knownFonts="1">
    <font>
      <sz val="11"/>
      <color rgb="FF000000"/>
      <name val="Calibri"/>
      <family val="2"/>
      <scheme val="minor"/>
    </font>
    <font>
      <sz val="11"/>
      <color theme="1"/>
      <name val="Arial"/>
      <family val="2"/>
    </font>
    <font>
      <b/>
      <sz val="16"/>
      <color rgb="FF000000"/>
      <name val="Calibri"/>
      <family val="2"/>
      <scheme val="minor"/>
    </font>
    <font>
      <sz val="11"/>
      <color rgb="FF000000"/>
      <name val="Calibri"/>
      <family val="2"/>
      <scheme val="minor"/>
    </font>
    <font>
      <b/>
      <sz val="12"/>
      <color rgb="FF000000"/>
      <name val="Arial"/>
      <family val="2"/>
    </font>
    <font>
      <b/>
      <sz val="12"/>
      <color theme="1"/>
      <name val="Arial"/>
      <family val="2"/>
    </font>
    <font>
      <sz val="12"/>
      <color rgb="FF000000"/>
      <name val="Arial"/>
      <family val="2"/>
    </font>
    <font>
      <sz val="13"/>
      <color indexed="8"/>
      <name val="Arial Black"/>
      <family val="2"/>
    </font>
    <font>
      <b/>
      <sz val="13"/>
      <color indexed="8"/>
      <name val="Arial Black"/>
      <family val="2"/>
    </font>
    <font>
      <b/>
      <sz val="11"/>
      <color rgb="FF000000"/>
      <name val="Calibri"/>
      <family val="2"/>
      <scheme val="minor"/>
    </font>
    <font>
      <b/>
      <sz val="13"/>
      <color indexed="8"/>
      <name val="Arial"/>
      <family val="2"/>
    </font>
    <font>
      <b/>
      <sz val="11"/>
      <color rgb="FF000000"/>
      <name val="Arial"/>
      <family val="2"/>
    </font>
    <font>
      <b/>
      <u/>
      <sz val="14"/>
      <color theme="1"/>
      <name val="Arial"/>
      <family val="2"/>
    </font>
    <font>
      <b/>
      <sz val="14"/>
      <color theme="1"/>
      <name val="Arial"/>
      <family val="2"/>
    </font>
    <font>
      <i/>
      <sz val="10"/>
      <color rgb="FF000000"/>
      <name val="Arial"/>
      <family val="2"/>
    </font>
    <font>
      <b/>
      <sz val="14"/>
      <color rgb="FF000000"/>
      <name val="Arial"/>
      <family val="2"/>
    </font>
    <font>
      <sz val="12"/>
      <color rgb="FF333333"/>
      <name val="Segoe UI"/>
      <family val="2"/>
    </font>
    <font>
      <sz val="12"/>
      <color rgb="FFFF0000"/>
      <name val="Arial"/>
      <family val="2"/>
    </font>
    <font>
      <sz val="10"/>
      <color rgb="FF000000"/>
      <name val="Arial"/>
      <family val="2"/>
    </font>
    <font>
      <i/>
      <sz val="12"/>
      <color rgb="FF000000"/>
      <name val="Arial"/>
      <family val="2"/>
    </font>
  </fonts>
  <fills count="3">
    <fill>
      <patternFill patternType="none"/>
    </fill>
    <fill>
      <patternFill patternType="gray125"/>
    </fill>
    <fill>
      <patternFill patternType="solid">
        <fgColor theme="8" tint="0.59999389629810485"/>
        <bgColor indexed="65"/>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 fillId="2" borderId="0" applyNumberFormat="0" applyBorder="0" applyAlignment="0" applyProtection="0"/>
  </cellStyleXfs>
  <cellXfs count="28">
    <xf numFmtId="0" fontId="0" fillId="0" borderId="0" xfId="0"/>
    <xf numFmtId="0" fontId="2" fillId="0" borderId="0" xfId="0" applyFont="1"/>
    <xf numFmtId="0" fontId="4" fillId="0" borderId="0" xfId="0" applyFont="1"/>
    <xf numFmtId="0" fontId="5" fillId="0" borderId="1" xfId="0" applyFont="1" applyBorder="1" applyAlignment="1">
      <alignment vertical="center" wrapText="1"/>
    </xf>
    <xf numFmtId="0" fontId="6" fillId="0" borderId="0" xfId="0" applyFont="1"/>
    <xf numFmtId="164" fontId="6" fillId="0" borderId="0" xfId="1" applyNumberFormat="1" applyFont="1" applyFill="1"/>
    <xf numFmtId="0" fontId="4" fillId="0" borderId="0" xfId="0" applyFont="1" applyAlignment="1">
      <alignment wrapText="1"/>
    </xf>
    <xf numFmtId="165" fontId="0" fillId="0" borderId="0" xfId="0" applyNumberFormat="1"/>
    <xf numFmtId="165" fontId="7" fillId="0" borderId="0" xfId="2" applyNumberFormat="1" applyFont="1" applyFill="1" applyAlignment="1">
      <alignment horizontal="left" vertical="top" wrapText="1"/>
    </xf>
    <xf numFmtId="165" fontId="8" fillId="0" borderId="0" xfId="2" applyNumberFormat="1" applyFont="1" applyFill="1" applyAlignment="1">
      <alignment vertical="top" wrapText="1"/>
    </xf>
    <xf numFmtId="164" fontId="4" fillId="0" borderId="0" xfId="1" applyNumberFormat="1" applyFont="1" applyFill="1"/>
    <xf numFmtId="0" fontId="9" fillId="0" borderId="0" xfId="0" applyFont="1"/>
    <xf numFmtId="165" fontId="10" fillId="0" borderId="0" xfId="2" applyNumberFormat="1" applyFont="1" applyFill="1" applyAlignment="1">
      <alignment vertical="top" wrapText="1"/>
    </xf>
    <xf numFmtId="0" fontId="11" fillId="0" borderId="0" xfId="0" applyFont="1"/>
    <xf numFmtId="0" fontId="13" fillId="0" borderId="1" xfId="0" applyFont="1" applyBorder="1" applyAlignment="1">
      <alignment vertical="center" wrapText="1"/>
    </xf>
    <xf numFmtId="0" fontId="6" fillId="0" borderId="0" xfId="0" applyFont="1" applyAlignment="1">
      <alignment wrapText="1"/>
    </xf>
    <xf numFmtId="0" fontId="15" fillId="0" borderId="0" xfId="0" applyFont="1"/>
    <xf numFmtId="0" fontId="16" fillId="0" borderId="0" xfId="0" applyFont="1"/>
    <xf numFmtId="0" fontId="17" fillId="0" borderId="0" xfId="0" applyFont="1" applyAlignment="1">
      <alignment wrapText="1"/>
    </xf>
    <xf numFmtId="164" fontId="6" fillId="0" borderId="0" xfId="0" applyNumberFormat="1" applyFont="1"/>
    <xf numFmtId="165" fontId="4" fillId="0" borderId="0" xfId="1" applyNumberFormat="1" applyFont="1" applyFill="1"/>
    <xf numFmtId="0" fontId="18" fillId="0" borderId="0" xfId="0" applyFont="1" applyAlignment="1">
      <alignment vertical="center" wrapText="1"/>
    </xf>
    <xf numFmtId="165" fontId="4" fillId="0" borderId="0" xfId="0" applyNumberFormat="1" applyFont="1"/>
    <xf numFmtId="3" fontId="6" fillId="0" borderId="0" xfId="0" applyNumberFormat="1" applyFont="1"/>
    <xf numFmtId="165" fontId="7" fillId="0" borderId="0" xfId="2" applyNumberFormat="1" applyFont="1" applyFill="1" applyAlignment="1">
      <alignment horizontal="left" vertical="center" wrapText="1"/>
    </xf>
    <xf numFmtId="0" fontId="0" fillId="0" borderId="0" xfId="0"/>
    <xf numFmtId="165" fontId="0" fillId="0" borderId="0" xfId="0" applyNumberFormat="1"/>
    <xf numFmtId="165" fontId="7" fillId="0" borderId="0" xfId="2" applyNumberFormat="1" applyFont="1" applyFill="1" applyAlignment="1">
      <alignment horizontal="left" vertical="top" wrapText="1"/>
    </xf>
  </cellXfs>
  <cellStyles count="3">
    <cellStyle name="40 % - Akzent5" xfId="2" builtinId="47"/>
    <cellStyle name="Komma" xfId="1" builtinId="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H396"/>
  <sheetViews>
    <sheetView tabSelected="1" workbookViewId="0">
      <selection activeCell="L9" sqref="L9"/>
    </sheetView>
  </sheetViews>
  <sheetFormatPr baseColWidth="10" defaultRowHeight="15" x14ac:dyDescent="0.25"/>
  <cols>
    <col min="1" max="1" width="72.42578125" customWidth="1"/>
    <col min="2" max="2" width="55.140625" hidden="1" customWidth="1"/>
    <col min="3" max="3" width="61.5703125" hidden="1" customWidth="1"/>
    <col min="4" max="4" width="17.85546875" customWidth="1"/>
    <col min="5" max="5" width="26.140625" customWidth="1"/>
    <col min="6" max="6" width="24.85546875" customWidth="1"/>
    <col min="7" max="7" width="20.7109375" customWidth="1"/>
    <col min="8" max="8" width="28.7109375" style="13" customWidth="1"/>
  </cols>
  <sheetData>
    <row r="3" spans="1:8" ht="20.25" customHeight="1" x14ac:dyDescent="0.25">
      <c r="A3" s="24" t="s">
        <v>385</v>
      </c>
      <c r="B3" s="25"/>
      <c r="C3" s="26"/>
      <c r="D3" s="25"/>
      <c r="E3" s="25"/>
      <c r="F3" s="25"/>
      <c r="G3" s="25"/>
      <c r="H3" s="25"/>
    </row>
    <row r="4" spans="1:8" ht="24" customHeight="1" x14ac:dyDescent="0.25">
      <c r="A4" s="27" t="s">
        <v>383</v>
      </c>
      <c r="B4" s="25"/>
      <c r="C4" s="26"/>
      <c r="D4" s="25"/>
      <c r="E4" s="25"/>
      <c r="F4" s="25"/>
      <c r="G4" s="25"/>
      <c r="H4" s="12"/>
    </row>
    <row r="5" spans="1:8" ht="17.25" customHeight="1" x14ac:dyDescent="0.25">
      <c r="A5" s="8"/>
      <c r="C5" s="7"/>
      <c r="H5" s="12"/>
    </row>
    <row r="6" spans="1:8" ht="18" customHeight="1" x14ac:dyDescent="0.25">
      <c r="A6" s="4" t="s">
        <v>384</v>
      </c>
      <c r="C6" s="7"/>
      <c r="H6" s="12"/>
    </row>
    <row r="9" spans="1:8" s="1" customFormat="1" ht="90" x14ac:dyDescent="0.35">
      <c r="A9" s="6" t="s">
        <v>380</v>
      </c>
      <c r="B9" s="2" t="s">
        <v>195</v>
      </c>
      <c r="C9" s="2" t="s">
        <v>196</v>
      </c>
      <c r="D9" s="3" t="s">
        <v>386</v>
      </c>
      <c r="E9" s="3" t="s">
        <v>374</v>
      </c>
      <c r="F9" s="3" t="s">
        <v>375</v>
      </c>
      <c r="G9" s="3" t="s">
        <v>379</v>
      </c>
      <c r="H9" s="14" t="s">
        <v>387</v>
      </c>
    </row>
    <row r="10" spans="1:8" ht="15.75" x14ac:dyDescent="0.25">
      <c r="A10" s="4" t="s">
        <v>0</v>
      </c>
      <c r="B10" s="4">
        <v>39650</v>
      </c>
      <c r="C10" s="4">
        <v>0</v>
      </c>
      <c r="D10" s="5">
        <f t="shared" ref="D10:D73" si="0">SUM(B10+C10)</f>
        <v>39650</v>
      </c>
      <c r="E10" s="5">
        <f t="shared" ref="E10:E17" si="1">SUM(D10/10000)</f>
        <v>3.9649999999999999</v>
      </c>
      <c r="F10" s="5">
        <f t="shared" ref="F10:F17" si="2">SUM(D10/400)</f>
        <v>99.125</v>
      </c>
      <c r="G10" s="5">
        <f t="shared" ref="G10:G17" si="3">SUM(D10/1500)</f>
        <v>26.433333333333334</v>
      </c>
      <c r="H10" s="20">
        <f>SUM(E10+F10+G10)</f>
        <v>129.52333333333334</v>
      </c>
    </row>
    <row r="11" spans="1:8" ht="15.75" x14ac:dyDescent="0.25">
      <c r="A11" s="4" t="s">
        <v>1</v>
      </c>
      <c r="B11" s="4">
        <v>1753</v>
      </c>
      <c r="C11" s="4">
        <v>0</v>
      </c>
      <c r="D11" s="5">
        <f t="shared" si="0"/>
        <v>1753</v>
      </c>
      <c r="E11" s="5">
        <f t="shared" si="1"/>
        <v>0.17530000000000001</v>
      </c>
      <c r="F11" s="5">
        <f t="shared" si="2"/>
        <v>4.3825000000000003</v>
      </c>
      <c r="G11" s="5">
        <f t="shared" si="3"/>
        <v>1.1686666666666667</v>
      </c>
      <c r="H11" s="20">
        <f t="shared" ref="H11:H17" si="4">SUM(E11+F11+G11)</f>
        <v>5.726466666666667</v>
      </c>
    </row>
    <row r="12" spans="1:8" ht="15.75" x14ac:dyDescent="0.25">
      <c r="A12" s="4" t="s">
        <v>2</v>
      </c>
      <c r="B12" s="4">
        <v>3064</v>
      </c>
      <c r="C12" s="4">
        <v>0</v>
      </c>
      <c r="D12" s="5">
        <f t="shared" si="0"/>
        <v>3064</v>
      </c>
      <c r="E12" s="5">
        <f t="shared" si="1"/>
        <v>0.30640000000000001</v>
      </c>
      <c r="F12" s="5">
        <f t="shared" si="2"/>
        <v>7.66</v>
      </c>
      <c r="G12" s="5">
        <f t="shared" si="3"/>
        <v>2.0426666666666669</v>
      </c>
      <c r="H12" s="20">
        <f t="shared" si="4"/>
        <v>10.009066666666667</v>
      </c>
    </row>
    <row r="13" spans="1:8" ht="15.75" x14ac:dyDescent="0.25">
      <c r="A13" s="4" t="s">
        <v>3</v>
      </c>
      <c r="B13" s="4">
        <v>352</v>
      </c>
      <c r="C13" s="4">
        <v>0</v>
      </c>
      <c r="D13" s="5">
        <f t="shared" si="0"/>
        <v>352</v>
      </c>
      <c r="E13" s="5">
        <f t="shared" si="1"/>
        <v>3.5200000000000002E-2</v>
      </c>
      <c r="F13" s="5">
        <f t="shared" si="2"/>
        <v>0.88</v>
      </c>
      <c r="G13" s="5">
        <f t="shared" si="3"/>
        <v>0.23466666666666666</v>
      </c>
      <c r="H13" s="20">
        <f t="shared" si="4"/>
        <v>1.1498666666666666</v>
      </c>
    </row>
    <row r="14" spans="1:8" ht="15.75" x14ac:dyDescent="0.25">
      <c r="A14" s="4" t="s">
        <v>4</v>
      </c>
      <c r="B14" s="4">
        <v>473</v>
      </c>
      <c r="C14" s="4">
        <v>0</v>
      </c>
      <c r="D14" s="5">
        <f t="shared" si="0"/>
        <v>473</v>
      </c>
      <c r="E14" s="5">
        <f t="shared" si="1"/>
        <v>4.7300000000000002E-2</v>
      </c>
      <c r="F14" s="5">
        <f t="shared" si="2"/>
        <v>1.1825000000000001</v>
      </c>
      <c r="G14" s="5">
        <f t="shared" si="3"/>
        <v>0.31533333333333335</v>
      </c>
      <c r="H14" s="20">
        <f t="shared" si="4"/>
        <v>1.5451333333333332</v>
      </c>
    </row>
    <row r="15" spans="1:8" ht="15.75" x14ac:dyDescent="0.25">
      <c r="A15" s="4" t="s">
        <v>5</v>
      </c>
      <c r="B15" s="4">
        <v>298248</v>
      </c>
      <c r="C15" s="4">
        <v>0</v>
      </c>
      <c r="D15" s="5">
        <f t="shared" si="0"/>
        <v>298248</v>
      </c>
      <c r="E15" s="5">
        <f t="shared" si="1"/>
        <v>29.8248</v>
      </c>
      <c r="F15" s="5">
        <f t="shared" si="2"/>
        <v>745.62</v>
      </c>
      <c r="G15" s="5">
        <f t="shared" si="3"/>
        <v>198.83199999999999</v>
      </c>
      <c r="H15" s="20">
        <f t="shared" si="4"/>
        <v>974.27679999999998</v>
      </c>
    </row>
    <row r="16" spans="1:8" ht="15.75" x14ac:dyDescent="0.25">
      <c r="A16" s="4" t="s">
        <v>6</v>
      </c>
      <c r="B16" s="4">
        <v>3005</v>
      </c>
      <c r="C16" s="4">
        <v>0</v>
      </c>
      <c r="D16" s="5">
        <f t="shared" si="0"/>
        <v>3005</v>
      </c>
      <c r="E16" s="5">
        <f t="shared" si="1"/>
        <v>0.30049999999999999</v>
      </c>
      <c r="F16" s="5">
        <f t="shared" si="2"/>
        <v>7.5125000000000002</v>
      </c>
      <c r="G16" s="5">
        <f t="shared" si="3"/>
        <v>2.0033333333333334</v>
      </c>
      <c r="H16" s="20">
        <f t="shared" si="4"/>
        <v>9.8163333333333345</v>
      </c>
    </row>
    <row r="17" spans="1:8" ht="15.75" x14ac:dyDescent="0.25">
      <c r="A17" s="4" t="s">
        <v>7</v>
      </c>
      <c r="B17" s="4">
        <v>886</v>
      </c>
      <c r="C17" s="4">
        <v>0</v>
      </c>
      <c r="D17" s="5">
        <f t="shared" si="0"/>
        <v>886</v>
      </c>
      <c r="E17" s="5">
        <f t="shared" si="1"/>
        <v>8.8599999999999998E-2</v>
      </c>
      <c r="F17" s="5">
        <f t="shared" si="2"/>
        <v>2.2149999999999999</v>
      </c>
      <c r="G17" s="5">
        <f t="shared" si="3"/>
        <v>0.59066666666666667</v>
      </c>
      <c r="H17" s="20">
        <f t="shared" si="4"/>
        <v>2.8942666666666668</v>
      </c>
    </row>
    <row r="18" spans="1:8" ht="15.75" x14ac:dyDescent="0.25">
      <c r="A18" s="4" t="s">
        <v>8</v>
      </c>
      <c r="B18" s="4">
        <v>101</v>
      </c>
      <c r="C18" s="4">
        <v>0</v>
      </c>
      <c r="D18" s="5">
        <f t="shared" si="0"/>
        <v>101</v>
      </c>
      <c r="E18" s="5">
        <f t="shared" ref="E18:E23" si="5">SUM(D18/10000)*0.33</f>
        <v>3.333E-3</v>
      </c>
      <c r="F18" s="5">
        <f t="shared" ref="F18:F23" si="6">SUM(D18/400)*0.33</f>
        <v>8.332500000000001E-2</v>
      </c>
      <c r="G18" s="5">
        <f t="shared" ref="G18:G23" si="7">SUM(D18/1500)*0.33</f>
        <v>2.222E-2</v>
      </c>
      <c r="H18" s="20">
        <f>SUM(E18+F18+G18)</f>
        <v>0.10887800000000002</v>
      </c>
    </row>
    <row r="19" spans="1:8" ht="15.75" x14ac:dyDescent="0.25">
      <c r="A19" s="4" t="s">
        <v>9</v>
      </c>
      <c r="B19" s="4">
        <v>2205</v>
      </c>
      <c r="C19" s="4">
        <v>0</v>
      </c>
      <c r="D19" s="5">
        <f t="shared" si="0"/>
        <v>2205</v>
      </c>
      <c r="E19" s="5">
        <f t="shared" si="5"/>
        <v>7.276500000000001E-2</v>
      </c>
      <c r="F19" s="5">
        <f t="shared" si="6"/>
        <v>1.8191250000000001</v>
      </c>
      <c r="G19" s="5">
        <f t="shared" si="7"/>
        <v>0.48510000000000003</v>
      </c>
      <c r="H19" s="20">
        <f t="shared" ref="H19:H27" si="8">SUM(E19+F19+G19)</f>
        <v>2.3769900000000002</v>
      </c>
    </row>
    <row r="20" spans="1:8" ht="15.75" x14ac:dyDescent="0.25">
      <c r="A20" s="4" t="s">
        <v>10</v>
      </c>
      <c r="B20" s="4">
        <v>215</v>
      </c>
      <c r="C20" s="4">
        <v>0</v>
      </c>
      <c r="D20" s="5">
        <f t="shared" si="0"/>
        <v>215</v>
      </c>
      <c r="E20" s="5">
        <f t="shared" si="5"/>
        <v>7.0949999999999997E-3</v>
      </c>
      <c r="F20" s="5">
        <f t="shared" si="6"/>
        <v>0.177375</v>
      </c>
      <c r="G20" s="5">
        <f t="shared" si="7"/>
        <v>4.7300000000000002E-2</v>
      </c>
      <c r="H20" s="20">
        <f t="shared" si="8"/>
        <v>0.23177</v>
      </c>
    </row>
    <row r="21" spans="1:8" ht="15.75" x14ac:dyDescent="0.25">
      <c r="A21" s="4" t="s">
        <v>11</v>
      </c>
      <c r="B21" s="4">
        <v>11534</v>
      </c>
      <c r="C21" s="4">
        <v>0</v>
      </c>
      <c r="D21" s="5">
        <f t="shared" si="0"/>
        <v>11534</v>
      </c>
      <c r="E21" s="5">
        <f t="shared" si="5"/>
        <v>0.38062200000000002</v>
      </c>
      <c r="F21" s="5">
        <f t="shared" si="6"/>
        <v>9.5155500000000011</v>
      </c>
      <c r="G21" s="5">
        <f t="shared" si="7"/>
        <v>2.53748</v>
      </c>
      <c r="H21" s="20">
        <f t="shared" si="8"/>
        <v>12.433652000000002</v>
      </c>
    </row>
    <row r="22" spans="1:8" ht="15.75" x14ac:dyDescent="0.25">
      <c r="A22" s="4" t="s">
        <v>12</v>
      </c>
      <c r="B22" s="4">
        <v>12512</v>
      </c>
      <c r="C22" s="4">
        <v>0</v>
      </c>
      <c r="D22" s="5">
        <f t="shared" si="0"/>
        <v>12512</v>
      </c>
      <c r="E22" s="5">
        <f t="shared" si="5"/>
        <v>0.41289600000000004</v>
      </c>
      <c r="F22" s="5">
        <f t="shared" si="6"/>
        <v>10.3224</v>
      </c>
      <c r="G22" s="5">
        <f t="shared" si="7"/>
        <v>2.75264</v>
      </c>
      <c r="H22" s="20">
        <f t="shared" si="8"/>
        <v>13.487935999999999</v>
      </c>
    </row>
    <row r="23" spans="1:8" ht="15.75" x14ac:dyDescent="0.25">
      <c r="A23" s="4" t="s">
        <v>13</v>
      </c>
      <c r="B23" s="4">
        <v>7323</v>
      </c>
      <c r="C23" s="4">
        <v>0</v>
      </c>
      <c r="D23" s="5">
        <f t="shared" si="0"/>
        <v>7323</v>
      </c>
      <c r="E23" s="5">
        <f t="shared" si="5"/>
        <v>0.24165899999999998</v>
      </c>
      <c r="F23" s="5">
        <f t="shared" si="6"/>
        <v>6.041475000000001</v>
      </c>
      <c r="G23" s="5">
        <f t="shared" si="7"/>
        <v>1.6110599999999999</v>
      </c>
      <c r="H23" s="20">
        <f t="shared" si="8"/>
        <v>7.8941940000000015</v>
      </c>
    </row>
    <row r="24" spans="1:8" ht="15.75" x14ac:dyDescent="0.25">
      <c r="A24" s="4" t="s">
        <v>16</v>
      </c>
      <c r="B24" s="4">
        <v>371</v>
      </c>
      <c r="C24" s="4">
        <v>0</v>
      </c>
      <c r="D24" s="5">
        <f t="shared" si="0"/>
        <v>371</v>
      </c>
      <c r="E24" s="5">
        <f>SUM(D24/10000)</f>
        <v>3.7100000000000001E-2</v>
      </c>
      <c r="F24" s="5">
        <f>SUM(D24/400)</f>
        <v>0.92749999999999999</v>
      </c>
      <c r="G24" s="5">
        <f>SUM(D24/1500)</f>
        <v>0.24733333333333332</v>
      </c>
      <c r="H24" s="20">
        <f t="shared" si="8"/>
        <v>1.2119333333333333</v>
      </c>
    </row>
    <row r="25" spans="1:8" ht="15.75" x14ac:dyDescent="0.25">
      <c r="A25" s="4" t="s">
        <v>17</v>
      </c>
      <c r="B25" s="4">
        <v>38963</v>
      </c>
      <c r="C25" s="4">
        <v>104</v>
      </c>
      <c r="D25" s="5">
        <f t="shared" si="0"/>
        <v>39067</v>
      </c>
      <c r="E25" s="5">
        <f>SUM(D25/10000)</f>
        <v>3.9066999999999998</v>
      </c>
      <c r="F25" s="5">
        <f>SUM(D25/400)</f>
        <v>97.667500000000004</v>
      </c>
      <c r="G25" s="5">
        <f>SUM(D25/1500)</f>
        <v>26.044666666666668</v>
      </c>
      <c r="H25" s="20">
        <f t="shared" si="8"/>
        <v>127.61886666666668</v>
      </c>
    </row>
    <row r="26" spans="1:8" ht="15.75" x14ac:dyDescent="0.25">
      <c r="A26" s="4" t="s">
        <v>18</v>
      </c>
      <c r="B26" s="4">
        <v>34686</v>
      </c>
      <c r="C26" s="4">
        <v>0</v>
      </c>
      <c r="D26" s="5">
        <f t="shared" si="0"/>
        <v>34686</v>
      </c>
      <c r="E26" s="5">
        <f>SUM(D26/10000)</f>
        <v>3.4685999999999999</v>
      </c>
      <c r="F26" s="5">
        <f>SUM(D26/400)</f>
        <v>86.715000000000003</v>
      </c>
      <c r="G26" s="5">
        <f>SUM(D26/1500)</f>
        <v>23.123999999999999</v>
      </c>
      <c r="H26" s="20">
        <f t="shared" si="8"/>
        <v>113.30759999999999</v>
      </c>
    </row>
    <row r="27" spans="1:8" ht="15.75" x14ac:dyDescent="0.25">
      <c r="A27" s="4" t="s">
        <v>19</v>
      </c>
      <c r="B27" s="4">
        <v>97178</v>
      </c>
      <c r="C27" s="4">
        <v>0</v>
      </c>
      <c r="D27" s="5">
        <f t="shared" si="0"/>
        <v>97178</v>
      </c>
      <c r="E27" s="5">
        <f>SUM(D27/10000)</f>
        <v>9.7178000000000004</v>
      </c>
      <c r="F27" s="5">
        <f>SUM(D27/400)</f>
        <v>242.94499999999999</v>
      </c>
      <c r="G27" s="5">
        <f>SUM(D27/1500)</f>
        <v>64.785333333333327</v>
      </c>
      <c r="H27" s="20">
        <f t="shared" si="8"/>
        <v>317.44813333333332</v>
      </c>
    </row>
    <row r="28" spans="1:8" ht="15.75" x14ac:dyDescent="0.25">
      <c r="A28" s="4" t="s">
        <v>28</v>
      </c>
      <c r="B28" s="4">
        <v>2978</v>
      </c>
      <c r="C28" s="4">
        <v>0</v>
      </c>
      <c r="D28" s="5">
        <f t="shared" si="0"/>
        <v>2978</v>
      </c>
      <c r="E28" s="5">
        <f>SUM(D28/10000)*0.33</f>
        <v>9.8274000000000014E-2</v>
      </c>
      <c r="F28" s="5">
        <f>SUM(D28/400)*0.33</f>
        <v>2.4568500000000002</v>
      </c>
      <c r="G28" s="5">
        <f>SUM(D28/1500)*0.33</f>
        <v>0.65516000000000008</v>
      </c>
      <c r="H28" s="20">
        <f>SUM(E28+F28+G28)</f>
        <v>3.2102840000000001</v>
      </c>
    </row>
    <row r="29" spans="1:8" ht="15.75" x14ac:dyDescent="0.25">
      <c r="A29" s="4" t="s">
        <v>30</v>
      </c>
      <c r="B29" s="4">
        <v>12338</v>
      </c>
      <c r="C29" s="4">
        <v>0</v>
      </c>
      <c r="D29" s="5">
        <f t="shared" si="0"/>
        <v>12338</v>
      </c>
      <c r="E29" s="5">
        <f t="shared" ref="E29:E34" si="9">SUM(D29/10000)</f>
        <v>1.2338</v>
      </c>
      <c r="F29" s="5">
        <f t="shared" ref="F29:F34" si="10">SUM(D29/400)</f>
        <v>30.844999999999999</v>
      </c>
      <c r="G29" s="5">
        <f t="shared" ref="G29:G34" si="11">SUM(D29/1500)</f>
        <v>8.2253333333333334</v>
      </c>
      <c r="H29" s="20">
        <f t="shared" ref="H29:H34" si="12">SUM(E29+F29+G29)</f>
        <v>40.304133333333333</v>
      </c>
    </row>
    <row r="30" spans="1:8" ht="15.75" x14ac:dyDescent="0.25">
      <c r="A30" s="4" t="s">
        <v>31</v>
      </c>
      <c r="B30" s="4">
        <v>6066</v>
      </c>
      <c r="C30" s="4">
        <v>0</v>
      </c>
      <c r="D30" s="5">
        <f t="shared" si="0"/>
        <v>6066</v>
      </c>
      <c r="E30" s="5">
        <f t="shared" si="9"/>
        <v>0.60660000000000003</v>
      </c>
      <c r="F30" s="5">
        <f t="shared" si="10"/>
        <v>15.164999999999999</v>
      </c>
      <c r="G30" s="5">
        <f t="shared" si="11"/>
        <v>4.0439999999999996</v>
      </c>
      <c r="H30" s="20">
        <f t="shared" si="12"/>
        <v>19.8156</v>
      </c>
    </row>
    <row r="31" spans="1:8" ht="15.75" x14ac:dyDescent="0.25">
      <c r="A31" s="4" t="s">
        <v>32</v>
      </c>
      <c r="B31" s="4">
        <v>15311</v>
      </c>
      <c r="C31" s="4">
        <v>0</v>
      </c>
      <c r="D31" s="5">
        <f t="shared" si="0"/>
        <v>15311</v>
      </c>
      <c r="E31" s="5">
        <f t="shared" si="9"/>
        <v>1.5310999999999999</v>
      </c>
      <c r="F31" s="5">
        <f t="shared" si="10"/>
        <v>38.277500000000003</v>
      </c>
      <c r="G31" s="5">
        <f t="shared" si="11"/>
        <v>10.207333333333333</v>
      </c>
      <c r="H31" s="20">
        <f t="shared" si="12"/>
        <v>50.015933333333336</v>
      </c>
    </row>
    <row r="32" spans="1:8" ht="15.75" x14ac:dyDescent="0.25">
      <c r="A32" s="4" t="s">
        <v>33</v>
      </c>
      <c r="B32" s="4">
        <v>15870</v>
      </c>
      <c r="C32" s="4">
        <v>0</v>
      </c>
      <c r="D32" s="5">
        <f t="shared" si="0"/>
        <v>15870</v>
      </c>
      <c r="E32" s="5">
        <f t="shared" si="9"/>
        <v>1.587</v>
      </c>
      <c r="F32" s="5">
        <f t="shared" si="10"/>
        <v>39.674999999999997</v>
      </c>
      <c r="G32" s="5">
        <f t="shared" si="11"/>
        <v>10.58</v>
      </c>
      <c r="H32" s="20">
        <f t="shared" si="12"/>
        <v>51.841999999999999</v>
      </c>
    </row>
    <row r="33" spans="1:8" ht="15.75" x14ac:dyDescent="0.25">
      <c r="A33" s="4" t="s">
        <v>34</v>
      </c>
      <c r="B33" s="4">
        <v>3306</v>
      </c>
      <c r="C33" s="4">
        <v>0</v>
      </c>
      <c r="D33" s="5">
        <f t="shared" si="0"/>
        <v>3306</v>
      </c>
      <c r="E33" s="5">
        <f t="shared" si="9"/>
        <v>0.3306</v>
      </c>
      <c r="F33" s="5">
        <f t="shared" si="10"/>
        <v>8.2650000000000006</v>
      </c>
      <c r="G33" s="5">
        <f t="shared" si="11"/>
        <v>2.2040000000000002</v>
      </c>
      <c r="H33" s="20">
        <f t="shared" si="12"/>
        <v>10.799600000000002</v>
      </c>
    </row>
    <row r="34" spans="1:8" ht="15.75" x14ac:dyDescent="0.25">
      <c r="A34" s="4" t="s">
        <v>35</v>
      </c>
      <c r="B34" s="4">
        <v>1035</v>
      </c>
      <c r="C34" s="4">
        <v>0</v>
      </c>
      <c r="D34" s="5">
        <f t="shared" si="0"/>
        <v>1035</v>
      </c>
      <c r="E34" s="5">
        <f t="shared" si="9"/>
        <v>0.10349999999999999</v>
      </c>
      <c r="F34" s="5">
        <f t="shared" si="10"/>
        <v>2.5874999999999999</v>
      </c>
      <c r="G34" s="5">
        <f t="shared" si="11"/>
        <v>0.69</v>
      </c>
      <c r="H34" s="20">
        <f t="shared" si="12"/>
        <v>3.3809999999999998</v>
      </c>
    </row>
    <row r="35" spans="1:8" ht="15.75" x14ac:dyDescent="0.25">
      <c r="A35" s="4" t="s">
        <v>36</v>
      </c>
      <c r="B35" s="4">
        <v>1231</v>
      </c>
      <c r="C35" s="4">
        <v>0</v>
      </c>
      <c r="D35" s="5">
        <f t="shared" si="0"/>
        <v>1231</v>
      </c>
      <c r="E35" s="5">
        <f>SUM(D35/10000)*0.33</f>
        <v>4.0622999999999999E-2</v>
      </c>
      <c r="F35" s="5">
        <f>SUM(D35/400)*0.33</f>
        <v>1.0155750000000001</v>
      </c>
      <c r="G35" s="5">
        <f>SUM(D35/1500)*0.33</f>
        <v>0.27082000000000001</v>
      </c>
      <c r="H35" s="20">
        <f>SUM(E35+F35+G35)</f>
        <v>1.3270180000000003</v>
      </c>
    </row>
    <row r="36" spans="1:8" ht="15.75" x14ac:dyDescent="0.25">
      <c r="A36" s="4" t="s">
        <v>37</v>
      </c>
      <c r="B36" s="4">
        <v>16496</v>
      </c>
      <c r="C36" s="4">
        <v>0</v>
      </c>
      <c r="D36" s="5">
        <f t="shared" si="0"/>
        <v>16496</v>
      </c>
      <c r="E36" s="5">
        <f t="shared" ref="E36:E67" si="13">SUM(D36/10000)</f>
        <v>1.6496</v>
      </c>
      <c r="F36" s="5">
        <f t="shared" ref="F36:F67" si="14">SUM(D36/400)</f>
        <v>41.24</v>
      </c>
      <c r="G36" s="5">
        <f t="shared" ref="G36:G67" si="15">SUM(D36/1500)</f>
        <v>10.997333333333334</v>
      </c>
      <c r="H36" s="20">
        <f t="shared" ref="H36:H98" si="16">SUM(E36+F36+G36)</f>
        <v>53.886933333333332</v>
      </c>
    </row>
    <row r="37" spans="1:8" ht="15.75" x14ac:dyDescent="0.25">
      <c r="A37" s="4" t="s">
        <v>38</v>
      </c>
      <c r="B37" s="4">
        <v>2033</v>
      </c>
      <c r="C37" s="4">
        <v>0</v>
      </c>
      <c r="D37" s="5">
        <f t="shared" si="0"/>
        <v>2033</v>
      </c>
      <c r="E37" s="5">
        <f t="shared" si="13"/>
        <v>0.20330000000000001</v>
      </c>
      <c r="F37" s="5">
        <f t="shared" si="14"/>
        <v>5.0824999999999996</v>
      </c>
      <c r="G37" s="5">
        <f t="shared" si="15"/>
        <v>1.3553333333333333</v>
      </c>
      <c r="H37" s="20">
        <f t="shared" si="16"/>
        <v>6.6411333333333324</v>
      </c>
    </row>
    <row r="38" spans="1:8" ht="15.75" x14ac:dyDescent="0.25">
      <c r="A38" s="4" t="s">
        <v>39</v>
      </c>
      <c r="B38" s="4">
        <v>7226</v>
      </c>
      <c r="C38" s="4">
        <v>0</v>
      </c>
      <c r="D38" s="5">
        <f t="shared" si="0"/>
        <v>7226</v>
      </c>
      <c r="E38" s="5">
        <f t="shared" si="13"/>
        <v>0.72260000000000002</v>
      </c>
      <c r="F38" s="5">
        <f t="shared" si="14"/>
        <v>18.065000000000001</v>
      </c>
      <c r="G38" s="5">
        <f t="shared" si="15"/>
        <v>4.817333333333333</v>
      </c>
      <c r="H38" s="20">
        <f t="shared" si="16"/>
        <v>23.604933333333335</v>
      </c>
    </row>
    <row r="39" spans="1:8" ht="15.75" x14ac:dyDescent="0.25">
      <c r="A39" s="4" t="s">
        <v>40</v>
      </c>
      <c r="B39" s="4">
        <v>12884</v>
      </c>
      <c r="C39" s="4">
        <v>0</v>
      </c>
      <c r="D39" s="5">
        <f t="shared" si="0"/>
        <v>12884</v>
      </c>
      <c r="E39" s="5">
        <f t="shared" si="13"/>
        <v>1.2884</v>
      </c>
      <c r="F39" s="5">
        <f t="shared" si="14"/>
        <v>32.21</v>
      </c>
      <c r="G39" s="5">
        <f t="shared" si="15"/>
        <v>8.5893333333333342</v>
      </c>
      <c r="H39" s="20">
        <f t="shared" si="16"/>
        <v>42.08773333333334</v>
      </c>
    </row>
    <row r="40" spans="1:8" ht="15.75" x14ac:dyDescent="0.25">
      <c r="A40" s="4" t="s">
        <v>41</v>
      </c>
      <c r="B40" s="4">
        <v>62897</v>
      </c>
      <c r="C40" s="4">
        <v>0</v>
      </c>
      <c r="D40" s="5">
        <f t="shared" si="0"/>
        <v>62897</v>
      </c>
      <c r="E40" s="5">
        <f t="shared" si="13"/>
        <v>6.2896999999999998</v>
      </c>
      <c r="F40" s="5">
        <f t="shared" si="14"/>
        <v>157.24250000000001</v>
      </c>
      <c r="G40" s="5">
        <f t="shared" si="15"/>
        <v>41.931333333333335</v>
      </c>
      <c r="H40" s="20">
        <f t="shared" si="16"/>
        <v>205.46353333333334</v>
      </c>
    </row>
    <row r="41" spans="1:8" ht="15.75" x14ac:dyDescent="0.25">
      <c r="A41" s="4" t="s">
        <v>42</v>
      </c>
      <c r="B41" s="4">
        <v>30714</v>
      </c>
      <c r="C41" s="4">
        <v>0</v>
      </c>
      <c r="D41" s="5">
        <f t="shared" si="0"/>
        <v>30714</v>
      </c>
      <c r="E41" s="5">
        <f t="shared" si="13"/>
        <v>3.0714000000000001</v>
      </c>
      <c r="F41" s="5">
        <f t="shared" si="14"/>
        <v>76.784999999999997</v>
      </c>
      <c r="G41" s="5">
        <f t="shared" si="15"/>
        <v>20.475999999999999</v>
      </c>
      <c r="H41" s="20">
        <f t="shared" si="16"/>
        <v>100.33239999999999</v>
      </c>
    </row>
    <row r="42" spans="1:8" ht="15.75" x14ac:dyDescent="0.25">
      <c r="A42" s="4" t="s">
        <v>43</v>
      </c>
      <c r="B42" s="4">
        <v>176</v>
      </c>
      <c r="C42" s="4">
        <v>0</v>
      </c>
      <c r="D42" s="5">
        <f t="shared" si="0"/>
        <v>176</v>
      </c>
      <c r="E42" s="5">
        <f t="shared" si="13"/>
        <v>1.7600000000000001E-2</v>
      </c>
      <c r="F42" s="5">
        <f t="shared" si="14"/>
        <v>0.44</v>
      </c>
      <c r="G42" s="5">
        <f t="shared" si="15"/>
        <v>0.11733333333333333</v>
      </c>
      <c r="H42" s="20">
        <f t="shared" si="16"/>
        <v>0.5749333333333333</v>
      </c>
    </row>
    <row r="43" spans="1:8" ht="15.75" x14ac:dyDescent="0.25">
      <c r="A43" s="4" t="s">
        <v>44</v>
      </c>
      <c r="B43" s="4">
        <v>21374</v>
      </c>
      <c r="C43" s="4">
        <v>0</v>
      </c>
      <c r="D43" s="5">
        <f t="shared" si="0"/>
        <v>21374</v>
      </c>
      <c r="E43" s="5">
        <f t="shared" si="13"/>
        <v>2.1374</v>
      </c>
      <c r="F43" s="5">
        <f t="shared" si="14"/>
        <v>53.435000000000002</v>
      </c>
      <c r="G43" s="5">
        <f t="shared" si="15"/>
        <v>14.249333333333333</v>
      </c>
      <c r="H43" s="20">
        <f t="shared" si="16"/>
        <v>69.821733333333327</v>
      </c>
    </row>
    <row r="44" spans="1:8" ht="15.75" x14ac:dyDescent="0.25">
      <c r="A44" s="4" t="s">
        <v>45</v>
      </c>
      <c r="B44" s="4">
        <v>132</v>
      </c>
      <c r="C44" s="4">
        <v>0</v>
      </c>
      <c r="D44" s="5">
        <f t="shared" si="0"/>
        <v>132</v>
      </c>
      <c r="E44" s="5">
        <f t="shared" si="13"/>
        <v>1.32E-2</v>
      </c>
      <c r="F44" s="5">
        <f t="shared" si="14"/>
        <v>0.33</v>
      </c>
      <c r="G44" s="5">
        <f t="shared" si="15"/>
        <v>8.7999999999999995E-2</v>
      </c>
      <c r="H44" s="20">
        <f t="shared" si="16"/>
        <v>0.43120000000000003</v>
      </c>
    </row>
    <row r="45" spans="1:8" ht="15.75" x14ac:dyDescent="0.25">
      <c r="A45" s="4" t="s">
        <v>46</v>
      </c>
      <c r="B45" s="4">
        <v>2303</v>
      </c>
      <c r="C45" s="4">
        <v>0</v>
      </c>
      <c r="D45" s="5">
        <f t="shared" si="0"/>
        <v>2303</v>
      </c>
      <c r="E45" s="5">
        <f t="shared" si="13"/>
        <v>0.2303</v>
      </c>
      <c r="F45" s="5">
        <f t="shared" si="14"/>
        <v>5.7575000000000003</v>
      </c>
      <c r="G45" s="5">
        <f t="shared" si="15"/>
        <v>1.5353333333333334</v>
      </c>
      <c r="H45" s="20">
        <f t="shared" si="16"/>
        <v>7.5231333333333339</v>
      </c>
    </row>
    <row r="46" spans="1:8" ht="15.75" x14ac:dyDescent="0.25">
      <c r="A46" s="4" t="s">
        <v>47</v>
      </c>
      <c r="B46" s="4">
        <v>56856</v>
      </c>
      <c r="C46" s="4">
        <v>0</v>
      </c>
      <c r="D46" s="5">
        <f t="shared" si="0"/>
        <v>56856</v>
      </c>
      <c r="E46" s="5">
        <f t="shared" si="13"/>
        <v>5.6856</v>
      </c>
      <c r="F46" s="5">
        <f t="shared" si="14"/>
        <v>142.13999999999999</v>
      </c>
      <c r="G46" s="5">
        <f t="shared" si="15"/>
        <v>37.904000000000003</v>
      </c>
      <c r="H46" s="20">
        <f t="shared" si="16"/>
        <v>185.72959999999998</v>
      </c>
    </row>
    <row r="47" spans="1:8" ht="15.75" x14ac:dyDescent="0.25">
      <c r="A47" s="4" t="s">
        <v>48</v>
      </c>
      <c r="B47" s="4">
        <v>6809</v>
      </c>
      <c r="C47" s="4">
        <v>0</v>
      </c>
      <c r="D47" s="5">
        <f t="shared" si="0"/>
        <v>6809</v>
      </c>
      <c r="E47" s="5">
        <f t="shared" si="13"/>
        <v>0.68089999999999995</v>
      </c>
      <c r="F47" s="5">
        <f t="shared" si="14"/>
        <v>17.022500000000001</v>
      </c>
      <c r="G47" s="5">
        <f t="shared" si="15"/>
        <v>4.5393333333333334</v>
      </c>
      <c r="H47" s="20">
        <f t="shared" si="16"/>
        <v>22.242733333333334</v>
      </c>
    </row>
    <row r="48" spans="1:8" ht="15.75" x14ac:dyDescent="0.25">
      <c r="A48" s="4" t="s">
        <v>49</v>
      </c>
      <c r="B48" s="4">
        <v>8768</v>
      </c>
      <c r="C48" s="4">
        <v>0</v>
      </c>
      <c r="D48" s="5">
        <f t="shared" si="0"/>
        <v>8768</v>
      </c>
      <c r="E48" s="5">
        <f t="shared" si="13"/>
        <v>0.87680000000000002</v>
      </c>
      <c r="F48" s="5">
        <f t="shared" si="14"/>
        <v>21.92</v>
      </c>
      <c r="G48" s="5">
        <f t="shared" si="15"/>
        <v>5.8453333333333335</v>
      </c>
      <c r="H48" s="20">
        <f t="shared" si="16"/>
        <v>28.642133333333334</v>
      </c>
    </row>
    <row r="49" spans="1:8" ht="15.75" x14ac:dyDescent="0.25">
      <c r="A49" s="4" t="s">
        <v>50</v>
      </c>
      <c r="B49" s="4">
        <v>19434</v>
      </c>
      <c r="C49" s="4">
        <v>0</v>
      </c>
      <c r="D49" s="5">
        <f t="shared" si="0"/>
        <v>19434</v>
      </c>
      <c r="E49" s="5">
        <f t="shared" si="13"/>
        <v>1.9434</v>
      </c>
      <c r="F49" s="5">
        <f t="shared" si="14"/>
        <v>48.585000000000001</v>
      </c>
      <c r="G49" s="5">
        <f t="shared" si="15"/>
        <v>12.956</v>
      </c>
      <c r="H49" s="20">
        <f t="shared" si="16"/>
        <v>63.484399999999994</v>
      </c>
    </row>
    <row r="50" spans="1:8" ht="15.75" x14ac:dyDescent="0.25">
      <c r="A50" s="4" t="s">
        <v>51</v>
      </c>
      <c r="B50" s="4">
        <v>15028</v>
      </c>
      <c r="C50" s="4">
        <v>0</v>
      </c>
      <c r="D50" s="5">
        <f t="shared" si="0"/>
        <v>15028</v>
      </c>
      <c r="E50" s="5">
        <f t="shared" si="13"/>
        <v>1.5027999999999999</v>
      </c>
      <c r="F50" s="5">
        <f t="shared" si="14"/>
        <v>37.57</v>
      </c>
      <c r="G50" s="5">
        <f t="shared" si="15"/>
        <v>10.018666666666666</v>
      </c>
      <c r="H50" s="20">
        <f t="shared" si="16"/>
        <v>49.091466666666669</v>
      </c>
    </row>
    <row r="51" spans="1:8" ht="15.75" x14ac:dyDescent="0.25">
      <c r="A51" s="4" t="s">
        <v>52</v>
      </c>
      <c r="B51" s="4">
        <v>16430</v>
      </c>
      <c r="C51" s="4">
        <v>0</v>
      </c>
      <c r="D51" s="5">
        <f t="shared" si="0"/>
        <v>16430</v>
      </c>
      <c r="E51" s="5">
        <f t="shared" si="13"/>
        <v>1.643</v>
      </c>
      <c r="F51" s="5">
        <f t="shared" si="14"/>
        <v>41.075000000000003</v>
      </c>
      <c r="G51" s="5">
        <f t="shared" si="15"/>
        <v>10.953333333333333</v>
      </c>
      <c r="H51" s="20">
        <f t="shared" si="16"/>
        <v>53.671333333333337</v>
      </c>
    </row>
    <row r="52" spans="1:8" ht="15.75" x14ac:dyDescent="0.25">
      <c r="A52" s="4" t="s">
        <v>53</v>
      </c>
      <c r="B52" s="4">
        <v>22662</v>
      </c>
      <c r="C52" s="4">
        <v>0</v>
      </c>
      <c r="D52" s="5">
        <f t="shared" si="0"/>
        <v>22662</v>
      </c>
      <c r="E52" s="5">
        <f t="shared" si="13"/>
        <v>2.2662</v>
      </c>
      <c r="F52" s="5">
        <f t="shared" si="14"/>
        <v>56.655000000000001</v>
      </c>
      <c r="G52" s="5">
        <f t="shared" si="15"/>
        <v>15.108000000000001</v>
      </c>
      <c r="H52" s="20">
        <f t="shared" si="16"/>
        <v>74.029200000000003</v>
      </c>
    </row>
    <row r="53" spans="1:8" ht="15.75" x14ac:dyDescent="0.25">
      <c r="A53" s="4" t="s">
        <v>54</v>
      </c>
      <c r="B53" s="4">
        <v>55776</v>
      </c>
      <c r="C53" s="4">
        <v>9</v>
      </c>
      <c r="D53" s="5">
        <f t="shared" si="0"/>
        <v>55785</v>
      </c>
      <c r="E53" s="5">
        <f t="shared" si="13"/>
        <v>5.5785</v>
      </c>
      <c r="F53" s="5">
        <f t="shared" si="14"/>
        <v>139.46250000000001</v>
      </c>
      <c r="G53" s="5">
        <f t="shared" si="15"/>
        <v>37.19</v>
      </c>
      <c r="H53" s="20">
        <f t="shared" si="16"/>
        <v>182.23099999999999</v>
      </c>
    </row>
    <row r="54" spans="1:8" ht="15.75" x14ac:dyDescent="0.25">
      <c r="A54" s="4" t="s">
        <v>55</v>
      </c>
      <c r="B54" s="4">
        <v>10083</v>
      </c>
      <c r="C54" s="4">
        <v>0</v>
      </c>
      <c r="D54" s="5">
        <f t="shared" si="0"/>
        <v>10083</v>
      </c>
      <c r="E54" s="5">
        <f t="shared" si="13"/>
        <v>1.0083</v>
      </c>
      <c r="F54" s="5">
        <f t="shared" si="14"/>
        <v>25.2075</v>
      </c>
      <c r="G54" s="5">
        <f t="shared" si="15"/>
        <v>6.7220000000000004</v>
      </c>
      <c r="H54" s="20">
        <f t="shared" si="16"/>
        <v>32.937799999999996</v>
      </c>
    </row>
    <row r="55" spans="1:8" ht="15.75" x14ac:dyDescent="0.25">
      <c r="A55" s="4" t="s">
        <v>56</v>
      </c>
      <c r="B55" s="4">
        <v>5297</v>
      </c>
      <c r="C55" s="4">
        <v>0</v>
      </c>
      <c r="D55" s="5">
        <f t="shared" si="0"/>
        <v>5297</v>
      </c>
      <c r="E55" s="5">
        <f t="shared" si="13"/>
        <v>0.52969999999999995</v>
      </c>
      <c r="F55" s="5">
        <f t="shared" si="14"/>
        <v>13.2425</v>
      </c>
      <c r="G55" s="5">
        <f t="shared" si="15"/>
        <v>3.5313333333333334</v>
      </c>
      <c r="H55" s="20">
        <f t="shared" si="16"/>
        <v>17.303533333333334</v>
      </c>
    </row>
    <row r="56" spans="1:8" ht="15.75" x14ac:dyDescent="0.25">
      <c r="A56" s="4" t="s">
        <v>57</v>
      </c>
      <c r="B56" s="4">
        <v>12050</v>
      </c>
      <c r="C56" s="4">
        <v>0</v>
      </c>
      <c r="D56" s="5">
        <f t="shared" si="0"/>
        <v>12050</v>
      </c>
      <c r="E56" s="5">
        <f t="shared" si="13"/>
        <v>1.2050000000000001</v>
      </c>
      <c r="F56" s="5">
        <f t="shared" si="14"/>
        <v>30.125</v>
      </c>
      <c r="G56" s="5">
        <f t="shared" si="15"/>
        <v>8.0333333333333332</v>
      </c>
      <c r="H56" s="20">
        <f t="shared" si="16"/>
        <v>39.36333333333333</v>
      </c>
    </row>
    <row r="57" spans="1:8" ht="15.75" x14ac:dyDescent="0.25">
      <c r="A57" s="4" t="s">
        <v>58</v>
      </c>
      <c r="B57" s="4">
        <v>7569</v>
      </c>
      <c r="C57" s="4">
        <v>0</v>
      </c>
      <c r="D57" s="5">
        <f t="shared" si="0"/>
        <v>7569</v>
      </c>
      <c r="E57" s="5">
        <f t="shared" si="13"/>
        <v>0.75690000000000002</v>
      </c>
      <c r="F57" s="5">
        <f t="shared" si="14"/>
        <v>18.922499999999999</v>
      </c>
      <c r="G57" s="5">
        <f t="shared" si="15"/>
        <v>5.0460000000000003</v>
      </c>
      <c r="H57" s="20">
        <f t="shared" si="16"/>
        <v>24.7254</v>
      </c>
    </row>
    <row r="58" spans="1:8" ht="15.75" x14ac:dyDescent="0.25">
      <c r="A58" s="4" t="s">
        <v>59</v>
      </c>
      <c r="B58" s="4">
        <v>3663</v>
      </c>
      <c r="C58" s="4">
        <v>0</v>
      </c>
      <c r="D58" s="5">
        <f t="shared" si="0"/>
        <v>3663</v>
      </c>
      <c r="E58" s="5">
        <f t="shared" si="13"/>
        <v>0.36630000000000001</v>
      </c>
      <c r="F58" s="5">
        <f t="shared" si="14"/>
        <v>9.1575000000000006</v>
      </c>
      <c r="G58" s="5">
        <f t="shared" si="15"/>
        <v>2.4420000000000002</v>
      </c>
      <c r="H58" s="20">
        <f t="shared" si="16"/>
        <v>11.965800000000002</v>
      </c>
    </row>
    <row r="59" spans="1:8" ht="15.75" x14ac:dyDescent="0.25">
      <c r="A59" s="4" t="s">
        <v>60</v>
      </c>
      <c r="B59" s="4">
        <v>4270</v>
      </c>
      <c r="C59" s="4">
        <v>0</v>
      </c>
      <c r="D59" s="5">
        <f t="shared" si="0"/>
        <v>4270</v>
      </c>
      <c r="E59" s="5">
        <f t="shared" si="13"/>
        <v>0.42699999999999999</v>
      </c>
      <c r="F59" s="5">
        <f t="shared" si="14"/>
        <v>10.675000000000001</v>
      </c>
      <c r="G59" s="5">
        <f t="shared" si="15"/>
        <v>2.8466666666666667</v>
      </c>
      <c r="H59" s="20">
        <f t="shared" si="16"/>
        <v>13.948666666666668</v>
      </c>
    </row>
    <row r="60" spans="1:8" ht="15.75" x14ac:dyDescent="0.25">
      <c r="A60" s="4" t="s">
        <v>61</v>
      </c>
      <c r="B60" s="4">
        <v>14733</v>
      </c>
      <c r="C60" s="4">
        <v>0</v>
      </c>
      <c r="D60" s="5">
        <f t="shared" si="0"/>
        <v>14733</v>
      </c>
      <c r="E60" s="5">
        <f t="shared" si="13"/>
        <v>1.4733000000000001</v>
      </c>
      <c r="F60" s="5">
        <f t="shared" si="14"/>
        <v>36.832500000000003</v>
      </c>
      <c r="G60" s="5">
        <f t="shared" si="15"/>
        <v>9.8219999999999992</v>
      </c>
      <c r="H60" s="20">
        <f t="shared" si="16"/>
        <v>48.127800000000008</v>
      </c>
    </row>
    <row r="61" spans="1:8" ht="15.75" x14ac:dyDescent="0.25">
      <c r="A61" s="4" t="s">
        <v>62</v>
      </c>
      <c r="B61" s="4">
        <v>36958</v>
      </c>
      <c r="C61" s="4">
        <v>0</v>
      </c>
      <c r="D61" s="5">
        <f t="shared" si="0"/>
        <v>36958</v>
      </c>
      <c r="E61" s="5">
        <f t="shared" si="13"/>
        <v>3.6958000000000002</v>
      </c>
      <c r="F61" s="5">
        <f t="shared" si="14"/>
        <v>92.394999999999996</v>
      </c>
      <c r="G61" s="5">
        <f t="shared" si="15"/>
        <v>24.638666666666666</v>
      </c>
      <c r="H61" s="20">
        <f t="shared" si="16"/>
        <v>120.72946666666667</v>
      </c>
    </row>
    <row r="62" spans="1:8" ht="15.75" x14ac:dyDescent="0.25">
      <c r="A62" s="4" t="s">
        <v>63</v>
      </c>
      <c r="B62" s="4">
        <v>5710</v>
      </c>
      <c r="C62" s="4">
        <v>0</v>
      </c>
      <c r="D62" s="5">
        <f t="shared" si="0"/>
        <v>5710</v>
      </c>
      <c r="E62" s="5">
        <f t="shared" si="13"/>
        <v>0.57099999999999995</v>
      </c>
      <c r="F62" s="5">
        <f t="shared" si="14"/>
        <v>14.275</v>
      </c>
      <c r="G62" s="5">
        <f t="shared" si="15"/>
        <v>3.8066666666666666</v>
      </c>
      <c r="H62" s="20">
        <f t="shared" si="16"/>
        <v>18.652666666666669</v>
      </c>
    </row>
    <row r="63" spans="1:8" ht="15.75" x14ac:dyDescent="0.25">
      <c r="A63" s="4" t="s">
        <v>64</v>
      </c>
      <c r="B63" s="4">
        <v>39857</v>
      </c>
      <c r="C63" s="4">
        <v>0</v>
      </c>
      <c r="D63" s="5">
        <f t="shared" si="0"/>
        <v>39857</v>
      </c>
      <c r="E63" s="5">
        <f t="shared" si="13"/>
        <v>3.9857</v>
      </c>
      <c r="F63" s="5">
        <f t="shared" si="14"/>
        <v>99.642499999999998</v>
      </c>
      <c r="G63" s="5">
        <f t="shared" si="15"/>
        <v>26.571333333333332</v>
      </c>
      <c r="H63" s="20">
        <f t="shared" si="16"/>
        <v>130.19953333333333</v>
      </c>
    </row>
    <row r="64" spans="1:8" ht="15.75" x14ac:dyDescent="0.25">
      <c r="A64" s="4" t="s">
        <v>65</v>
      </c>
      <c r="B64" s="4">
        <v>4210</v>
      </c>
      <c r="C64" s="4">
        <v>0</v>
      </c>
      <c r="D64" s="5">
        <f t="shared" si="0"/>
        <v>4210</v>
      </c>
      <c r="E64" s="5">
        <f t="shared" si="13"/>
        <v>0.42099999999999999</v>
      </c>
      <c r="F64" s="5">
        <f t="shared" si="14"/>
        <v>10.525</v>
      </c>
      <c r="G64" s="5">
        <f t="shared" si="15"/>
        <v>2.8066666666666666</v>
      </c>
      <c r="H64" s="20">
        <f t="shared" si="16"/>
        <v>13.752666666666666</v>
      </c>
    </row>
    <row r="65" spans="1:8" ht="15.75" x14ac:dyDescent="0.25">
      <c r="A65" s="4" t="s">
        <v>66</v>
      </c>
      <c r="B65" s="4">
        <v>49518</v>
      </c>
      <c r="C65" s="4">
        <v>0</v>
      </c>
      <c r="D65" s="5">
        <f t="shared" si="0"/>
        <v>49518</v>
      </c>
      <c r="E65" s="5">
        <f t="shared" si="13"/>
        <v>4.9518000000000004</v>
      </c>
      <c r="F65" s="5">
        <f t="shared" si="14"/>
        <v>123.795</v>
      </c>
      <c r="G65" s="5">
        <f t="shared" si="15"/>
        <v>33.012</v>
      </c>
      <c r="H65" s="20">
        <f t="shared" si="16"/>
        <v>161.75880000000001</v>
      </c>
    </row>
    <row r="66" spans="1:8" ht="15.75" x14ac:dyDescent="0.25">
      <c r="A66" s="4" t="s">
        <v>67</v>
      </c>
      <c r="B66" s="4">
        <v>4848</v>
      </c>
      <c r="C66" s="4">
        <v>0</v>
      </c>
      <c r="D66" s="5">
        <f t="shared" si="0"/>
        <v>4848</v>
      </c>
      <c r="E66" s="5">
        <f t="shared" si="13"/>
        <v>0.48480000000000001</v>
      </c>
      <c r="F66" s="5">
        <f t="shared" si="14"/>
        <v>12.12</v>
      </c>
      <c r="G66" s="5">
        <f t="shared" si="15"/>
        <v>3.2320000000000002</v>
      </c>
      <c r="H66" s="20">
        <f t="shared" si="16"/>
        <v>15.8368</v>
      </c>
    </row>
    <row r="67" spans="1:8" ht="15.75" x14ac:dyDescent="0.25">
      <c r="A67" s="4" t="s">
        <v>68</v>
      </c>
      <c r="B67" s="4">
        <v>7649</v>
      </c>
      <c r="C67" s="4">
        <v>0</v>
      </c>
      <c r="D67" s="5">
        <f t="shared" si="0"/>
        <v>7649</v>
      </c>
      <c r="E67" s="5">
        <f t="shared" si="13"/>
        <v>0.76490000000000002</v>
      </c>
      <c r="F67" s="5">
        <f t="shared" si="14"/>
        <v>19.122499999999999</v>
      </c>
      <c r="G67" s="5">
        <f t="shared" si="15"/>
        <v>5.0993333333333331</v>
      </c>
      <c r="H67" s="20">
        <f t="shared" si="16"/>
        <v>24.986733333333333</v>
      </c>
    </row>
    <row r="68" spans="1:8" ht="15.75" x14ac:dyDescent="0.25">
      <c r="A68" s="4" t="s">
        <v>69</v>
      </c>
      <c r="B68" s="4">
        <v>3623</v>
      </c>
      <c r="C68" s="4">
        <v>0</v>
      </c>
      <c r="D68" s="5">
        <f t="shared" si="0"/>
        <v>3623</v>
      </c>
      <c r="E68" s="5">
        <f t="shared" ref="E68:E99" si="17">SUM(D68/10000)</f>
        <v>0.36230000000000001</v>
      </c>
      <c r="F68" s="5">
        <f t="shared" ref="F68:F99" si="18">SUM(D68/400)</f>
        <v>9.0574999999999992</v>
      </c>
      <c r="G68" s="5">
        <f t="shared" ref="G68:G99" si="19">SUM(D68/1500)</f>
        <v>2.4153333333333333</v>
      </c>
      <c r="H68" s="20">
        <f t="shared" si="16"/>
        <v>11.835133333333332</v>
      </c>
    </row>
    <row r="69" spans="1:8" ht="15.75" x14ac:dyDescent="0.25">
      <c r="A69" s="4" t="s">
        <v>70</v>
      </c>
      <c r="B69" s="4">
        <v>15924</v>
      </c>
      <c r="C69" s="4">
        <v>0</v>
      </c>
      <c r="D69" s="5">
        <f t="shared" si="0"/>
        <v>15924</v>
      </c>
      <c r="E69" s="5">
        <f t="shared" si="17"/>
        <v>1.5924</v>
      </c>
      <c r="F69" s="5">
        <f t="shared" si="18"/>
        <v>39.81</v>
      </c>
      <c r="G69" s="5">
        <f t="shared" si="19"/>
        <v>10.616</v>
      </c>
      <c r="H69" s="20">
        <f t="shared" si="16"/>
        <v>52.0184</v>
      </c>
    </row>
    <row r="70" spans="1:8" ht="15.75" x14ac:dyDescent="0.25">
      <c r="A70" s="4" t="s">
        <v>71</v>
      </c>
      <c r="B70" s="4">
        <v>9678</v>
      </c>
      <c r="C70" s="4">
        <v>0</v>
      </c>
      <c r="D70" s="5">
        <f t="shared" si="0"/>
        <v>9678</v>
      </c>
      <c r="E70" s="5">
        <f t="shared" si="17"/>
        <v>0.96779999999999999</v>
      </c>
      <c r="F70" s="5">
        <f t="shared" si="18"/>
        <v>24.195</v>
      </c>
      <c r="G70" s="5">
        <f t="shared" si="19"/>
        <v>6.452</v>
      </c>
      <c r="H70" s="20">
        <f t="shared" si="16"/>
        <v>31.614800000000002</v>
      </c>
    </row>
    <row r="71" spans="1:8" ht="15.75" x14ac:dyDescent="0.25">
      <c r="A71" s="4" t="s">
        <v>72</v>
      </c>
      <c r="B71" s="4">
        <v>14026</v>
      </c>
      <c r="C71" s="4">
        <v>0</v>
      </c>
      <c r="D71" s="5">
        <f t="shared" si="0"/>
        <v>14026</v>
      </c>
      <c r="E71" s="5">
        <f t="shared" si="17"/>
        <v>1.4026000000000001</v>
      </c>
      <c r="F71" s="5">
        <f t="shared" si="18"/>
        <v>35.064999999999998</v>
      </c>
      <c r="G71" s="5">
        <f t="shared" si="19"/>
        <v>9.3506666666666671</v>
      </c>
      <c r="H71" s="20">
        <f t="shared" si="16"/>
        <v>45.818266666666666</v>
      </c>
    </row>
    <row r="72" spans="1:8" ht="15.75" x14ac:dyDescent="0.25">
      <c r="A72" s="4" t="s">
        <v>73</v>
      </c>
      <c r="B72" s="4">
        <v>19880</v>
      </c>
      <c r="C72" s="4">
        <v>0</v>
      </c>
      <c r="D72" s="5">
        <f t="shared" si="0"/>
        <v>19880</v>
      </c>
      <c r="E72" s="5">
        <f t="shared" si="17"/>
        <v>1.988</v>
      </c>
      <c r="F72" s="5">
        <f t="shared" si="18"/>
        <v>49.7</v>
      </c>
      <c r="G72" s="5">
        <f t="shared" si="19"/>
        <v>13.253333333333334</v>
      </c>
      <c r="H72" s="20">
        <f t="shared" si="16"/>
        <v>64.941333333333333</v>
      </c>
    </row>
    <row r="73" spans="1:8" ht="15.75" x14ac:dyDescent="0.25">
      <c r="A73" s="4" t="s">
        <v>74</v>
      </c>
      <c r="B73" s="4">
        <v>2287</v>
      </c>
      <c r="C73" s="4">
        <v>0</v>
      </c>
      <c r="D73" s="5">
        <f t="shared" si="0"/>
        <v>2287</v>
      </c>
      <c r="E73" s="5">
        <f t="shared" si="17"/>
        <v>0.22869999999999999</v>
      </c>
      <c r="F73" s="5">
        <f t="shared" si="18"/>
        <v>5.7175000000000002</v>
      </c>
      <c r="G73" s="5">
        <f t="shared" si="19"/>
        <v>1.5246666666666666</v>
      </c>
      <c r="H73" s="20">
        <f t="shared" si="16"/>
        <v>7.4708666666666668</v>
      </c>
    </row>
    <row r="74" spans="1:8" ht="15.75" x14ac:dyDescent="0.25">
      <c r="A74" s="4" t="s">
        <v>75</v>
      </c>
      <c r="B74" s="4">
        <v>29868</v>
      </c>
      <c r="C74" s="4">
        <v>0</v>
      </c>
      <c r="D74" s="5">
        <f t="shared" ref="D74:D136" si="20">SUM(B74+C74)</f>
        <v>29868</v>
      </c>
      <c r="E74" s="5">
        <f t="shared" si="17"/>
        <v>2.9868000000000001</v>
      </c>
      <c r="F74" s="5">
        <f t="shared" si="18"/>
        <v>74.67</v>
      </c>
      <c r="G74" s="5">
        <f t="shared" si="19"/>
        <v>19.911999999999999</v>
      </c>
      <c r="H74" s="20">
        <f t="shared" si="16"/>
        <v>97.56880000000001</v>
      </c>
    </row>
    <row r="75" spans="1:8" ht="15.75" x14ac:dyDescent="0.25">
      <c r="A75" s="4" t="s">
        <v>76</v>
      </c>
      <c r="B75" s="4">
        <v>28350</v>
      </c>
      <c r="C75" s="4">
        <v>0</v>
      </c>
      <c r="D75" s="5">
        <f t="shared" si="20"/>
        <v>28350</v>
      </c>
      <c r="E75" s="5">
        <f t="shared" si="17"/>
        <v>2.835</v>
      </c>
      <c r="F75" s="5">
        <f t="shared" si="18"/>
        <v>70.875</v>
      </c>
      <c r="G75" s="5">
        <f t="shared" si="19"/>
        <v>18.899999999999999</v>
      </c>
      <c r="H75" s="20">
        <f t="shared" si="16"/>
        <v>92.609999999999985</v>
      </c>
    </row>
    <row r="76" spans="1:8" ht="15.75" x14ac:dyDescent="0.25">
      <c r="A76" s="4" t="s">
        <v>77</v>
      </c>
      <c r="B76" s="4">
        <v>29619</v>
      </c>
      <c r="C76" s="4">
        <v>25</v>
      </c>
      <c r="D76" s="5">
        <f t="shared" si="20"/>
        <v>29644</v>
      </c>
      <c r="E76" s="5">
        <f t="shared" si="17"/>
        <v>2.9643999999999999</v>
      </c>
      <c r="F76" s="5">
        <f t="shared" si="18"/>
        <v>74.11</v>
      </c>
      <c r="G76" s="5">
        <f t="shared" si="19"/>
        <v>19.762666666666668</v>
      </c>
      <c r="H76" s="20">
        <f t="shared" si="16"/>
        <v>96.837066666666658</v>
      </c>
    </row>
    <row r="77" spans="1:8" ht="15.75" x14ac:dyDescent="0.25">
      <c r="A77" s="4" t="s">
        <v>78</v>
      </c>
      <c r="B77" s="4">
        <v>14513</v>
      </c>
      <c r="C77" s="4">
        <v>0</v>
      </c>
      <c r="D77" s="5">
        <f t="shared" si="20"/>
        <v>14513</v>
      </c>
      <c r="E77" s="5">
        <f t="shared" si="17"/>
        <v>1.4513</v>
      </c>
      <c r="F77" s="5">
        <f t="shared" si="18"/>
        <v>36.282499999999999</v>
      </c>
      <c r="G77" s="5">
        <f t="shared" si="19"/>
        <v>9.6753333333333327</v>
      </c>
      <c r="H77" s="20">
        <f t="shared" si="16"/>
        <v>47.409133333333337</v>
      </c>
    </row>
    <row r="78" spans="1:8" ht="15.75" x14ac:dyDescent="0.25">
      <c r="A78" s="4" t="s">
        <v>79</v>
      </c>
      <c r="B78" s="4">
        <v>16450</v>
      </c>
      <c r="C78" s="4">
        <v>0</v>
      </c>
      <c r="D78" s="5">
        <f t="shared" si="20"/>
        <v>16450</v>
      </c>
      <c r="E78" s="5">
        <f t="shared" si="17"/>
        <v>1.645</v>
      </c>
      <c r="F78" s="5">
        <f t="shared" si="18"/>
        <v>41.125</v>
      </c>
      <c r="G78" s="5">
        <f t="shared" si="19"/>
        <v>10.966666666666667</v>
      </c>
      <c r="H78" s="20">
        <f t="shared" si="16"/>
        <v>53.736666666666672</v>
      </c>
    </row>
    <row r="79" spans="1:8" ht="15.75" x14ac:dyDescent="0.25">
      <c r="A79" s="4" t="s">
        <v>80</v>
      </c>
      <c r="B79" s="4">
        <v>7628</v>
      </c>
      <c r="C79" s="4">
        <v>0</v>
      </c>
      <c r="D79" s="5">
        <f t="shared" si="20"/>
        <v>7628</v>
      </c>
      <c r="E79" s="5">
        <f t="shared" si="17"/>
        <v>0.76280000000000003</v>
      </c>
      <c r="F79" s="5">
        <f t="shared" si="18"/>
        <v>19.07</v>
      </c>
      <c r="G79" s="5">
        <f t="shared" si="19"/>
        <v>5.0853333333333337</v>
      </c>
      <c r="H79" s="20">
        <f t="shared" si="16"/>
        <v>24.918133333333333</v>
      </c>
    </row>
    <row r="80" spans="1:8" ht="15.75" x14ac:dyDescent="0.25">
      <c r="A80" s="4" t="s">
        <v>81</v>
      </c>
      <c r="B80" s="4">
        <v>28208</v>
      </c>
      <c r="C80" s="4">
        <v>0</v>
      </c>
      <c r="D80" s="5">
        <f t="shared" si="20"/>
        <v>28208</v>
      </c>
      <c r="E80" s="5">
        <f t="shared" si="17"/>
        <v>2.8208000000000002</v>
      </c>
      <c r="F80" s="5">
        <f t="shared" si="18"/>
        <v>70.52</v>
      </c>
      <c r="G80" s="5">
        <f t="shared" si="19"/>
        <v>18.805333333333333</v>
      </c>
      <c r="H80" s="20">
        <f t="shared" si="16"/>
        <v>92.146133333333339</v>
      </c>
    </row>
    <row r="81" spans="1:8" ht="15.75" x14ac:dyDescent="0.25">
      <c r="A81" s="4" t="s">
        <v>82</v>
      </c>
      <c r="B81" s="4">
        <v>13426</v>
      </c>
      <c r="C81" s="4">
        <v>0</v>
      </c>
      <c r="D81" s="5">
        <f t="shared" si="20"/>
        <v>13426</v>
      </c>
      <c r="E81" s="5">
        <f t="shared" si="17"/>
        <v>1.3426</v>
      </c>
      <c r="F81" s="5">
        <f t="shared" si="18"/>
        <v>33.564999999999998</v>
      </c>
      <c r="G81" s="5">
        <f t="shared" si="19"/>
        <v>8.9506666666666668</v>
      </c>
      <c r="H81" s="20">
        <f t="shared" si="16"/>
        <v>43.858266666666665</v>
      </c>
    </row>
    <row r="82" spans="1:8" ht="15.75" x14ac:dyDescent="0.25">
      <c r="A82" s="4" t="s">
        <v>83</v>
      </c>
      <c r="B82" s="4">
        <v>28512</v>
      </c>
      <c r="C82" s="4">
        <v>0</v>
      </c>
      <c r="D82" s="5">
        <f t="shared" si="20"/>
        <v>28512</v>
      </c>
      <c r="E82" s="5">
        <f t="shared" si="17"/>
        <v>2.8512</v>
      </c>
      <c r="F82" s="5">
        <f t="shared" si="18"/>
        <v>71.28</v>
      </c>
      <c r="G82" s="5">
        <f t="shared" si="19"/>
        <v>19.007999999999999</v>
      </c>
      <c r="H82" s="20">
        <f t="shared" si="16"/>
        <v>93.139200000000002</v>
      </c>
    </row>
    <row r="83" spans="1:8" ht="15.75" x14ac:dyDescent="0.25">
      <c r="A83" s="4" t="s">
        <v>84</v>
      </c>
      <c r="B83" s="4">
        <v>21725</v>
      </c>
      <c r="C83" s="4">
        <v>0</v>
      </c>
      <c r="D83" s="5">
        <f t="shared" si="20"/>
        <v>21725</v>
      </c>
      <c r="E83" s="5">
        <f t="shared" si="17"/>
        <v>2.1724999999999999</v>
      </c>
      <c r="F83" s="5">
        <f t="shared" si="18"/>
        <v>54.3125</v>
      </c>
      <c r="G83" s="5">
        <f t="shared" si="19"/>
        <v>14.483333333333333</v>
      </c>
      <c r="H83" s="20">
        <f t="shared" si="16"/>
        <v>70.968333333333334</v>
      </c>
    </row>
    <row r="84" spans="1:8" ht="15.75" x14ac:dyDescent="0.25">
      <c r="A84" s="4" t="s">
        <v>85</v>
      </c>
      <c r="B84" s="4">
        <v>14439</v>
      </c>
      <c r="C84" s="4">
        <v>0</v>
      </c>
      <c r="D84" s="5">
        <f t="shared" si="20"/>
        <v>14439</v>
      </c>
      <c r="E84" s="5">
        <f t="shared" si="17"/>
        <v>1.4439</v>
      </c>
      <c r="F84" s="5">
        <f t="shared" si="18"/>
        <v>36.097499999999997</v>
      </c>
      <c r="G84" s="5">
        <f t="shared" si="19"/>
        <v>9.6259999999999994</v>
      </c>
      <c r="H84" s="20">
        <f t="shared" si="16"/>
        <v>47.167399999999994</v>
      </c>
    </row>
    <row r="85" spans="1:8" ht="15.75" x14ac:dyDescent="0.25">
      <c r="A85" s="4" t="s">
        <v>86</v>
      </c>
      <c r="B85" s="4">
        <v>32502</v>
      </c>
      <c r="C85" s="4">
        <v>0</v>
      </c>
      <c r="D85" s="5">
        <f t="shared" si="20"/>
        <v>32502</v>
      </c>
      <c r="E85" s="5">
        <f t="shared" si="17"/>
        <v>3.2502</v>
      </c>
      <c r="F85" s="5">
        <f t="shared" si="18"/>
        <v>81.254999999999995</v>
      </c>
      <c r="G85" s="5">
        <f t="shared" si="19"/>
        <v>21.667999999999999</v>
      </c>
      <c r="H85" s="20">
        <f t="shared" si="16"/>
        <v>106.17320000000001</v>
      </c>
    </row>
    <row r="86" spans="1:8" ht="15.75" x14ac:dyDescent="0.25">
      <c r="A86" s="4" t="s">
        <v>87</v>
      </c>
      <c r="B86" s="4">
        <v>9060</v>
      </c>
      <c r="C86" s="4">
        <v>0</v>
      </c>
      <c r="D86" s="5">
        <f t="shared" si="20"/>
        <v>9060</v>
      </c>
      <c r="E86" s="5">
        <f t="shared" si="17"/>
        <v>0.90600000000000003</v>
      </c>
      <c r="F86" s="5">
        <f t="shared" si="18"/>
        <v>22.65</v>
      </c>
      <c r="G86" s="5">
        <f t="shared" si="19"/>
        <v>6.04</v>
      </c>
      <c r="H86" s="20">
        <f t="shared" si="16"/>
        <v>29.595999999999997</v>
      </c>
    </row>
    <row r="87" spans="1:8" ht="15.75" x14ac:dyDescent="0.25">
      <c r="A87" s="4" t="s">
        <v>88</v>
      </c>
      <c r="B87" s="4">
        <v>3885</v>
      </c>
      <c r="C87" s="4">
        <v>0</v>
      </c>
      <c r="D87" s="5">
        <f t="shared" si="20"/>
        <v>3885</v>
      </c>
      <c r="E87" s="5">
        <f t="shared" si="17"/>
        <v>0.38850000000000001</v>
      </c>
      <c r="F87" s="5">
        <f t="shared" si="18"/>
        <v>9.7125000000000004</v>
      </c>
      <c r="G87" s="5">
        <f t="shared" si="19"/>
        <v>2.59</v>
      </c>
      <c r="H87" s="20">
        <f t="shared" si="16"/>
        <v>12.691000000000001</v>
      </c>
    </row>
    <row r="88" spans="1:8" ht="15.75" x14ac:dyDescent="0.25">
      <c r="A88" s="4" t="s">
        <v>89</v>
      </c>
      <c r="B88" s="4">
        <v>3522</v>
      </c>
      <c r="C88" s="4">
        <v>0</v>
      </c>
      <c r="D88" s="5">
        <f t="shared" si="20"/>
        <v>3522</v>
      </c>
      <c r="E88" s="5">
        <f t="shared" si="17"/>
        <v>0.35220000000000001</v>
      </c>
      <c r="F88" s="5">
        <f t="shared" si="18"/>
        <v>8.8049999999999997</v>
      </c>
      <c r="G88" s="5">
        <f t="shared" si="19"/>
        <v>2.3479999999999999</v>
      </c>
      <c r="H88" s="20">
        <f t="shared" si="16"/>
        <v>11.505199999999999</v>
      </c>
    </row>
    <row r="89" spans="1:8" ht="15.75" x14ac:dyDescent="0.25">
      <c r="A89" s="4" t="s">
        <v>90</v>
      </c>
      <c r="B89" s="4">
        <v>10652</v>
      </c>
      <c r="C89" s="4">
        <v>0</v>
      </c>
      <c r="D89" s="5">
        <f t="shared" si="20"/>
        <v>10652</v>
      </c>
      <c r="E89" s="5">
        <f t="shared" si="17"/>
        <v>1.0651999999999999</v>
      </c>
      <c r="F89" s="5">
        <f t="shared" si="18"/>
        <v>26.63</v>
      </c>
      <c r="G89" s="5">
        <f t="shared" si="19"/>
        <v>7.1013333333333337</v>
      </c>
      <c r="H89" s="20">
        <f t="shared" si="16"/>
        <v>34.796533333333336</v>
      </c>
    </row>
    <row r="90" spans="1:8" ht="15.75" x14ac:dyDescent="0.25">
      <c r="A90" s="4" t="s">
        <v>91</v>
      </c>
      <c r="B90" s="4">
        <v>36981</v>
      </c>
      <c r="C90" s="4">
        <v>0</v>
      </c>
      <c r="D90" s="5">
        <f t="shared" si="20"/>
        <v>36981</v>
      </c>
      <c r="E90" s="5">
        <f t="shared" si="17"/>
        <v>3.6981000000000002</v>
      </c>
      <c r="F90" s="5">
        <f t="shared" si="18"/>
        <v>92.452500000000001</v>
      </c>
      <c r="G90" s="5">
        <f t="shared" si="19"/>
        <v>24.654</v>
      </c>
      <c r="H90" s="20">
        <f t="shared" si="16"/>
        <v>120.80459999999999</v>
      </c>
    </row>
    <row r="91" spans="1:8" ht="15.75" x14ac:dyDescent="0.25">
      <c r="A91" s="4" t="s">
        <v>92</v>
      </c>
      <c r="B91" s="4">
        <v>21492</v>
      </c>
      <c r="C91" s="4">
        <v>0</v>
      </c>
      <c r="D91" s="5">
        <f t="shared" si="20"/>
        <v>21492</v>
      </c>
      <c r="E91" s="5">
        <f t="shared" si="17"/>
        <v>2.1492</v>
      </c>
      <c r="F91" s="5">
        <f t="shared" si="18"/>
        <v>53.73</v>
      </c>
      <c r="G91" s="5">
        <f t="shared" si="19"/>
        <v>14.327999999999999</v>
      </c>
      <c r="H91" s="20">
        <f t="shared" si="16"/>
        <v>70.2072</v>
      </c>
    </row>
    <row r="92" spans="1:8" ht="15.75" x14ac:dyDescent="0.25">
      <c r="A92" s="4" t="s">
        <v>93</v>
      </c>
      <c r="B92" s="4">
        <v>6439</v>
      </c>
      <c r="C92" s="4">
        <v>0</v>
      </c>
      <c r="D92" s="5">
        <f t="shared" si="20"/>
        <v>6439</v>
      </c>
      <c r="E92" s="5">
        <f t="shared" si="17"/>
        <v>0.64390000000000003</v>
      </c>
      <c r="F92" s="5">
        <f t="shared" si="18"/>
        <v>16.0975</v>
      </c>
      <c r="G92" s="5">
        <f t="shared" si="19"/>
        <v>4.2926666666666664</v>
      </c>
      <c r="H92" s="20">
        <f t="shared" si="16"/>
        <v>21.034066666666664</v>
      </c>
    </row>
    <row r="93" spans="1:8" ht="15.75" x14ac:dyDescent="0.25">
      <c r="A93" s="4" t="s">
        <v>94</v>
      </c>
      <c r="B93" s="4">
        <v>17437</v>
      </c>
      <c r="C93" s="4">
        <v>0</v>
      </c>
      <c r="D93" s="5">
        <f t="shared" si="20"/>
        <v>17437</v>
      </c>
      <c r="E93" s="5">
        <f t="shared" si="17"/>
        <v>1.7437</v>
      </c>
      <c r="F93" s="5">
        <f t="shared" si="18"/>
        <v>43.592500000000001</v>
      </c>
      <c r="G93" s="5">
        <f t="shared" si="19"/>
        <v>11.624666666666666</v>
      </c>
      <c r="H93" s="20">
        <f t="shared" si="16"/>
        <v>56.960866666666661</v>
      </c>
    </row>
    <row r="94" spans="1:8" ht="15.75" x14ac:dyDescent="0.25">
      <c r="A94" s="4" t="s">
        <v>95</v>
      </c>
      <c r="B94" s="4">
        <v>51481</v>
      </c>
      <c r="C94" s="4">
        <v>0</v>
      </c>
      <c r="D94" s="5">
        <f t="shared" si="20"/>
        <v>51481</v>
      </c>
      <c r="E94" s="5">
        <f t="shared" si="17"/>
        <v>5.1481000000000003</v>
      </c>
      <c r="F94" s="5">
        <f t="shared" si="18"/>
        <v>128.70249999999999</v>
      </c>
      <c r="G94" s="5">
        <f t="shared" si="19"/>
        <v>34.320666666666668</v>
      </c>
      <c r="H94" s="20">
        <f t="shared" si="16"/>
        <v>168.17126666666667</v>
      </c>
    </row>
    <row r="95" spans="1:8" ht="15.75" x14ac:dyDescent="0.25">
      <c r="A95" s="4" t="s">
        <v>96</v>
      </c>
      <c r="B95" s="4">
        <v>125228</v>
      </c>
      <c r="C95" s="4">
        <v>48</v>
      </c>
      <c r="D95" s="5">
        <f t="shared" si="20"/>
        <v>125276</v>
      </c>
      <c r="E95" s="5">
        <f t="shared" si="17"/>
        <v>12.5276</v>
      </c>
      <c r="F95" s="5">
        <f t="shared" si="18"/>
        <v>313.19</v>
      </c>
      <c r="G95" s="5">
        <f t="shared" si="19"/>
        <v>83.51733333333334</v>
      </c>
      <c r="H95" s="20">
        <f t="shared" si="16"/>
        <v>409.23493333333334</v>
      </c>
    </row>
    <row r="96" spans="1:8" ht="15.75" x14ac:dyDescent="0.25">
      <c r="A96" s="4" t="s">
        <v>97</v>
      </c>
      <c r="B96" s="4">
        <v>971</v>
      </c>
      <c r="C96" s="4">
        <v>0</v>
      </c>
      <c r="D96" s="5">
        <f t="shared" si="20"/>
        <v>971</v>
      </c>
      <c r="E96" s="5">
        <f t="shared" si="17"/>
        <v>9.7100000000000006E-2</v>
      </c>
      <c r="F96" s="5">
        <f t="shared" si="18"/>
        <v>2.4275000000000002</v>
      </c>
      <c r="G96" s="5">
        <f t="shared" si="19"/>
        <v>0.64733333333333332</v>
      </c>
      <c r="H96" s="20">
        <f t="shared" si="16"/>
        <v>3.1719333333333335</v>
      </c>
    </row>
    <row r="97" spans="1:8" ht="15.75" x14ac:dyDescent="0.25">
      <c r="A97" s="4" t="s">
        <v>98</v>
      </c>
      <c r="B97" s="4">
        <v>10569</v>
      </c>
      <c r="C97" s="4">
        <v>0</v>
      </c>
      <c r="D97" s="5">
        <f t="shared" si="20"/>
        <v>10569</v>
      </c>
      <c r="E97" s="5">
        <f t="shared" si="17"/>
        <v>1.0569</v>
      </c>
      <c r="F97" s="5">
        <f t="shared" si="18"/>
        <v>26.422499999999999</v>
      </c>
      <c r="G97" s="5">
        <f t="shared" si="19"/>
        <v>7.0460000000000003</v>
      </c>
      <c r="H97" s="20">
        <f t="shared" si="16"/>
        <v>34.525399999999998</v>
      </c>
    </row>
    <row r="98" spans="1:8" ht="15.75" x14ac:dyDescent="0.25">
      <c r="A98" s="4" t="s">
        <v>99</v>
      </c>
      <c r="B98" s="4">
        <v>35005</v>
      </c>
      <c r="C98" s="4">
        <v>0</v>
      </c>
      <c r="D98" s="5">
        <f t="shared" si="20"/>
        <v>35005</v>
      </c>
      <c r="E98" s="5">
        <f t="shared" si="17"/>
        <v>3.5005000000000002</v>
      </c>
      <c r="F98" s="5">
        <f t="shared" si="18"/>
        <v>87.512500000000003</v>
      </c>
      <c r="G98" s="5">
        <f t="shared" si="19"/>
        <v>23.336666666666666</v>
      </c>
      <c r="H98" s="20">
        <f t="shared" si="16"/>
        <v>114.34966666666668</v>
      </c>
    </row>
    <row r="99" spans="1:8" ht="15.75" x14ac:dyDescent="0.25">
      <c r="A99" s="4" t="s">
        <v>376</v>
      </c>
      <c r="B99" s="4">
        <v>15324</v>
      </c>
      <c r="C99" s="4">
        <v>0</v>
      </c>
      <c r="D99" s="5">
        <f t="shared" si="20"/>
        <v>15324</v>
      </c>
      <c r="E99" s="5">
        <f t="shared" si="17"/>
        <v>1.5324</v>
      </c>
      <c r="F99" s="5">
        <f t="shared" si="18"/>
        <v>38.31</v>
      </c>
      <c r="G99" s="5">
        <f t="shared" si="19"/>
        <v>10.215999999999999</v>
      </c>
      <c r="H99" s="20">
        <f t="shared" ref="H99:H158" si="21">SUM(E99+F99+G99)</f>
        <v>50.058400000000006</v>
      </c>
    </row>
    <row r="100" spans="1:8" ht="15.75" x14ac:dyDescent="0.25">
      <c r="A100" s="4" t="s">
        <v>100</v>
      </c>
      <c r="B100" s="4">
        <v>15445</v>
      </c>
      <c r="C100" s="4">
        <v>0</v>
      </c>
      <c r="D100" s="5">
        <f t="shared" si="20"/>
        <v>15445</v>
      </c>
      <c r="E100" s="5">
        <f t="shared" ref="E100:E130" si="22">SUM(D100/10000)</f>
        <v>1.5445</v>
      </c>
      <c r="F100" s="5">
        <f t="shared" ref="F100:F130" si="23">SUM(D100/400)</f>
        <v>38.612499999999997</v>
      </c>
      <c r="G100" s="5">
        <f t="shared" ref="G100:G130" si="24">SUM(D100/1500)</f>
        <v>10.296666666666667</v>
      </c>
      <c r="H100" s="20">
        <f t="shared" si="21"/>
        <v>50.453666666666663</v>
      </c>
    </row>
    <row r="101" spans="1:8" ht="15.75" x14ac:dyDescent="0.25">
      <c r="A101" s="4" t="s">
        <v>101</v>
      </c>
      <c r="B101" s="4">
        <v>15604</v>
      </c>
      <c r="C101" s="4">
        <v>0</v>
      </c>
      <c r="D101" s="5">
        <f t="shared" si="20"/>
        <v>15604</v>
      </c>
      <c r="E101" s="5">
        <f t="shared" si="22"/>
        <v>1.5604</v>
      </c>
      <c r="F101" s="5">
        <f t="shared" si="23"/>
        <v>39.01</v>
      </c>
      <c r="G101" s="5">
        <f t="shared" si="24"/>
        <v>10.402666666666667</v>
      </c>
      <c r="H101" s="20">
        <f t="shared" si="21"/>
        <v>50.973066666666668</v>
      </c>
    </row>
    <row r="102" spans="1:8" ht="15.75" x14ac:dyDescent="0.25">
      <c r="A102" s="4" t="s">
        <v>102</v>
      </c>
      <c r="B102" s="4">
        <v>16404</v>
      </c>
      <c r="C102" s="4">
        <v>0</v>
      </c>
      <c r="D102" s="5">
        <f t="shared" si="20"/>
        <v>16404</v>
      </c>
      <c r="E102" s="5">
        <f t="shared" si="22"/>
        <v>1.6404000000000001</v>
      </c>
      <c r="F102" s="5">
        <f t="shared" si="23"/>
        <v>41.01</v>
      </c>
      <c r="G102" s="5">
        <f t="shared" si="24"/>
        <v>10.936</v>
      </c>
      <c r="H102" s="20">
        <f t="shared" si="21"/>
        <v>53.586399999999998</v>
      </c>
    </row>
    <row r="103" spans="1:8" ht="15.75" x14ac:dyDescent="0.25">
      <c r="A103" s="4" t="s">
        <v>103</v>
      </c>
      <c r="B103" s="4">
        <v>4380</v>
      </c>
      <c r="C103" s="4">
        <v>0</v>
      </c>
      <c r="D103" s="5">
        <f t="shared" si="20"/>
        <v>4380</v>
      </c>
      <c r="E103" s="5">
        <f t="shared" si="22"/>
        <v>0.438</v>
      </c>
      <c r="F103" s="5">
        <f t="shared" si="23"/>
        <v>10.95</v>
      </c>
      <c r="G103" s="5">
        <f t="shared" si="24"/>
        <v>2.92</v>
      </c>
      <c r="H103" s="20">
        <f t="shared" si="21"/>
        <v>14.308</v>
      </c>
    </row>
    <row r="104" spans="1:8" ht="15.75" x14ac:dyDescent="0.25">
      <c r="A104" s="4" t="s">
        <v>104</v>
      </c>
      <c r="B104" s="4">
        <v>3399</v>
      </c>
      <c r="C104" s="4">
        <v>0</v>
      </c>
      <c r="D104" s="5">
        <f t="shared" si="20"/>
        <v>3399</v>
      </c>
      <c r="E104" s="5">
        <f t="shared" si="22"/>
        <v>0.33989999999999998</v>
      </c>
      <c r="F104" s="5">
        <f t="shared" si="23"/>
        <v>8.4975000000000005</v>
      </c>
      <c r="G104" s="5">
        <f t="shared" si="24"/>
        <v>2.266</v>
      </c>
      <c r="H104" s="20">
        <f t="shared" si="21"/>
        <v>11.103400000000001</v>
      </c>
    </row>
    <row r="105" spans="1:8" ht="15.75" x14ac:dyDescent="0.25">
      <c r="A105" s="4" t="s">
        <v>105</v>
      </c>
      <c r="B105" s="4">
        <v>4863</v>
      </c>
      <c r="C105" s="4">
        <v>0</v>
      </c>
      <c r="D105" s="5">
        <f t="shared" si="20"/>
        <v>4863</v>
      </c>
      <c r="E105" s="5">
        <f t="shared" si="22"/>
        <v>0.48630000000000001</v>
      </c>
      <c r="F105" s="5">
        <f t="shared" si="23"/>
        <v>12.157500000000001</v>
      </c>
      <c r="G105" s="5">
        <f t="shared" si="24"/>
        <v>3.242</v>
      </c>
      <c r="H105" s="20">
        <f t="shared" si="21"/>
        <v>15.8858</v>
      </c>
    </row>
    <row r="106" spans="1:8" ht="15.75" x14ac:dyDescent="0.25">
      <c r="A106" s="4" t="s">
        <v>106</v>
      </c>
      <c r="B106" s="4">
        <v>5968</v>
      </c>
      <c r="C106" s="4">
        <v>0</v>
      </c>
      <c r="D106" s="5">
        <f t="shared" si="20"/>
        <v>5968</v>
      </c>
      <c r="E106" s="5">
        <f t="shared" si="22"/>
        <v>0.5968</v>
      </c>
      <c r="F106" s="5">
        <f t="shared" si="23"/>
        <v>14.92</v>
      </c>
      <c r="G106" s="5">
        <f t="shared" si="24"/>
        <v>3.9786666666666668</v>
      </c>
      <c r="H106" s="20">
        <f t="shared" si="21"/>
        <v>19.495466666666665</v>
      </c>
    </row>
    <row r="107" spans="1:8" ht="15.75" x14ac:dyDescent="0.25">
      <c r="A107" s="4" t="s">
        <v>107</v>
      </c>
      <c r="B107" s="4">
        <v>5847</v>
      </c>
      <c r="C107" s="4">
        <v>0</v>
      </c>
      <c r="D107" s="5">
        <f t="shared" si="20"/>
        <v>5847</v>
      </c>
      <c r="E107" s="5">
        <f t="shared" si="22"/>
        <v>0.5847</v>
      </c>
      <c r="F107" s="5">
        <f t="shared" si="23"/>
        <v>14.6175</v>
      </c>
      <c r="G107" s="5">
        <f t="shared" si="24"/>
        <v>3.8980000000000001</v>
      </c>
      <c r="H107" s="20">
        <f t="shared" si="21"/>
        <v>19.100200000000001</v>
      </c>
    </row>
    <row r="108" spans="1:8" ht="15.75" x14ac:dyDescent="0.25">
      <c r="A108" s="4" t="s">
        <v>108</v>
      </c>
      <c r="B108" s="4">
        <v>7823</v>
      </c>
      <c r="C108" s="4">
        <v>0</v>
      </c>
      <c r="D108" s="5">
        <f t="shared" si="20"/>
        <v>7823</v>
      </c>
      <c r="E108" s="5">
        <f t="shared" si="22"/>
        <v>0.7823</v>
      </c>
      <c r="F108" s="5">
        <f t="shared" si="23"/>
        <v>19.557500000000001</v>
      </c>
      <c r="G108" s="5">
        <f t="shared" si="24"/>
        <v>5.2153333333333336</v>
      </c>
      <c r="H108" s="20">
        <f t="shared" si="21"/>
        <v>25.555133333333334</v>
      </c>
    </row>
    <row r="109" spans="1:8" ht="15.75" x14ac:dyDescent="0.25">
      <c r="A109" s="4" t="s">
        <v>109</v>
      </c>
      <c r="B109" s="4">
        <v>1334</v>
      </c>
      <c r="C109" s="4">
        <v>0</v>
      </c>
      <c r="D109" s="5">
        <f t="shared" si="20"/>
        <v>1334</v>
      </c>
      <c r="E109" s="5">
        <f t="shared" si="22"/>
        <v>0.13339999999999999</v>
      </c>
      <c r="F109" s="5">
        <f t="shared" si="23"/>
        <v>3.335</v>
      </c>
      <c r="G109" s="5">
        <f t="shared" si="24"/>
        <v>0.88933333333333331</v>
      </c>
      <c r="H109" s="20">
        <f t="shared" si="21"/>
        <v>4.357733333333333</v>
      </c>
    </row>
    <row r="110" spans="1:8" ht="15.75" x14ac:dyDescent="0.25">
      <c r="A110" s="4" t="s">
        <v>110</v>
      </c>
      <c r="B110" s="4">
        <v>4702</v>
      </c>
      <c r="C110" s="4">
        <v>0</v>
      </c>
      <c r="D110" s="5">
        <f t="shared" si="20"/>
        <v>4702</v>
      </c>
      <c r="E110" s="5">
        <f t="shared" si="22"/>
        <v>0.47020000000000001</v>
      </c>
      <c r="F110" s="5">
        <f t="shared" si="23"/>
        <v>11.755000000000001</v>
      </c>
      <c r="G110" s="5">
        <f t="shared" si="24"/>
        <v>3.1346666666666665</v>
      </c>
      <c r="H110" s="20">
        <f t="shared" si="21"/>
        <v>15.359866666666667</v>
      </c>
    </row>
    <row r="111" spans="1:8" ht="15.75" x14ac:dyDescent="0.25">
      <c r="A111" s="4" t="s">
        <v>111</v>
      </c>
      <c r="B111" s="4">
        <v>9842</v>
      </c>
      <c r="C111" s="4">
        <v>0</v>
      </c>
      <c r="D111" s="5">
        <f t="shared" si="20"/>
        <v>9842</v>
      </c>
      <c r="E111" s="5">
        <f t="shared" si="22"/>
        <v>0.98419999999999996</v>
      </c>
      <c r="F111" s="5">
        <f t="shared" si="23"/>
        <v>24.605</v>
      </c>
      <c r="G111" s="5">
        <f t="shared" si="24"/>
        <v>6.5613333333333337</v>
      </c>
      <c r="H111" s="20">
        <f t="shared" si="21"/>
        <v>32.150533333333335</v>
      </c>
    </row>
    <row r="112" spans="1:8" ht="15.75" x14ac:dyDescent="0.25">
      <c r="A112" s="4" t="s">
        <v>112</v>
      </c>
      <c r="B112" s="4">
        <v>586100</v>
      </c>
      <c r="C112" s="4">
        <v>0</v>
      </c>
      <c r="D112" s="5">
        <f t="shared" si="20"/>
        <v>586100</v>
      </c>
      <c r="E112" s="5">
        <f t="shared" si="22"/>
        <v>58.61</v>
      </c>
      <c r="F112" s="5">
        <f t="shared" si="23"/>
        <v>1465.25</v>
      </c>
      <c r="G112" s="5">
        <f t="shared" si="24"/>
        <v>390.73333333333335</v>
      </c>
      <c r="H112" s="20">
        <f t="shared" si="21"/>
        <v>1914.5933333333332</v>
      </c>
    </row>
    <row r="113" spans="1:8" ht="15.75" x14ac:dyDescent="0.25">
      <c r="A113" s="4" t="s">
        <v>113</v>
      </c>
      <c r="B113" s="4">
        <v>62977</v>
      </c>
      <c r="C113" s="4">
        <v>0</v>
      </c>
      <c r="D113" s="5">
        <f t="shared" si="20"/>
        <v>62977</v>
      </c>
      <c r="E113" s="5">
        <f t="shared" si="22"/>
        <v>6.2976999999999999</v>
      </c>
      <c r="F113" s="5">
        <f t="shared" si="23"/>
        <v>157.4425</v>
      </c>
      <c r="G113" s="5">
        <f t="shared" si="24"/>
        <v>41.984666666666669</v>
      </c>
      <c r="H113" s="20">
        <f t="shared" si="21"/>
        <v>205.72486666666666</v>
      </c>
    </row>
    <row r="114" spans="1:8" ht="15.75" x14ac:dyDescent="0.25">
      <c r="A114" s="4" t="s">
        <v>114</v>
      </c>
      <c r="B114" s="4">
        <v>906</v>
      </c>
      <c r="C114" s="4">
        <v>0</v>
      </c>
      <c r="D114" s="5">
        <f t="shared" si="20"/>
        <v>906</v>
      </c>
      <c r="E114" s="5">
        <f t="shared" si="22"/>
        <v>9.06E-2</v>
      </c>
      <c r="F114" s="5">
        <f t="shared" si="23"/>
        <v>2.2650000000000001</v>
      </c>
      <c r="G114" s="5">
        <f t="shared" si="24"/>
        <v>0.60399999999999998</v>
      </c>
      <c r="H114" s="20">
        <f t="shared" si="21"/>
        <v>2.9596</v>
      </c>
    </row>
    <row r="115" spans="1:8" ht="15.75" x14ac:dyDescent="0.25">
      <c r="A115" s="4" t="s">
        <v>115</v>
      </c>
      <c r="B115" s="4">
        <v>14199</v>
      </c>
      <c r="C115" s="4">
        <v>0</v>
      </c>
      <c r="D115" s="5">
        <f t="shared" si="20"/>
        <v>14199</v>
      </c>
      <c r="E115" s="5">
        <f t="shared" si="22"/>
        <v>1.4198999999999999</v>
      </c>
      <c r="F115" s="5">
        <f t="shared" si="23"/>
        <v>35.497500000000002</v>
      </c>
      <c r="G115" s="5">
        <f t="shared" si="24"/>
        <v>9.4659999999999993</v>
      </c>
      <c r="H115" s="20">
        <f t="shared" si="21"/>
        <v>46.383400000000002</v>
      </c>
    </row>
    <row r="116" spans="1:8" ht="15.75" x14ac:dyDescent="0.25">
      <c r="A116" s="4" t="s">
        <v>116</v>
      </c>
      <c r="B116" s="4">
        <v>45603</v>
      </c>
      <c r="C116" s="4">
        <v>0</v>
      </c>
      <c r="D116" s="5">
        <f t="shared" si="20"/>
        <v>45603</v>
      </c>
      <c r="E116" s="5">
        <f t="shared" si="22"/>
        <v>4.5602999999999998</v>
      </c>
      <c r="F116" s="5">
        <f t="shared" si="23"/>
        <v>114.00749999999999</v>
      </c>
      <c r="G116" s="5">
        <f t="shared" si="24"/>
        <v>30.402000000000001</v>
      </c>
      <c r="H116" s="20">
        <f t="shared" si="21"/>
        <v>148.96979999999999</v>
      </c>
    </row>
    <row r="117" spans="1:8" ht="15.75" x14ac:dyDescent="0.25">
      <c r="A117" s="4" t="s">
        <v>117</v>
      </c>
      <c r="B117" s="4">
        <v>2529</v>
      </c>
      <c r="C117" s="4">
        <v>0</v>
      </c>
      <c r="D117" s="5">
        <f t="shared" si="20"/>
        <v>2529</v>
      </c>
      <c r="E117" s="5">
        <f t="shared" si="22"/>
        <v>0.25290000000000001</v>
      </c>
      <c r="F117" s="5">
        <f t="shared" si="23"/>
        <v>6.3224999999999998</v>
      </c>
      <c r="G117" s="5">
        <f t="shared" si="24"/>
        <v>1.6859999999999999</v>
      </c>
      <c r="H117" s="20">
        <f t="shared" si="21"/>
        <v>8.2614000000000001</v>
      </c>
    </row>
    <row r="118" spans="1:8" ht="15.75" x14ac:dyDescent="0.25">
      <c r="A118" s="4" t="s">
        <v>118</v>
      </c>
      <c r="B118" s="4">
        <v>940</v>
      </c>
      <c r="C118" s="4">
        <v>0</v>
      </c>
      <c r="D118" s="5">
        <f t="shared" si="20"/>
        <v>940</v>
      </c>
      <c r="E118" s="5">
        <f t="shared" si="22"/>
        <v>9.4E-2</v>
      </c>
      <c r="F118" s="5">
        <f t="shared" si="23"/>
        <v>2.35</v>
      </c>
      <c r="G118" s="5">
        <f t="shared" si="24"/>
        <v>0.62666666666666671</v>
      </c>
      <c r="H118" s="20">
        <f t="shared" si="21"/>
        <v>3.0706666666666669</v>
      </c>
    </row>
    <row r="119" spans="1:8" ht="15.75" x14ac:dyDescent="0.25">
      <c r="A119" s="4" t="s">
        <v>119</v>
      </c>
      <c r="B119" s="4">
        <v>6153</v>
      </c>
      <c r="C119" s="4">
        <v>0</v>
      </c>
      <c r="D119" s="5">
        <f t="shared" si="20"/>
        <v>6153</v>
      </c>
      <c r="E119" s="5">
        <f t="shared" si="22"/>
        <v>0.61529999999999996</v>
      </c>
      <c r="F119" s="5">
        <f t="shared" si="23"/>
        <v>15.3825</v>
      </c>
      <c r="G119" s="5">
        <f t="shared" si="24"/>
        <v>4.1020000000000003</v>
      </c>
      <c r="H119" s="20">
        <f t="shared" si="21"/>
        <v>20.099800000000002</v>
      </c>
    </row>
    <row r="120" spans="1:8" ht="15.75" x14ac:dyDescent="0.25">
      <c r="A120" s="4" t="s">
        <v>120</v>
      </c>
      <c r="B120" s="4">
        <v>144</v>
      </c>
      <c r="C120" s="4">
        <v>0</v>
      </c>
      <c r="D120" s="5">
        <f t="shared" si="20"/>
        <v>144</v>
      </c>
      <c r="E120" s="5">
        <f t="shared" si="22"/>
        <v>1.44E-2</v>
      </c>
      <c r="F120" s="5">
        <f t="shared" si="23"/>
        <v>0.36</v>
      </c>
      <c r="G120" s="5">
        <f t="shared" si="24"/>
        <v>9.6000000000000002E-2</v>
      </c>
      <c r="H120" s="20">
        <f t="shared" si="21"/>
        <v>0.47040000000000004</v>
      </c>
    </row>
    <row r="121" spans="1:8" ht="15.75" x14ac:dyDescent="0.25">
      <c r="A121" s="4" t="s">
        <v>121</v>
      </c>
      <c r="B121" s="4">
        <v>6740</v>
      </c>
      <c r="C121" s="4">
        <v>0</v>
      </c>
      <c r="D121" s="5">
        <f t="shared" si="20"/>
        <v>6740</v>
      </c>
      <c r="E121" s="5">
        <f t="shared" si="22"/>
        <v>0.67400000000000004</v>
      </c>
      <c r="F121" s="5">
        <f t="shared" si="23"/>
        <v>16.850000000000001</v>
      </c>
      <c r="G121" s="5">
        <f t="shared" si="24"/>
        <v>4.4933333333333332</v>
      </c>
      <c r="H121" s="20">
        <f t="shared" si="21"/>
        <v>22.017333333333333</v>
      </c>
    </row>
    <row r="122" spans="1:8" ht="15.75" x14ac:dyDescent="0.25">
      <c r="A122" s="4" t="s">
        <v>122</v>
      </c>
      <c r="B122" s="4">
        <v>64968</v>
      </c>
      <c r="C122" s="4">
        <v>0</v>
      </c>
      <c r="D122" s="5">
        <f t="shared" si="20"/>
        <v>64968</v>
      </c>
      <c r="E122" s="5">
        <f t="shared" si="22"/>
        <v>6.4968000000000004</v>
      </c>
      <c r="F122" s="5">
        <f t="shared" si="23"/>
        <v>162.41999999999999</v>
      </c>
      <c r="G122" s="5">
        <f t="shared" si="24"/>
        <v>43.311999999999998</v>
      </c>
      <c r="H122" s="20">
        <f t="shared" si="21"/>
        <v>212.22879999999998</v>
      </c>
    </row>
    <row r="123" spans="1:8" ht="15.75" x14ac:dyDescent="0.25">
      <c r="A123" s="4" t="s">
        <v>123</v>
      </c>
      <c r="B123" s="4">
        <v>567</v>
      </c>
      <c r="C123" s="4">
        <v>0</v>
      </c>
      <c r="D123" s="5">
        <f t="shared" si="20"/>
        <v>567</v>
      </c>
      <c r="E123" s="5">
        <f t="shared" si="22"/>
        <v>5.67E-2</v>
      </c>
      <c r="F123" s="5">
        <f t="shared" si="23"/>
        <v>1.4175</v>
      </c>
      <c r="G123" s="5">
        <f t="shared" si="24"/>
        <v>0.378</v>
      </c>
      <c r="H123" s="20">
        <f t="shared" si="21"/>
        <v>1.8521999999999998</v>
      </c>
    </row>
    <row r="124" spans="1:8" ht="15.75" x14ac:dyDescent="0.25">
      <c r="A124" s="4" t="s">
        <v>124</v>
      </c>
      <c r="B124" s="4">
        <v>10421</v>
      </c>
      <c r="C124" s="4">
        <v>0</v>
      </c>
      <c r="D124" s="5">
        <f t="shared" si="20"/>
        <v>10421</v>
      </c>
      <c r="E124" s="5">
        <f t="shared" si="22"/>
        <v>1.0421</v>
      </c>
      <c r="F124" s="5">
        <f t="shared" si="23"/>
        <v>26.052499999999998</v>
      </c>
      <c r="G124" s="5">
        <f t="shared" si="24"/>
        <v>6.9473333333333329</v>
      </c>
      <c r="H124" s="20">
        <f t="shared" si="21"/>
        <v>34.041933333333333</v>
      </c>
    </row>
    <row r="125" spans="1:8" ht="15.75" x14ac:dyDescent="0.25">
      <c r="A125" s="4" t="s">
        <v>125</v>
      </c>
      <c r="B125" s="4">
        <v>4150</v>
      </c>
      <c r="C125" s="4">
        <v>0</v>
      </c>
      <c r="D125" s="5">
        <f t="shared" si="20"/>
        <v>4150</v>
      </c>
      <c r="E125" s="5">
        <f t="shared" si="22"/>
        <v>0.41499999999999998</v>
      </c>
      <c r="F125" s="5">
        <f t="shared" si="23"/>
        <v>10.375</v>
      </c>
      <c r="G125" s="5">
        <f t="shared" si="24"/>
        <v>2.7666666666666666</v>
      </c>
      <c r="H125" s="20">
        <f t="shared" si="21"/>
        <v>13.556666666666665</v>
      </c>
    </row>
    <row r="126" spans="1:8" ht="15.75" x14ac:dyDescent="0.25">
      <c r="A126" s="4" t="s">
        <v>126</v>
      </c>
      <c r="B126" s="4">
        <v>10503</v>
      </c>
      <c r="C126" s="4">
        <v>0</v>
      </c>
      <c r="D126" s="5">
        <f t="shared" si="20"/>
        <v>10503</v>
      </c>
      <c r="E126" s="5">
        <f t="shared" si="22"/>
        <v>1.0503</v>
      </c>
      <c r="F126" s="5">
        <f t="shared" si="23"/>
        <v>26.2575</v>
      </c>
      <c r="G126" s="5">
        <f t="shared" si="24"/>
        <v>7.0019999999999998</v>
      </c>
      <c r="H126" s="20">
        <f t="shared" si="21"/>
        <v>34.309800000000003</v>
      </c>
    </row>
    <row r="127" spans="1:8" ht="15.75" x14ac:dyDescent="0.25">
      <c r="A127" s="4" t="s">
        <v>127</v>
      </c>
      <c r="B127" s="4">
        <v>13919</v>
      </c>
      <c r="C127" s="4">
        <v>0</v>
      </c>
      <c r="D127" s="5">
        <f t="shared" si="20"/>
        <v>13919</v>
      </c>
      <c r="E127" s="5">
        <f t="shared" si="22"/>
        <v>1.3918999999999999</v>
      </c>
      <c r="F127" s="5">
        <f t="shared" si="23"/>
        <v>34.797499999999999</v>
      </c>
      <c r="G127" s="5">
        <f t="shared" si="24"/>
        <v>9.2793333333333337</v>
      </c>
      <c r="H127" s="20">
        <f t="shared" si="21"/>
        <v>45.468733333333333</v>
      </c>
    </row>
    <row r="128" spans="1:8" ht="15.75" x14ac:dyDescent="0.25">
      <c r="A128" s="4" t="s">
        <v>128</v>
      </c>
      <c r="B128" s="4">
        <v>2776</v>
      </c>
      <c r="C128" s="4">
        <v>0</v>
      </c>
      <c r="D128" s="5">
        <f t="shared" si="20"/>
        <v>2776</v>
      </c>
      <c r="E128" s="5">
        <f t="shared" si="22"/>
        <v>0.27760000000000001</v>
      </c>
      <c r="F128" s="5">
        <f t="shared" si="23"/>
        <v>6.94</v>
      </c>
      <c r="G128" s="5">
        <f t="shared" si="24"/>
        <v>1.8506666666666667</v>
      </c>
      <c r="H128" s="20">
        <f t="shared" si="21"/>
        <v>9.0682666666666663</v>
      </c>
    </row>
    <row r="129" spans="1:8" ht="15.75" x14ac:dyDescent="0.25">
      <c r="A129" s="4" t="s">
        <v>129</v>
      </c>
      <c r="B129" s="4">
        <v>20412</v>
      </c>
      <c r="C129" s="4">
        <v>0</v>
      </c>
      <c r="D129" s="5">
        <f t="shared" si="20"/>
        <v>20412</v>
      </c>
      <c r="E129" s="5">
        <f t="shared" si="22"/>
        <v>2.0411999999999999</v>
      </c>
      <c r="F129" s="5">
        <f t="shared" si="23"/>
        <v>51.03</v>
      </c>
      <c r="G129" s="5">
        <f t="shared" si="24"/>
        <v>13.608000000000001</v>
      </c>
      <c r="H129" s="20">
        <f t="shared" si="21"/>
        <v>66.679200000000009</v>
      </c>
    </row>
    <row r="130" spans="1:8" ht="15.75" x14ac:dyDescent="0.25">
      <c r="A130" s="4" t="s">
        <v>130</v>
      </c>
      <c r="B130" s="4">
        <v>9986</v>
      </c>
      <c r="C130" s="4">
        <v>0</v>
      </c>
      <c r="D130" s="5">
        <f t="shared" si="20"/>
        <v>9986</v>
      </c>
      <c r="E130" s="5">
        <f t="shared" si="22"/>
        <v>0.99860000000000004</v>
      </c>
      <c r="F130" s="5">
        <f t="shared" si="23"/>
        <v>24.965</v>
      </c>
      <c r="G130" s="5">
        <f t="shared" si="24"/>
        <v>6.6573333333333338</v>
      </c>
      <c r="H130" s="20">
        <f t="shared" si="21"/>
        <v>32.620933333333333</v>
      </c>
    </row>
    <row r="131" spans="1:8" ht="15.75" x14ac:dyDescent="0.25">
      <c r="A131" s="4" t="s">
        <v>131</v>
      </c>
      <c r="B131" s="4">
        <v>105</v>
      </c>
      <c r="C131" s="4">
        <v>0</v>
      </c>
      <c r="D131" s="5">
        <f t="shared" si="20"/>
        <v>105</v>
      </c>
      <c r="E131" s="5">
        <f t="shared" ref="E131:E161" si="25">SUM(D131/10000)</f>
        <v>1.0500000000000001E-2</v>
      </c>
      <c r="F131" s="5">
        <f t="shared" ref="F131:F165" si="26">SUM(D131/400)</f>
        <v>0.26250000000000001</v>
      </c>
      <c r="G131" s="5">
        <f t="shared" ref="G131:G165" si="27">SUM(D131/1500)</f>
        <v>7.0000000000000007E-2</v>
      </c>
      <c r="H131" s="20">
        <f t="shared" si="21"/>
        <v>0.34300000000000003</v>
      </c>
    </row>
    <row r="132" spans="1:8" ht="15.75" x14ac:dyDescent="0.25">
      <c r="A132" s="4" t="s">
        <v>132</v>
      </c>
      <c r="B132" s="4">
        <v>36900</v>
      </c>
      <c r="C132" s="4">
        <v>0</v>
      </c>
      <c r="D132" s="5">
        <f t="shared" si="20"/>
        <v>36900</v>
      </c>
      <c r="E132" s="5">
        <f t="shared" si="25"/>
        <v>3.69</v>
      </c>
      <c r="F132" s="5">
        <f t="shared" si="26"/>
        <v>92.25</v>
      </c>
      <c r="G132" s="5">
        <f t="shared" si="27"/>
        <v>24.6</v>
      </c>
      <c r="H132" s="20">
        <f t="shared" si="21"/>
        <v>120.53999999999999</v>
      </c>
    </row>
    <row r="133" spans="1:8" ht="15.75" x14ac:dyDescent="0.25">
      <c r="A133" s="4" t="s">
        <v>133</v>
      </c>
      <c r="B133" s="4">
        <v>3836</v>
      </c>
      <c r="C133" s="4">
        <v>0</v>
      </c>
      <c r="D133" s="5">
        <f t="shared" si="20"/>
        <v>3836</v>
      </c>
      <c r="E133" s="5">
        <f t="shared" si="25"/>
        <v>0.3836</v>
      </c>
      <c r="F133" s="5">
        <f t="shared" si="26"/>
        <v>9.59</v>
      </c>
      <c r="G133" s="5">
        <f t="shared" si="27"/>
        <v>2.5573333333333332</v>
      </c>
      <c r="H133" s="20">
        <f t="shared" si="21"/>
        <v>12.530933333333333</v>
      </c>
    </row>
    <row r="134" spans="1:8" ht="15.75" x14ac:dyDescent="0.25">
      <c r="A134" s="4" t="s">
        <v>134</v>
      </c>
      <c r="B134" s="4">
        <v>13281</v>
      </c>
      <c r="C134" s="4">
        <v>0</v>
      </c>
      <c r="D134" s="5">
        <f t="shared" si="20"/>
        <v>13281</v>
      </c>
      <c r="E134" s="5">
        <f t="shared" si="25"/>
        <v>1.3281000000000001</v>
      </c>
      <c r="F134" s="5">
        <f t="shared" si="26"/>
        <v>33.202500000000001</v>
      </c>
      <c r="G134" s="5">
        <f t="shared" si="27"/>
        <v>8.8539999999999992</v>
      </c>
      <c r="H134" s="20">
        <f t="shared" si="21"/>
        <v>43.384599999999999</v>
      </c>
    </row>
    <row r="135" spans="1:8" ht="15.75" x14ac:dyDescent="0.25">
      <c r="A135" s="4" t="s">
        <v>135</v>
      </c>
      <c r="B135" s="4">
        <v>1448</v>
      </c>
      <c r="C135" s="4">
        <v>0</v>
      </c>
      <c r="D135" s="5">
        <f t="shared" si="20"/>
        <v>1448</v>
      </c>
      <c r="E135" s="5">
        <f t="shared" si="25"/>
        <v>0.14480000000000001</v>
      </c>
      <c r="F135" s="5">
        <f t="shared" si="26"/>
        <v>3.62</v>
      </c>
      <c r="G135" s="5">
        <f t="shared" si="27"/>
        <v>0.96533333333333338</v>
      </c>
      <c r="H135" s="20">
        <f t="shared" si="21"/>
        <v>4.7301333333333337</v>
      </c>
    </row>
    <row r="136" spans="1:8" ht="15.75" x14ac:dyDescent="0.25">
      <c r="A136" s="4" t="s">
        <v>136</v>
      </c>
      <c r="B136" s="4">
        <v>1915</v>
      </c>
      <c r="C136" s="4">
        <v>0</v>
      </c>
      <c r="D136" s="5">
        <f t="shared" si="20"/>
        <v>1915</v>
      </c>
      <c r="E136" s="5">
        <f t="shared" si="25"/>
        <v>0.1915</v>
      </c>
      <c r="F136" s="5">
        <f t="shared" si="26"/>
        <v>4.7874999999999996</v>
      </c>
      <c r="G136" s="5">
        <f t="shared" si="27"/>
        <v>1.2766666666666666</v>
      </c>
      <c r="H136" s="20">
        <f t="shared" si="21"/>
        <v>6.2556666666666656</v>
      </c>
    </row>
    <row r="137" spans="1:8" ht="15.75" x14ac:dyDescent="0.25">
      <c r="A137" s="4" t="s">
        <v>137</v>
      </c>
      <c r="B137" s="4">
        <v>32974</v>
      </c>
      <c r="C137" s="4">
        <v>0</v>
      </c>
      <c r="D137" s="5">
        <f t="shared" ref="D137:D194" si="28">SUM(B137+C137)</f>
        <v>32974</v>
      </c>
      <c r="E137" s="5">
        <f t="shared" si="25"/>
        <v>3.2974000000000001</v>
      </c>
      <c r="F137" s="5">
        <f t="shared" si="26"/>
        <v>82.435000000000002</v>
      </c>
      <c r="G137" s="5">
        <f t="shared" si="27"/>
        <v>21.982666666666667</v>
      </c>
      <c r="H137" s="20">
        <f t="shared" si="21"/>
        <v>107.71506666666667</v>
      </c>
    </row>
    <row r="138" spans="1:8" ht="15.75" x14ac:dyDescent="0.25">
      <c r="A138" s="4" t="s">
        <v>138</v>
      </c>
      <c r="B138" s="4">
        <v>20575</v>
      </c>
      <c r="C138" s="4">
        <v>0</v>
      </c>
      <c r="D138" s="5">
        <f t="shared" si="28"/>
        <v>20575</v>
      </c>
      <c r="E138" s="5">
        <f t="shared" si="25"/>
        <v>2.0575000000000001</v>
      </c>
      <c r="F138" s="5">
        <f t="shared" si="26"/>
        <v>51.4375</v>
      </c>
      <c r="G138" s="5">
        <f t="shared" si="27"/>
        <v>13.716666666666667</v>
      </c>
      <c r="H138" s="20">
        <f t="shared" si="21"/>
        <v>67.211666666666659</v>
      </c>
    </row>
    <row r="139" spans="1:8" ht="15.75" x14ac:dyDescent="0.25">
      <c r="A139" s="4" t="s">
        <v>139</v>
      </c>
      <c r="B139" s="4">
        <v>6308</v>
      </c>
      <c r="C139" s="4">
        <v>0</v>
      </c>
      <c r="D139" s="5">
        <f t="shared" si="28"/>
        <v>6308</v>
      </c>
      <c r="E139" s="5">
        <f t="shared" si="25"/>
        <v>0.63080000000000003</v>
      </c>
      <c r="F139" s="5">
        <f t="shared" si="26"/>
        <v>15.77</v>
      </c>
      <c r="G139" s="5">
        <f t="shared" si="27"/>
        <v>4.2053333333333329</v>
      </c>
      <c r="H139" s="20">
        <f t="shared" si="21"/>
        <v>20.606133333333332</v>
      </c>
    </row>
    <row r="140" spans="1:8" ht="15.75" x14ac:dyDescent="0.25">
      <c r="A140" s="4" t="s">
        <v>140</v>
      </c>
      <c r="B140" s="4">
        <v>29119</v>
      </c>
      <c r="C140" s="4">
        <v>0</v>
      </c>
      <c r="D140" s="5">
        <f t="shared" si="28"/>
        <v>29119</v>
      </c>
      <c r="E140" s="5">
        <f t="shared" si="25"/>
        <v>2.9119000000000002</v>
      </c>
      <c r="F140" s="5">
        <f t="shared" si="26"/>
        <v>72.797499999999999</v>
      </c>
      <c r="G140" s="5">
        <f t="shared" si="27"/>
        <v>19.412666666666667</v>
      </c>
      <c r="H140" s="20">
        <f t="shared" si="21"/>
        <v>95.122066666666669</v>
      </c>
    </row>
    <row r="141" spans="1:8" ht="15.75" x14ac:dyDescent="0.25">
      <c r="A141" s="4" t="s">
        <v>141</v>
      </c>
      <c r="B141" s="4">
        <v>810</v>
      </c>
      <c r="C141" s="4">
        <v>0</v>
      </c>
      <c r="D141" s="5">
        <f t="shared" si="28"/>
        <v>810</v>
      </c>
      <c r="E141" s="5">
        <f t="shared" si="25"/>
        <v>8.1000000000000003E-2</v>
      </c>
      <c r="F141" s="5">
        <f t="shared" si="26"/>
        <v>2.0249999999999999</v>
      </c>
      <c r="G141" s="5">
        <f t="shared" si="27"/>
        <v>0.54</v>
      </c>
      <c r="H141" s="20">
        <f t="shared" si="21"/>
        <v>2.6459999999999999</v>
      </c>
    </row>
    <row r="142" spans="1:8" ht="15.75" x14ac:dyDescent="0.25">
      <c r="A142" s="4" t="s">
        <v>142</v>
      </c>
      <c r="B142" s="4">
        <v>11508</v>
      </c>
      <c r="C142" s="4">
        <v>0</v>
      </c>
      <c r="D142" s="5">
        <f t="shared" si="28"/>
        <v>11508</v>
      </c>
      <c r="E142" s="5">
        <f t="shared" si="25"/>
        <v>1.1508</v>
      </c>
      <c r="F142" s="5">
        <f t="shared" si="26"/>
        <v>28.77</v>
      </c>
      <c r="G142" s="5">
        <f t="shared" si="27"/>
        <v>7.6719999999999997</v>
      </c>
      <c r="H142" s="20">
        <f t="shared" si="21"/>
        <v>37.592799999999997</v>
      </c>
    </row>
    <row r="143" spans="1:8" ht="15.75" x14ac:dyDescent="0.25">
      <c r="A143" s="4" t="s">
        <v>143</v>
      </c>
      <c r="B143" s="4">
        <v>2659</v>
      </c>
      <c r="C143" s="4">
        <v>0</v>
      </c>
      <c r="D143" s="5">
        <f t="shared" si="28"/>
        <v>2659</v>
      </c>
      <c r="E143" s="5">
        <f t="shared" si="25"/>
        <v>0.26590000000000003</v>
      </c>
      <c r="F143" s="5">
        <f t="shared" si="26"/>
        <v>6.6475</v>
      </c>
      <c r="G143" s="5">
        <f t="shared" si="27"/>
        <v>1.7726666666666666</v>
      </c>
      <c r="H143" s="20">
        <f t="shared" si="21"/>
        <v>8.686066666666667</v>
      </c>
    </row>
    <row r="144" spans="1:8" ht="15.75" x14ac:dyDescent="0.25">
      <c r="A144" s="4" t="s">
        <v>144</v>
      </c>
      <c r="B144" s="4">
        <v>121</v>
      </c>
      <c r="C144" s="4">
        <v>0</v>
      </c>
      <c r="D144" s="5">
        <f t="shared" si="28"/>
        <v>121</v>
      </c>
      <c r="E144" s="5">
        <f t="shared" si="25"/>
        <v>1.21E-2</v>
      </c>
      <c r="F144" s="5">
        <f t="shared" si="26"/>
        <v>0.30249999999999999</v>
      </c>
      <c r="G144" s="5">
        <f t="shared" si="27"/>
        <v>8.0666666666666664E-2</v>
      </c>
      <c r="H144" s="20">
        <f t="shared" si="21"/>
        <v>0.39526666666666666</v>
      </c>
    </row>
    <row r="145" spans="1:8" ht="15.75" x14ac:dyDescent="0.25">
      <c r="A145" s="4" t="s">
        <v>145</v>
      </c>
      <c r="B145" s="4">
        <v>25748</v>
      </c>
      <c r="C145" s="4">
        <v>0</v>
      </c>
      <c r="D145" s="5">
        <f t="shared" si="28"/>
        <v>25748</v>
      </c>
      <c r="E145" s="5">
        <f t="shared" si="25"/>
        <v>2.5748000000000002</v>
      </c>
      <c r="F145" s="5">
        <f t="shared" si="26"/>
        <v>64.37</v>
      </c>
      <c r="G145" s="5">
        <f t="shared" si="27"/>
        <v>17.165333333333333</v>
      </c>
      <c r="H145" s="20">
        <f t="shared" si="21"/>
        <v>84.110133333333337</v>
      </c>
    </row>
    <row r="146" spans="1:8" ht="15.75" x14ac:dyDescent="0.25">
      <c r="A146" s="4" t="s">
        <v>146</v>
      </c>
      <c r="B146" s="4">
        <v>54224</v>
      </c>
      <c r="C146" s="4">
        <v>0</v>
      </c>
      <c r="D146" s="5">
        <f t="shared" si="28"/>
        <v>54224</v>
      </c>
      <c r="E146" s="5">
        <f t="shared" si="25"/>
        <v>5.4223999999999997</v>
      </c>
      <c r="F146" s="5">
        <f t="shared" si="26"/>
        <v>135.56</v>
      </c>
      <c r="G146" s="5">
        <f t="shared" si="27"/>
        <v>36.149333333333331</v>
      </c>
      <c r="H146" s="20">
        <f t="shared" si="21"/>
        <v>177.13173333333333</v>
      </c>
    </row>
    <row r="147" spans="1:8" ht="15.75" x14ac:dyDescent="0.25">
      <c r="A147" s="4" t="s">
        <v>147</v>
      </c>
      <c r="B147" s="4">
        <v>27850</v>
      </c>
      <c r="C147" s="4">
        <v>0</v>
      </c>
      <c r="D147" s="5">
        <f t="shared" si="28"/>
        <v>27850</v>
      </c>
      <c r="E147" s="5">
        <f t="shared" si="25"/>
        <v>2.7850000000000001</v>
      </c>
      <c r="F147" s="5">
        <f t="shared" si="26"/>
        <v>69.625</v>
      </c>
      <c r="G147" s="5">
        <f t="shared" si="27"/>
        <v>18.566666666666666</v>
      </c>
      <c r="H147" s="20">
        <f t="shared" si="21"/>
        <v>90.976666666666659</v>
      </c>
    </row>
    <row r="148" spans="1:8" ht="15.75" x14ac:dyDescent="0.25">
      <c r="A148" s="4" t="s">
        <v>148</v>
      </c>
      <c r="B148" s="4">
        <v>37442</v>
      </c>
      <c r="C148" s="4">
        <v>0</v>
      </c>
      <c r="D148" s="5">
        <f t="shared" si="28"/>
        <v>37442</v>
      </c>
      <c r="E148" s="5">
        <f t="shared" si="25"/>
        <v>3.7442000000000002</v>
      </c>
      <c r="F148" s="5">
        <f t="shared" si="26"/>
        <v>93.605000000000004</v>
      </c>
      <c r="G148" s="5">
        <f t="shared" si="27"/>
        <v>24.961333333333332</v>
      </c>
      <c r="H148" s="20">
        <f t="shared" si="21"/>
        <v>122.31053333333334</v>
      </c>
    </row>
    <row r="149" spans="1:8" ht="15.75" x14ac:dyDescent="0.25">
      <c r="A149" s="4" t="s">
        <v>149</v>
      </c>
      <c r="B149" s="4">
        <v>70501</v>
      </c>
      <c r="C149" s="4">
        <v>0</v>
      </c>
      <c r="D149" s="5">
        <f t="shared" si="28"/>
        <v>70501</v>
      </c>
      <c r="E149" s="5">
        <f t="shared" si="25"/>
        <v>7.0500999999999996</v>
      </c>
      <c r="F149" s="5">
        <f t="shared" si="26"/>
        <v>176.2525</v>
      </c>
      <c r="G149" s="5">
        <f t="shared" si="27"/>
        <v>47.000666666666667</v>
      </c>
      <c r="H149" s="20">
        <f t="shared" si="21"/>
        <v>230.30326666666664</v>
      </c>
    </row>
    <row r="150" spans="1:8" ht="15.75" x14ac:dyDescent="0.25">
      <c r="A150" s="4" t="s">
        <v>150</v>
      </c>
      <c r="B150" s="4">
        <v>3114</v>
      </c>
      <c r="C150" s="4">
        <v>0</v>
      </c>
      <c r="D150" s="5">
        <f t="shared" si="28"/>
        <v>3114</v>
      </c>
      <c r="E150" s="5">
        <f t="shared" si="25"/>
        <v>0.31140000000000001</v>
      </c>
      <c r="F150" s="5">
        <f t="shared" si="26"/>
        <v>7.7850000000000001</v>
      </c>
      <c r="G150" s="5">
        <f t="shared" si="27"/>
        <v>2.0760000000000001</v>
      </c>
      <c r="H150" s="20">
        <f t="shared" si="21"/>
        <v>10.172400000000001</v>
      </c>
    </row>
    <row r="151" spans="1:8" ht="15.75" x14ac:dyDescent="0.25">
      <c r="A151" s="4" t="s">
        <v>151</v>
      </c>
      <c r="B151" s="4">
        <v>2830</v>
      </c>
      <c r="C151" s="4">
        <v>0</v>
      </c>
      <c r="D151" s="5">
        <f t="shared" si="28"/>
        <v>2830</v>
      </c>
      <c r="E151" s="5">
        <f t="shared" si="25"/>
        <v>0.28299999999999997</v>
      </c>
      <c r="F151" s="5">
        <f t="shared" si="26"/>
        <v>7.0750000000000002</v>
      </c>
      <c r="G151" s="5">
        <f t="shared" si="27"/>
        <v>1.8866666666666667</v>
      </c>
      <c r="H151" s="20">
        <f t="shared" si="21"/>
        <v>9.2446666666666673</v>
      </c>
    </row>
    <row r="152" spans="1:8" ht="15.75" x14ac:dyDescent="0.25">
      <c r="A152" s="4" t="s">
        <v>152</v>
      </c>
      <c r="B152" s="4">
        <v>1122</v>
      </c>
      <c r="C152" s="4">
        <v>0</v>
      </c>
      <c r="D152" s="5">
        <f t="shared" si="28"/>
        <v>1122</v>
      </c>
      <c r="E152" s="5">
        <f t="shared" si="25"/>
        <v>0.11219999999999999</v>
      </c>
      <c r="F152" s="5">
        <f t="shared" si="26"/>
        <v>2.8050000000000002</v>
      </c>
      <c r="G152" s="5">
        <f t="shared" si="27"/>
        <v>0.748</v>
      </c>
      <c r="H152" s="20">
        <f t="shared" si="21"/>
        <v>3.6652000000000005</v>
      </c>
    </row>
    <row r="153" spans="1:8" ht="15.75" x14ac:dyDescent="0.25">
      <c r="A153" s="4" t="s">
        <v>153</v>
      </c>
      <c r="B153" s="4">
        <v>102249</v>
      </c>
      <c r="C153" s="4">
        <v>0</v>
      </c>
      <c r="D153" s="5">
        <f t="shared" si="28"/>
        <v>102249</v>
      </c>
      <c r="E153" s="5">
        <f t="shared" si="25"/>
        <v>10.2249</v>
      </c>
      <c r="F153" s="5">
        <f t="shared" si="26"/>
        <v>255.6225</v>
      </c>
      <c r="G153" s="5">
        <f t="shared" si="27"/>
        <v>68.165999999999997</v>
      </c>
      <c r="H153" s="20">
        <f t="shared" si="21"/>
        <v>334.01339999999999</v>
      </c>
    </row>
    <row r="154" spans="1:8" ht="15.75" x14ac:dyDescent="0.25">
      <c r="A154" s="4" t="s">
        <v>154</v>
      </c>
      <c r="B154" s="4">
        <v>33393</v>
      </c>
      <c r="C154" s="4">
        <v>10</v>
      </c>
      <c r="D154" s="5">
        <f t="shared" si="28"/>
        <v>33403</v>
      </c>
      <c r="E154" s="5">
        <f t="shared" si="25"/>
        <v>3.3403</v>
      </c>
      <c r="F154" s="5">
        <f t="shared" si="26"/>
        <v>83.507499999999993</v>
      </c>
      <c r="G154" s="5">
        <f t="shared" si="27"/>
        <v>22.268666666666668</v>
      </c>
      <c r="H154" s="20">
        <f t="shared" si="21"/>
        <v>109.11646666666667</v>
      </c>
    </row>
    <row r="155" spans="1:8" ht="15.75" x14ac:dyDescent="0.25">
      <c r="A155" s="4" t="s">
        <v>155</v>
      </c>
      <c r="B155" s="4">
        <v>684</v>
      </c>
      <c r="C155" s="4">
        <v>0</v>
      </c>
      <c r="D155" s="5">
        <f t="shared" si="28"/>
        <v>684</v>
      </c>
      <c r="E155" s="5">
        <f t="shared" si="25"/>
        <v>6.8400000000000002E-2</v>
      </c>
      <c r="F155" s="5">
        <f t="shared" si="26"/>
        <v>1.71</v>
      </c>
      <c r="G155" s="5">
        <f t="shared" si="27"/>
        <v>0.45600000000000002</v>
      </c>
      <c r="H155" s="20">
        <f t="shared" si="21"/>
        <v>2.2343999999999999</v>
      </c>
    </row>
    <row r="156" spans="1:8" ht="15.75" x14ac:dyDescent="0.25">
      <c r="A156" s="4" t="s">
        <v>156</v>
      </c>
      <c r="B156" s="4">
        <v>35740</v>
      </c>
      <c r="C156" s="4">
        <v>0</v>
      </c>
      <c r="D156" s="5">
        <f t="shared" si="28"/>
        <v>35740</v>
      </c>
      <c r="E156" s="5">
        <f t="shared" si="25"/>
        <v>3.5739999999999998</v>
      </c>
      <c r="F156" s="5">
        <f t="shared" si="26"/>
        <v>89.35</v>
      </c>
      <c r="G156" s="5">
        <f t="shared" si="27"/>
        <v>23.826666666666668</v>
      </c>
      <c r="H156" s="20">
        <f t="shared" si="21"/>
        <v>116.75066666666666</v>
      </c>
    </row>
    <row r="157" spans="1:8" ht="15.75" x14ac:dyDescent="0.25">
      <c r="A157" s="4" t="s">
        <v>157</v>
      </c>
      <c r="B157" s="4">
        <v>4566</v>
      </c>
      <c r="C157" s="4">
        <v>0</v>
      </c>
      <c r="D157" s="5">
        <f t="shared" si="28"/>
        <v>4566</v>
      </c>
      <c r="E157" s="5">
        <f t="shared" si="25"/>
        <v>0.45660000000000001</v>
      </c>
      <c r="F157" s="5">
        <f t="shared" si="26"/>
        <v>11.414999999999999</v>
      </c>
      <c r="G157" s="5">
        <f t="shared" si="27"/>
        <v>3.044</v>
      </c>
      <c r="H157" s="20">
        <f t="shared" si="21"/>
        <v>14.9156</v>
      </c>
    </row>
    <row r="158" spans="1:8" ht="15.75" x14ac:dyDescent="0.25">
      <c r="A158" s="4" t="s">
        <v>158</v>
      </c>
      <c r="B158" s="4">
        <v>6654</v>
      </c>
      <c r="C158" s="4">
        <v>0</v>
      </c>
      <c r="D158" s="5">
        <f t="shared" si="28"/>
        <v>6654</v>
      </c>
      <c r="E158" s="5">
        <f t="shared" si="25"/>
        <v>0.66539999999999999</v>
      </c>
      <c r="F158" s="5">
        <f t="shared" si="26"/>
        <v>16.635000000000002</v>
      </c>
      <c r="G158" s="5">
        <f t="shared" si="27"/>
        <v>4.4359999999999999</v>
      </c>
      <c r="H158" s="20">
        <f t="shared" si="21"/>
        <v>21.736400000000003</v>
      </c>
    </row>
    <row r="159" spans="1:8" ht="15.75" x14ac:dyDescent="0.25">
      <c r="A159" s="4" t="s">
        <v>159</v>
      </c>
      <c r="B159" s="4">
        <v>43865</v>
      </c>
      <c r="C159" s="4">
        <v>0</v>
      </c>
      <c r="D159" s="5">
        <f t="shared" si="28"/>
        <v>43865</v>
      </c>
      <c r="E159" s="5">
        <f t="shared" si="25"/>
        <v>4.3864999999999998</v>
      </c>
      <c r="F159" s="5">
        <f t="shared" si="26"/>
        <v>109.66249999999999</v>
      </c>
      <c r="G159" s="5">
        <f t="shared" si="27"/>
        <v>29.243333333333332</v>
      </c>
      <c r="H159" s="20">
        <f t="shared" ref="H159:H165" si="29">SUM(E159+F159+G159)</f>
        <v>143.29233333333332</v>
      </c>
    </row>
    <row r="160" spans="1:8" ht="15.75" x14ac:dyDescent="0.25">
      <c r="A160" s="4" t="s">
        <v>160</v>
      </c>
      <c r="B160" s="4">
        <v>4</v>
      </c>
      <c r="C160" s="4">
        <v>0</v>
      </c>
      <c r="D160" s="5">
        <f t="shared" si="28"/>
        <v>4</v>
      </c>
      <c r="E160" s="5">
        <f t="shared" si="25"/>
        <v>4.0000000000000002E-4</v>
      </c>
      <c r="F160" s="5">
        <f t="shared" si="26"/>
        <v>0.01</v>
      </c>
      <c r="G160" s="5">
        <f t="shared" si="27"/>
        <v>2.6666666666666666E-3</v>
      </c>
      <c r="H160" s="20">
        <f t="shared" si="29"/>
        <v>1.3066666666666666E-2</v>
      </c>
    </row>
    <row r="161" spans="1:8" ht="15.75" x14ac:dyDescent="0.25">
      <c r="A161" s="4" t="s">
        <v>161</v>
      </c>
      <c r="B161" s="4">
        <v>15114</v>
      </c>
      <c r="C161" s="4">
        <v>0</v>
      </c>
      <c r="D161" s="5">
        <f t="shared" si="28"/>
        <v>15114</v>
      </c>
      <c r="E161" s="5">
        <f t="shared" si="25"/>
        <v>1.5114000000000001</v>
      </c>
      <c r="F161" s="5">
        <f t="shared" si="26"/>
        <v>37.784999999999997</v>
      </c>
      <c r="G161" s="5">
        <f t="shared" si="27"/>
        <v>10.076000000000001</v>
      </c>
      <c r="H161" s="20">
        <f t="shared" si="29"/>
        <v>49.372399999999999</v>
      </c>
    </row>
    <row r="162" spans="1:8" ht="15.75" x14ac:dyDescent="0.25">
      <c r="A162" s="4" t="s">
        <v>162</v>
      </c>
      <c r="B162" s="4">
        <v>5934</v>
      </c>
      <c r="C162" s="4">
        <v>0</v>
      </c>
      <c r="D162" s="5">
        <f t="shared" si="28"/>
        <v>5934</v>
      </c>
      <c r="E162" s="5">
        <f t="shared" ref="E162:E165" si="30">SUM(D162/10000)</f>
        <v>0.59340000000000004</v>
      </c>
      <c r="F162" s="5">
        <f t="shared" si="26"/>
        <v>14.835000000000001</v>
      </c>
      <c r="G162" s="5">
        <f t="shared" si="27"/>
        <v>3.956</v>
      </c>
      <c r="H162" s="20">
        <f t="shared" si="29"/>
        <v>19.384400000000003</v>
      </c>
    </row>
    <row r="163" spans="1:8" ht="15.75" x14ac:dyDescent="0.25">
      <c r="A163" s="4" t="s">
        <v>163</v>
      </c>
      <c r="B163" s="4">
        <v>477</v>
      </c>
      <c r="C163" s="4">
        <v>0</v>
      </c>
      <c r="D163" s="5">
        <f t="shared" si="28"/>
        <v>477</v>
      </c>
      <c r="E163" s="5">
        <f t="shared" si="30"/>
        <v>4.7699999999999999E-2</v>
      </c>
      <c r="F163" s="5">
        <f t="shared" si="26"/>
        <v>1.1924999999999999</v>
      </c>
      <c r="G163" s="5">
        <f t="shared" si="27"/>
        <v>0.318</v>
      </c>
      <c r="H163" s="20">
        <f t="shared" si="29"/>
        <v>1.5582</v>
      </c>
    </row>
    <row r="164" spans="1:8" ht="15.75" x14ac:dyDescent="0.25">
      <c r="A164" s="4" t="s">
        <v>164</v>
      </c>
      <c r="B164" s="4">
        <v>2573</v>
      </c>
      <c r="C164" s="4">
        <v>0</v>
      </c>
      <c r="D164" s="5">
        <f t="shared" si="28"/>
        <v>2573</v>
      </c>
      <c r="E164" s="5">
        <f t="shared" si="30"/>
        <v>0.25729999999999997</v>
      </c>
      <c r="F164" s="5">
        <f t="shared" si="26"/>
        <v>6.4325000000000001</v>
      </c>
      <c r="G164" s="5">
        <f t="shared" si="27"/>
        <v>1.7153333333333334</v>
      </c>
      <c r="H164" s="20">
        <f t="shared" si="29"/>
        <v>8.4051333333333336</v>
      </c>
    </row>
    <row r="165" spans="1:8" ht="15.75" x14ac:dyDescent="0.25">
      <c r="A165" s="4" t="s">
        <v>165</v>
      </c>
      <c r="B165" s="4">
        <v>16292</v>
      </c>
      <c r="C165" s="4">
        <v>0</v>
      </c>
      <c r="D165" s="5">
        <f t="shared" si="28"/>
        <v>16292</v>
      </c>
      <c r="E165" s="5">
        <f t="shared" si="30"/>
        <v>1.6292</v>
      </c>
      <c r="F165" s="5">
        <f t="shared" si="26"/>
        <v>40.729999999999997</v>
      </c>
      <c r="G165" s="5">
        <f t="shared" si="27"/>
        <v>10.861333333333333</v>
      </c>
      <c r="H165" s="20">
        <f t="shared" si="29"/>
        <v>53.220533333333329</v>
      </c>
    </row>
    <row r="166" spans="1:8" ht="15.75" x14ac:dyDescent="0.25">
      <c r="A166" s="4" t="s">
        <v>166</v>
      </c>
      <c r="B166" s="4">
        <v>51</v>
      </c>
      <c r="C166" s="4">
        <v>0</v>
      </c>
      <c r="D166" s="5">
        <f t="shared" si="28"/>
        <v>51</v>
      </c>
      <c r="E166" s="5">
        <f>SUM(D166/10000)*0.33</f>
        <v>1.6830000000000003E-3</v>
      </c>
      <c r="F166" s="5">
        <f>SUM(D166/400)*0.33</f>
        <v>4.2075000000000001E-2</v>
      </c>
      <c r="G166" s="5">
        <f>SUM(D166/1500)*0.33</f>
        <v>1.1220000000000001E-2</v>
      </c>
      <c r="H166" s="20">
        <f>SUM(E166+F166+G166)</f>
        <v>5.4977999999999999E-2</v>
      </c>
    </row>
    <row r="167" spans="1:8" ht="15.75" x14ac:dyDescent="0.25">
      <c r="A167" s="4" t="s">
        <v>167</v>
      </c>
      <c r="B167" s="4">
        <v>48744</v>
      </c>
      <c r="C167" s="4">
        <v>0</v>
      </c>
      <c r="D167" s="5">
        <f t="shared" si="28"/>
        <v>48744</v>
      </c>
      <c r="E167" s="5">
        <f t="shared" ref="E167:E194" si="31">SUM(D167/10000)</f>
        <v>4.8743999999999996</v>
      </c>
      <c r="F167" s="5">
        <f t="shared" ref="F167:F195" si="32">SUM(D167/400)</f>
        <v>121.86</v>
      </c>
      <c r="G167" s="5">
        <f t="shared" ref="G167:G195" si="33">SUM(D167/1500)</f>
        <v>32.496000000000002</v>
      </c>
      <c r="H167" s="20">
        <f t="shared" ref="H167:H195" si="34">SUM(E167+F167+G167)</f>
        <v>159.2304</v>
      </c>
    </row>
    <row r="168" spans="1:8" ht="15.75" x14ac:dyDescent="0.25">
      <c r="A168" s="4" t="s">
        <v>168</v>
      </c>
      <c r="B168" s="4">
        <v>15062</v>
      </c>
      <c r="C168" s="4">
        <v>0</v>
      </c>
      <c r="D168" s="5">
        <f t="shared" si="28"/>
        <v>15062</v>
      </c>
      <c r="E168" s="5">
        <f t="shared" si="31"/>
        <v>1.5062</v>
      </c>
      <c r="F168" s="5">
        <f t="shared" si="32"/>
        <v>37.655000000000001</v>
      </c>
      <c r="G168" s="5">
        <f t="shared" si="33"/>
        <v>10.041333333333334</v>
      </c>
      <c r="H168" s="20">
        <f t="shared" si="34"/>
        <v>49.202533333333335</v>
      </c>
    </row>
    <row r="169" spans="1:8" ht="15.75" x14ac:dyDescent="0.25">
      <c r="A169" s="4" t="s">
        <v>169</v>
      </c>
      <c r="B169" s="4">
        <v>31726</v>
      </c>
      <c r="C169" s="4">
        <v>0</v>
      </c>
      <c r="D169" s="5">
        <f t="shared" si="28"/>
        <v>31726</v>
      </c>
      <c r="E169" s="5">
        <f t="shared" si="31"/>
        <v>3.1726000000000001</v>
      </c>
      <c r="F169" s="5">
        <f t="shared" si="32"/>
        <v>79.314999999999998</v>
      </c>
      <c r="G169" s="5">
        <f t="shared" si="33"/>
        <v>21.150666666666666</v>
      </c>
      <c r="H169" s="20">
        <f t="shared" si="34"/>
        <v>103.63826666666667</v>
      </c>
    </row>
    <row r="170" spans="1:8" ht="15.75" x14ac:dyDescent="0.25">
      <c r="A170" s="4" t="s">
        <v>170</v>
      </c>
      <c r="B170" s="4">
        <v>19891</v>
      </c>
      <c r="C170" s="4">
        <v>0</v>
      </c>
      <c r="D170" s="5">
        <f t="shared" si="28"/>
        <v>19891</v>
      </c>
      <c r="E170" s="5">
        <f t="shared" si="31"/>
        <v>1.9891000000000001</v>
      </c>
      <c r="F170" s="5">
        <f t="shared" si="32"/>
        <v>49.727499999999999</v>
      </c>
      <c r="G170" s="5">
        <f t="shared" si="33"/>
        <v>13.260666666666667</v>
      </c>
      <c r="H170" s="20">
        <f t="shared" si="34"/>
        <v>64.977266666666665</v>
      </c>
    </row>
    <row r="171" spans="1:8" ht="15.75" x14ac:dyDescent="0.25">
      <c r="A171" s="4" t="s">
        <v>171</v>
      </c>
      <c r="B171" s="4">
        <v>13443</v>
      </c>
      <c r="C171" s="4">
        <v>0</v>
      </c>
      <c r="D171" s="5">
        <f t="shared" si="28"/>
        <v>13443</v>
      </c>
      <c r="E171" s="5">
        <f t="shared" si="31"/>
        <v>1.3443000000000001</v>
      </c>
      <c r="F171" s="5">
        <f t="shared" si="32"/>
        <v>33.607500000000002</v>
      </c>
      <c r="G171" s="5">
        <f t="shared" si="33"/>
        <v>8.9619999999999997</v>
      </c>
      <c r="H171" s="20">
        <f t="shared" si="34"/>
        <v>43.913799999999995</v>
      </c>
    </row>
    <row r="172" spans="1:8" ht="15.75" x14ac:dyDescent="0.25">
      <c r="A172" s="4" t="s">
        <v>172</v>
      </c>
      <c r="B172" s="4">
        <v>4074</v>
      </c>
      <c r="C172" s="4">
        <v>0</v>
      </c>
      <c r="D172" s="5">
        <f t="shared" si="28"/>
        <v>4074</v>
      </c>
      <c r="E172" s="5">
        <f t="shared" si="31"/>
        <v>0.40739999999999998</v>
      </c>
      <c r="F172" s="5">
        <f t="shared" si="32"/>
        <v>10.185</v>
      </c>
      <c r="G172" s="5">
        <f t="shared" si="33"/>
        <v>2.7160000000000002</v>
      </c>
      <c r="H172" s="20">
        <f t="shared" si="34"/>
        <v>13.308400000000002</v>
      </c>
    </row>
    <row r="173" spans="1:8" ht="15.75" x14ac:dyDescent="0.25">
      <c r="A173" s="4" t="s">
        <v>173</v>
      </c>
      <c r="B173" s="4">
        <v>15293</v>
      </c>
      <c r="C173" s="4">
        <v>0</v>
      </c>
      <c r="D173" s="5">
        <f t="shared" si="28"/>
        <v>15293</v>
      </c>
      <c r="E173" s="5">
        <f t="shared" si="31"/>
        <v>1.5293000000000001</v>
      </c>
      <c r="F173" s="5">
        <f t="shared" si="32"/>
        <v>38.232500000000002</v>
      </c>
      <c r="G173" s="5">
        <f t="shared" si="33"/>
        <v>10.195333333333334</v>
      </c>
      <c r="H173" s="20">
        <f t="shared" si="34"/>
        <v>49.957133333333331</v>
      </c>
    </row>
    <row r="174" spans="1:8" ht="15.75" x14ac:dyDescent="0.25">
      <c r="A174" s="4" t="s">
        <v>174</v>
      </c>
      <c r="B174" s="4">
        <v>203317</v>
      </c>
      <c r="C174" s="4">
        <v>0</v>
      </c>
      <c r="D174" s="5">
        <f t="shared" si="28"/>
        <v>203317</v>
      </c>
      <c r="E174" s="5">
        <f t="shared" si="31"/>
        <v>20.331700000000001</v>
      </c>
      <c r="F174" s="5">
        <f t="shared" si="32"/>
        <v>508.29250000000002</v>
      </c>
      <c r="G174" s="5">
        <f t="shared" si="33"/>
        <v>135.54466666666667</v>
      </c>
      <c r="H174" s="20">
        <f t="shared" si="34"/>
        <v>664.16886666666664</v>
      </c>
    </row>
    <row r="175" spans="1:8" ht="15.75" x14ac:dyDescent="0.25">
      <c r="A175" s="4" t="s">
        <v>175</v>
      </c>
      <c r="B175" s="4">
        <v>1644</v>
      </c>
      <c r="C175" s="4">
        <v>0</v>
      </c>
      <c r="D175" s="5">
        <f t="shared" si="28"/>
        <v>1644</v>
      </c>
      <c r="E175" s="5">
        <f t="shared" si="31"/>
        <v>0.16439999999999999</v>
      </c>
      <c r="F175" s="5">
        <f t="shared" si="32"/>
        <v>4.1100000000000003</v>
      </c>
      <c r="G175" s="5">
        <f t="shared" si="33"/>
        <v>1.0960000000000001</v>
      </c>
      <c r="H175" s="20">
        <f t="shared" si="34"/>
        <v>5.3704000000000001</v>
      </c>
    </row>
    <row r="176" spans="1:8" ht="15.75" x14ac:dyDescent="0.25">
      <c r="A176" s="4" t="s">
        <v>176</v>
      </c>
      <c r="B176" s="4">
        <v>38435</v>
      </c>
      <c r="C176" s="4">
        <v>0</v>
      </c>
      <c r="D176" s="5">
        <f t="shared" si="28"/>
        <v>38435</v>
      </c>
      <c r="E176" s="5">
        <f t="shared" si="31"/>
        <v>3.8435000000000001</v>
      </c>
      <c r="F176" s="5">
        <f t="shared" si="32"/>
        <v>96.087500000000006</v>
      </c>
      <c r="G176" s="5">
        <f t="shared" si="33"/>
        <v>25.623333333333335</v>
      </c>
      <c r="H176" s="20">
        <f t="shared" si="34"/>
        <v>125.55433333333335</v>
      </c>
    </row>
    <row r="177" spans="1:8" ht="15.75" x14ac:dyDescent="0.25">
      <c r="A177" s="4" t="s">
        <v>177</v>
      </c>
      <c r="B177" s="4">
        <v>24885</v>
      </c>
      <c r="C177" s="4">
        <v>0</v>
      </c>
      <c r="D177" s="5">
        <f t="shared" si="28"/>
        <v>24885</v>
      </c>
      <c r="E177" s="5">
        <f t="shared" si="31"/>
        <v>2.4885000000000002</v>
      </c>
      <c r="F177" s="5">
        <f t="shared" si="32"/>
        <v>62.212499999999999</v>
      </c>
      <c r="G177" s="5">
        <f t="shared" si="33"/>
        <v>16.59</v>
      </c>
      <c r="H177" s="20">
        <f t="shared" si="34"/>
        <v>81.290999999999997</v>
      </c>
    </row>
    <row r="178" spans="1:8" ht="15.75" x14ac:dyDescent="0.25">
      <c r="A178" s="4" t="s">
        <v>178</v>
      </c>
      <c r="B178" s="4">
        <v>20914</v>
      </c>
      <c r="C178" s="4">
        <v>0</v>
      </c>
      <c r="D178" s="5">
        <f t="shared" si="28"/>
        <v>20914</v>
      </c>
      <c r="E178" s="5">
        <f t="shared" si="31"/>
        <v>2.0914000000000001</v>
      </c>
      <c r="F178" s="5">
        <f t="shared" si="32"/>
        <v>52.284999999999997</v>
      </c>
      <c r="G178" s="5">
        <f t="shared" si="33"/>
        <v>13.942666666666666</v>
      </c>
      <c r="H178" s="20">
        <f t="shared" si="34"/>
        <v>68.319066666666657</v>
      </c>
    </row>
    <row r="179" spans="1:8" ht="15.75" x14ac:dyDescent="0.25">
      <c r="A179" s="4" t="s">
        <v>179</v>
      </c>
      <c r="B179" s="4">
        <v>22472</v>
      </c>
      <c r="C179" s="4">
        <v>0</v>
      </c>
      <c r="D179" s="5">
        <f t="shared" si="28"/>
        <v>22472</v>
      </c>
      <c r="E179" s="5">
        <f t="shared" si="31"/>
        <v>2.2471999999999999</v>
      </c>
      <c r="F179" s="5">
        <f t="shared" si="32"/>
        <v>56.18</v>
      </c>
      <c r="G179" s="5">
        <f t="shared" si="33"/>
        <v>14.981333333333334</v>
      </c>
      <c r="H179" s="20">
        <f t="shared" si="34"/>
        <v>73.408533333333338</v>
      </c>
    </row>
    <row r="180" spans="1:8" ht="15.75" x14ac:dyDescent="0.25">
      <c r="A180" s="4" t="s">
        <v>180</v>
      </c>
      <c r="B180" s="4">
        <v>4161</v>
      </c>
      <c r="C180" s="4">
        <v>0</v>
      </c>
      <c r="D180" s="5">
        <f t="shared" si="28"/>
        <v>4161</v>
      </c>
      <c r="E180" s="5">
        <f t="shared" si="31"/>
        <v>0.41610000000000003</v>
      </c>
      <c r="F180" s="5">
        <f t="shared" si="32"/>
        <v>10.4025</v>
      </c>
      <c r="G180" s="5">
        <f t="shared" si="33"/>
        <v>2.774</v>
      </c>
      <c r="H180" s="20">
        <f t="shared" si="34"/>
        <v>13.592600000000001</v>
      </c>
    </row>
    <row r="181" spans="1:8" ht="15.75" x14ac:dyDescent="0.25">
      <c r="A181" s="4" t="s">
        <v>181</v>
      </c>
      <c r="B181" s="4">
        <v>21278</v>
      </c>
      <c r="C181" s="4">
        <v>0</v>
      </c>
      <c r="D181" s="5">
        <f t="shared" si="28"/>
        <v>21278</v>
      </c>
      <c r="E181" s="5">
        <f t="shared" si="31"/>
        <v>2.1278000000000001</v>
      </c>
      <c r="F181" s="5">
        <f t="shared" si="32"/>
        <v>53.195</v>
      </c>
      <c r="G181" s="5">
        <f t="shared" si="33"/>
        <v>14.185333333333332</v>
      </c>
      <c r="H181" s="20">
        <f t="shared" si="34"/>
        <v>69.508133333333333</v>
      </c>
    </row>
    <row r="182" spans="1:8" ht="15.75" x14ac:dyDescent="0.25">
      <c r="A182" s="4" t="s">
        <v>182</v>
      </c>
      <c r="B182" s="4">
        <v>8577</v>
      </c>
      <c r="C182" s="4">
        <v>0</v>
      </c>
      <c r="D182" s="5">
        <f t="shared" si="28"/>
        <v>8577</v>
      </c>
      <c r="E182" s="5">
        <f t="shared" si="31"/>
        <v>0.85770000000000002</v>
      </c>
      <c r="F182" s="5">
        <f t="shared" si="32"/>
        <v>21.442499999999999</v>
      </c>
      <c r="G182" s="5">
        <f t="shared" si="33"/>
        <v>5.718</v>
      </c>
      <c r="H182" s="20">
        <f t="shared" si="34"/>
        <v>28.0182</v>
      </c>
    </row>
    <row r="183" spans="1:8" ht="15.75" x14ac:dyDescent="0.25">
      <c r="A183" s="4" t="s">
        <v>183</v>
      </c>
      <c r="B183" s="4">
        <v>57723</v>
      </c>
      <c r="C183" s="4">
        <v>0</v>
      </c>
      <c r="D183" s="5">
        <f t="shared" si="28"/>
        <v>57723</v>
      </c>
      <c r="E183" s="5">
        <f t="shared" si="31"/>
        <v>5.7723000000000004</v>
      </c>
      <c r="F183" s="5">
        <f t="shared" si="32"/>
        <v>144.3075</v>
      </c>
      <c r="G183" s="5">
        <f t="shared" si="33"/>
        <v>38.481999999999999</v>
      </c>
      <c r="H183" s="20">
        <f t="shared" si="34"/>
        <v>188.56180000000001</v>
      </c>
    </row>
    <row r="184" spans="1:8" ht="15.75" x14ac:dyDescent="0.25">
      <c r="A184" s="4" t="s">
        <v>184</v>
      </c>
      <c r="B184" s="4">
        <v>72667</v>
      </c>
      <c r="C184" s="4">
        <v>0</v>
      </c>
      <c r="D184" s="5">
        <f t="shared" si="28"/>
        <v>72667</v>
      </c>
      <c r="E184" s="5">
        <f t="shared" si="31"/>
        <v>7.2667000000000002</v>
      </c>
      <c r="F184" s="5">
        <f t="shared" si="32"/>
        <v>181.66749999999999</v>
      </c>
      <c r="G184" s="5">
        <f t="shared" si="33"/>
        <v>48.44466666666667</v>
      </c>
      <c r="H184" s="20">
        <f t="shared" si="34"/>
        <v>237.37886666666665</v>
      </c>
    </row>
    <row r="185" spans="1:8" ht="15.75" x14ac:dyDescent="0.25">
      <c r="A185" s="4" t="s">
        <v>185</v>
      </c>
      <c r="B185" s="4">
        <v>38159</v>
      </c>
      <c r="C185" s="4">
        <v>0</v>
      </c>
      <c r="D185" s="5">
        <f t="shared" si="28"/>
        <v>38159</v>
      </c>
      <c r="E185" s="5">
        <f t="shared" si="31"/>
        <v>3.8159000000000001</v>
      </c>
      <c r="F185" s="5">
        <f t="shared" si="32"/>
        <v>95.397499999999994</v>
      </c>
      <c r="G185" s="5">
        <f t="shared" si="33"/>
        <v>25.439333333333334</v>
      </c>
      <c r="H185" s="20">
        <f t="shared" si="34"/>
        <v>124.65273333333333</v>
      </c>
    </row>
    <row r="186" spans="1:8" ht="15.75" x14ac:dyDescent="0.25">
      <c r="A186" s="4" t="s">
        <v>186</v>
      </c>
      <c r="B186" s="4">
        <v>22311</v>
      </c>
      <c r="C186" s="4">
        <v>0</v>
      </c>
      <c r="D186" s="5">
        <f t="shared" si="28"/>
        <v>22311</v>
      </c>
      <c r="E186" s="5">
        <f t="shared" si="31"/>
        <v>2.2311000000000001</v>
      </c>
      <c r="F186" s="5">
        <f t="shared" si="32"/>
        <v>55.777500000000003</v>
      </c>
      <c r="G186" s="5">
        <f t="shared" si="33"/>
        <v>14.874000000000001</v>
      </c>
      <c r="H186" s="20">
        <f t="shared" si="34"/>
        <v>72.882599999999996</v>
      </c>
    </row>
    <row r="187" spans="1:8" ht="15.75" x14ac:dyDescent="0.25">
      <c r="A187" s="4" t="s">
        <v>187</v>
      </c>
      <c r="B187" s="4">
        <v>19967</v>
      </c>
      <c r="C187" s="4">
        <v>0</v>
      </c>
      <c r="D187" s="5">
        <f t="shared" si="28"/>
        <v>19967</v>
      </c>
      <c r="E187" s="5">
        <f t="shared" si="31"/>
        <v>1.9966999999999999</v>
      </c>
      <c r="F187" s="5">
        <f t="shared" si="32"/>
        <v>49.917499999999997</v>
      </c>
      <c r="G187" s="5">
        <f t="shared" si="33"/>
        <v>13.311333333333334</v>
      </c>
      <c r="H187" s="20">
        <f t="shared" si="34"/>
        <v>65.225533333333331</v>
      </c>
    </row>
    <row r="188" spans="1:8" ht="15.75" x14ac:dyDescent="0.25">
      <c r="A188" s="4" t="s">
        <v>188</v>
      </c>
      <c r="B188" s="4">
        <v>20756</v>
      </c>
      <c r="C188" s="4">
        <v>0</v>
      </c>
      <c r="D188" s="5">
        <f t="shared" si="28"/>
        <v>20756</v>
      </c>
      <c r="E188" s="5">
        <f t="shared" si="31"/>
        <v>2.0756000000000001</v>
      </c>
      <c r="F188" s="5">
        <f t="shared" si="32"/>
        <v>51.89</v>
      </c>
      <c r="G188" s="5">
        <f t="shared" si="33"/>
        <v>13.837333333333333</v>
      </c>
      <c r="H188" s="20">
        <f t="shared" si="34"/>
        <v>67.802933333333328</v>
      </c>
    </row>
    <row r="189" spans="1:8" ht="15.75" x14ac:dyDescent="0.25">
      <c r="A189" s="4" t="s">
        <v>189</v>
      </c>
      <c r="B189" s="4">
        <v>42256</v>
      </c>
      <c r="C189" s="4">
        <v>0</v>
      </c>
      <c r="D189" s="5">
        <f t="shared" si="28"/>
        <v>42256</v>
      </c>
      <c r="E189" s="5">
        <f t="shared" si="31"/>
        <v>4.2256</v>
      </c>
      <c r="F189" s="5">
        <f t="shared" si="32"/>
        <v>105.64</v>
      </c>
      <c r="G189" s="5">
        <f t="shared" si="33"/>
        <v>28.170666666666666</v>
      </c>
      <c r="H189" s="20">
        <f t="shared" si="34"/>
        <v>138.03626666666668</v>
      </c>
    </row>
    <row r="190" spans="1:8" ht="15.75" x14ac:dyDescent="0.25">
      <c r="A190" s="4" t="s">
        <v>190</v>
      </c>
      <c r="B190" s="4">
        <v>5675</v>
      </c>
      <c r="C190" s="4">
        <v>0</v>
      </c>
      <c r="D190" s="5">
        <f t="shared" si="28"/>
        <v>5675</v>
      </c>
      <c r="E190" s="5">
        <f t="shared" si="31"/>
        <v>0.5675</v>
      </c>
      <c r="F190" s="5">
        <f t="shared" si="32"/>
        <v>14.1875</v>
      </c>
      <c r="G190" s="5">
        <f t="shared" si="33"/>
        <v>3.7833333333333332</v>
      </c>
      <c r="H190" s="20">
        <f t="shared" si="34"/>
        <v>18.538333333333334</v>
      </c>
    </row>
    <row r="191" spans="1:8" ht="15.75" x14ac:dyDescent="0.25">
      <c r="A191" s="4" t="s">
        <v>191</v>
      </c>
      <c r="B191" s="4">
        <v>4084</v>
      </c>
      <c r="C191" s="4">
        <v>0</v>
      </c>
      <c r="D191" s="5">
        <f t="shared" si="28"/>
        <v>4084</v>
      </c>
      <c r="E191" s="5">
        <f t="shared" si="31"/>
        <v>0.40839999999999999</v>
      </c>
      <c r="F191" s="5">
        <f t="shared" si="32"/>
        <v>10.210000000000001</v>
      </c>
      <c r="G191" s="5">
        <f t="shared" si="33"/>
        <v>2.7226666666666666</v>
      </c>
      <c r="H191" s="20">
        <f t="shared" si="34"/>
        <v>13.341066666666668</v>
      </c>
    </row>
    <row r="192" spans="1:8" ht="15.75" x14ac:dyDescent="0.25">
      <c r="A192" s="4" t="s">
        <v>192</v>
      </c>
      <c r="B192" s="4">
        <v>0</v>
      </c>
      <c r="C192" s="4">
        <v>0</v>
      </c>
      <c r="D192" s="5">
        <f t="shared" si="28"/>
        <v>0</v>
      </c>
      <c r="E192" s="5">
        <f t="shared" si="31"/>
        <v>0</v>
      </c>
      <c r="F192" s="5">
        <f t="shared" si="32"/>
        <v>0</v>
      </c>
      <c r="G192" s="5">
        <f t="shared" si="33"/>
        <v>0</v>
      </c>
      <c r="H192" s="20">
        <f t="shared" si="34"/>
        <v>0</v>
      </c>
    </row>
    <row r="193" spans="1:8" ht="15.75" x14ac:dyDescent="0.25">
      <c r="A193" s="4" t="s">
        <v>193</v>
      </c>
      <c r="B193" s="4">
        <v>12894</v>
      </c>
      <c r="C193" s="4">
        <v>0</v>
      </c>
      <c r="D193" s="5">
        <f t="shared" si="28"/>
        <v>12894</v>
      </c>
      <c r="E193" s="5">
        <f t="shared" si="31"/>
        <v>1.2894000000000001</v>
      </c>
      <c r="F193" s="5">
        <f t="shared" si="32"/>
        <v>32.234999999999999</v>
      </c>
      <c r="G193" s="5">
        <f t="shared" si="33"/>
        <v>8.5960000000000001</v>
      </c>
      <c r="H193" s="20">
        <f t="shared" si="34"/>
        <v>42.120400000000004</v>
      </c>
    </row>
    <row r="194" spans="1:8" ht="15.75" x14ac:dyDescent="0.25">
      <c r="A194" s="4" t="s">
        <v>194</v>
      </c>
      <c r="B194" s="4">
        <v>3837</v>
      </c>
      <c r="C194" s="4">
        <v>0</v>
      </c>
      <c r="D194" s="5">
        <f t="shared" si="28"/>
        <v>3837</v>
      </c>
      <c r="E194" s="5">
        <f t="shared" si="31"/>
        <v>0.38369999999999999</v>
      </c>
      <c r="F194" s="5">
        <f t="shared" si="32"/>
        <v>9.5924999999999994</v>
      </c>
      <c r="G194" s="5">
        <f t="shared" si="33"/>
        <v>2.5579999999999998</v>
      </c>
      <c r="H194" s="20">
        <f t="shared" si="34"/>
        <v>12.534199999999998</v>
      </c>
    </row>
    <row r="195" spans="1:8" ht="45.75" x14ac:dyDescent="0.25">
      <c r="A195" s="15" t="s">
        <v>570</v>
      </c>
      <c r="B195" s="4"/>
      <c r="C195" s="4"/>
      <c r="D195" s="5">
        <v>47553</v>
      </c>
      <c r="E195" s="5">
        <f>SUM(D195/10000)</f>
        <v>4.7553000000000001</v>
      </c>
      <c r="F195" s="5">
        <f t="shared" si="32"/>
        <v>118.88249999999999</v>
      </c>
      <c r="G195" s="5">
        <f t="shared" si="33"/>
        <v>31.702000000000002</v>
      </c>
      <c r="H195" s="20">
        <f t="shared" si="34"/>
        <v>155.3398</v>
      </c>
    </row>
    <row r="196" spans="1:8" ht="15.75" x14ac:dyDescent="0.25">
      <c r="A196" s="4" t="s">
        <v>446</v>
      </c>
      <c r="B196" s="4">
        <v>22010</v>
      </c>
      <c r="C196" s="4">
        <v>0</v>
      </c>
      <c r="D196" s="5">
        <v>22010</v>
      </c>
      <c r="E196" s="19">
        <f>SUM(D196/10000)*0.33</f>
        <v>0.72633000000000003</v>
      </c>
      <c r="F196" s="19">
        <f>SUM(D196/400)*0.33</f>
        <v>18.158249999999999</v>
      </c>
      <c r="G196" s="19">
        <f>SUM(D196/1500)*0.33</f>
        <v>4.8422000000000001</v>
      </c>
      <c r="H196" s="22">
        <f>SUM(E196+F196+G196)</f>
        <v>23.726779999999998</v>
      </c>
    </row>
    <row r="197" spans="1:8" ht="15.75" x14ac:dyDescent="0.25">
      <c r="A197" s="4" t="s">
        <v>447</v>
      </c>
      <c r="B197" s="4">
        <v>175</v>
      </c>
      <c r="C197" s="4">
        <v>0</v>
      </c>
      <c r="D197" s="5">
        <v>175</v>
      </c>
      <c r="E197" s="19">
        <f t="shared" ref="E197:E229" si="35">SUM(D197/10000)*0.33</f>
        <v>5.7750000000000006E-3</v>
      </c>
      <c r="F197" s="19">
        <f t="shared" ref="F197:F228" si="36">SUM(D197/400)*0.33</f>
        <v>0.144375</v>
      </c>
      <c r="G197" s="19">
        <f t="shared" ref="G197:G228" si="37">SUM(D197/1500)*0.33</f>
        <v>3.85E-2</v>
      </c>
      <c r="H197" s="22">
        <f t="shared" ref="H197:H228" si="38">SUM(E197+F197+G197)</f>
        <v>0.18865000000000001</v>
      </c>
    </row>
    <row r="198" spans="1:8" ht="15.75" x14ac:dyDescent="0.25">
      <c r="A198" s="4" t="s">
        <v>448</v>
      </c>
      <c r="B198" s="4">
        <v>2563</v>
      </c>
      <c r="C198" s="4">
        <v>0</v>
      </c>
      <c r="D198" s="5">
        <v>2563</v>
      </c>
      <c r="E198" s="19">
        <f t="shared" si="35"/>
        <v>8.4579000000000001E-2</v>
      </c>
      <c r="F198" s="19">
        <f t="shared" si="36"/>
        <v>2.1144750000000001</v>
      </c>
      <c r="G198" s="19">
        <f t="shared" si="37"/>
        <v>0.56386000000000003</v>
      </c>
      <c r="H198" s="22">
        <f t="shared" si="38"/>
        <v>2.7629140000000003</v>
      </c>
    </row>
    <row r="199" spans="1:8" ht="15.75" x14ac:dyDescent="0.25">
      <c r="A199" s="4" t="s">
        <v>449</v>
      </c>
      <c r="B199" s="4">
        <v>7217</v>
      </c>
      <c r="C199" s="4">
        <v>0</v>
      </c>
      <c r="D199" s="5">
        <v>7217</v>
      </c>
      <c r="E199" s="19">
        <f t="shared" si="35"/>
        <v>0.23816100000000001</v>
      </c>
      <c r="F199" s="19">
        <f t="shared" si="36"/>
        <v>5.9540250000000006</v>
      </c>
      <c r="G199" s="19">
        <f t="shared" si="37"/>
        <v>1.5877400000000002</v>
      </c>
      <c r="H199" s="22">
        <f t="shared" si="38"/>
        <v>7.7799260000000006</v>
      </c>
    </row>
    <row r="200" spans="1:8" ht="15.75" x14ac:dyDescent="0.25">
      <c r="A200" s="4" t="s">
        <v>450</v>
      </c>
      <c r="B200" s="4">
        <v>278</v>
      </c>
      <c r="C200" s="4">
        <v>0</v>
      </c>
      <c r="D200" s="5">
        <v>278</v>
      </c>
      <c r="E200" s="19">
        <f t="shared" si="35"/>
        <v>9.1739999999999999E-3</v>
      </c>
      <c r="F200" s="19">
        <f t="shared" si="36"/>
        <v>0.22935</v>
      </c>
      <c r="G200" s="19">
        <f t="shared" si="37"/>
        <v>6.1159999999999999E-2</v>
      </c>
      <c r="H200" s="22">
        <f t="shared" si="38"/>
        <v>0.29968400000000001</v>
      </c>
    </row>
    <row r="201" spans="1:8" ht="15.75" x14ac:dyDescent="0.25">
      <c r="A201" s="4" t="s">
        <v>451</v>
      </c>
      <c r="B201" s="4">
        <v>36707</v>
      </c>
      <c r="C201" s="4">
        <v>0</v>
      </c>
      <c r="D201" s="5">
        <v>36707</v>
      </c>
      <c r="E201" s="19">
        <f t="shared" si="35"/>
        <v>1.2113310000000002</v>
      </c>
      <c r="F201" s="19">
        <f t="shared" si="36"/>
        <v>30.283275</v>
      </c>
      <c r="G201" s="19">
        <f t="shared" si="37"/>
        <v>8.0755400000000002</v>
      </c>
      <c r="H201" s="22">
        <f t="shared" si="38"/>
        <v>39.570146000000001</v>
      </c>
    </row>
    <row r="202" spans="1:8" ht="15.75" x14ac:dyDescent="0.25">
      <c r="A202" s="4" t="s">
        <v>452</v>
      </c>
      <c r="B202" s="4">
        <v>21528</v>
      </c>
      <c r="C202" s="4">
        <v>0</v>
      </c>
      <c r="D202" s="5">
        <v>21528</v>
      </c>
      <c r="E202" s="19">
        <f t="shared" si="35"/>
        <v>0.71042400000000006</v>
      </c>
      <c r="F202" s="19">
        <f t="shared" si="36"/>
        <v>17.7606</v>
      </c>
      <c r="G202" s="19">
        <f t="shared" si="37"/>
        <v>4.7361599999999999</v>
      </c>
      <c r="H202" s="22">
        <f t="shared" si="38"/>
        <v>23.207183999999998</v>
      </c>
    </row>
    <row r="203" spans="1:8" ht="15.75" x14ac:dyDescent="0.25">
      <c r="A203" s="4" t="s">
        <v>453</v>
      </c>
      <c r="B203" s="4">
        <v>15645</v>
      </c>
      <c r="C203" s="4">
        <v>0</v>
      </c>
      <c r="D203" s="5">
        <v>15645</v>
      </c>
      <c r="E203" s="19">
        <f t="shared" si="35"/>
        <v>0.51628499999999999</v>
      </c>
      <c r="F203" s="19">
        <f t="shared" si="36"/>
        <v>12.907124999999999</v>
      </c>
      <c r="G203" s="19">
        <f t="shared" si="37"/>
        <v>3.4419</v>
      </c>
      <c r="H203" s="22">
        <f t="shared" si="38"/>
        <v>16.865309999999997</v>
      </c>
    </row>
    <row r="204" spans="1:8" ht="15.75" x14ac:dyDescent="0.25">
      <c r="A204" s="4" t="s">
        <v>454</v>
      </c>
      <c r="B204" s="4">
        <v>8122</v>
      </c>
      <c r="C204" s="4">
        <v>0</v>
      </c>
      <c r="D204" s="5">
        <v>8122</v>
      </c>
      <c r="E204" s="19">
        <f t="shared" si="35"/>
        <v>0.26802600000000004</v>
      </c>
      <c r="F204" s="19">
        <f t="shared" si="36"/>
        <v>6.7006500000000004</v>
      </c>
      <c r="G204" s="19">
        <f t="shared" si="37"/>
        <v>1.78684</v>
      </c>
      <c r="H204" s="22">
        <f t="shared" si="38"/>
        <v>8.7555160000000001</v>
      </c>
    </row>
    <row r="205" spans="1:8" ht="15.75" x14ac:dyDescent="0.25">
      <c r="A205" s="4" t="s">
        <v>455</v>
      </c>
      <c r="B205" s="4">
        <v>5000</v>
      </c>
      <c r="C205" s="4">
        <v>0</v>
      </c>
      <c r="D205" s="5">
        <v>5000</v>
      </c>
      <c r="E205" s="19">
        <f t="shared" si="35"/>
        <v>0.16500000000000001</v>
      </c>
      <c r="F205" s="19">
        <f t="shared" si="36"/>
        <v>4.125</v>
      </c>
      <c r="G205" s="19">
        <f t="shared" si="37"/>
        <v>1.1000000000000001</v>
      </c>
      <c r="H205" s="22">
        <f t="shared" si="38"/>
        <v>5.3900000000000006</v>
      </c>
    </row>
    <row r="206" spans="1:8" ht="15.75" x14ac:dyDescent="0.25">
      <c r="A206" s="4" t="s">
        <v>456</v>
      </c>
      <c r="B206" s="4">
        <v>3739</v>
      </c>
      <c r="C206" s="4">
        <v>0</v>
      </c>
      <c r="D206" s="5">
        <v>3739</v>
      </c>
      <c r="E206" s="19">
        <f t="shared" si="35"/>
        <v>0.12338700000000001</v>
      </c>
      <c r="F206" s="19">
        <f t="shared" si="36"/>
        <v>3.0846750000000003</v>
      </c>
      <c r="G206" s="19">
        <f t="shared" si="37"/>
        <v>0.82257999999999998</v>
      </c>
      <c r="H206" s="22">
        <f t="shared" si="38"/>
        <v>4.0306420000000003</v>
      </c>
    </row>
    <row r="207" spans="1:8" ht="15.75" x14ac:dyDescent="0.25">
      <c r="A207" s="4" t="s">
        <v>457</v>
      </c>
      <c r="B207" s="4">
        <v>6779</v>
      </c>
      <c r="C207" s="4">
        <v>0</v>
      </c>
      <c r="D207" s="5">
        <v>6779</v>
      </c>
      <c r="E207" s="19">
        <f t="shared" si="35"/>
        <v>0.22370699999999999</v>
      </c>
      <c r="F207" s="19">
        <f t="shared" si="36"/>
        <v>5.5926750000000007</v>
      </c>
      <c r="G207" s="19">
        <f t="shared" si="37"/>
        <v>1.4913799999999999</v>
      </c>
      <c r="H207" s="22">
        <f t="shared" si="38"/>
        <v>7.3077620000000003</v>
      </c>
    </row>
    <row r="208" spans="1:8" ht="15.75" x14ac:dyDescent="0.25">
      <c r="A208" s="4" t="s">
        <v>458</v>
      </c>
      <c r="B208" s="4">
        <v>12639</v>
      </c>
      <c r="C208" s="4">
        <v>0</v>
      </c>
      <c r="D208" s="5">
        <v>12639</v>
      </c>
      <c r="E208" s="19">
        <f t="shared" si="35"/>
        <v>0.41708700000000004</v>
      </c>
      <c r="F208" s="19">
        <f t="shared" si="36"/>
        <v>10.427175</v>
      </c>
      <c r="G208" s="19">
        <f t="shared" si="37"/>
        <v>2.7805800000000001</v>
      </c>
      <c r="H208" s="22">
        <f t="shared" si="38"/>
        <v>13.624842000000001</v>
      </c>
    </row>
    <row r="209" spans="1:8" ht="15.75" x14ac:dyDescent="0.25">
      <c r="A209" s="4" t="s">
        <v>459</v>
      </c>
      <c r="B209" s="4">
        <v>4376</v>
      </c>
      <c r="C209" s="4">
        <v>0</v>
      </c>
      <c r="D209" s="5">
        <v>4376</v>
      </c>
      <c r="E209" s="19">
        <f t="shared" si="35"/>
        <v>0.14440800000000001</v>
      </c>
      <c r="F209" s="19">
        <f t="shared" si="36"/>
        <v>3.6101999999999999</v>
      </c>
      <c r="G209" s="19">
        <f t="shared" si="37"/>
        <v>0.96272000000000002</v>
      </c>
      <c r="H209" s="22">
        <f t="shared" si="38"/>
        <v>4.7173280000000002</v>
      </c>
    </row>
    <row r="210" spans="1:8" ht="15.75" x14ac:dyDescent="0.25">
      <c r="A210" s="4" t="s">
        <v>460</v>
      </c>
      <c r="B210" s="4">
        <v>2370</v>
      </c>
      <c r="C210" s="4">
        <v>0</v>
      </c>
      <c r="D210" s="5">
        <v>2370</v>
      </c>
      <c r="E210" s="19">
        <f t="shared" si="35"/>
        <v>7.8210000000000002E-2</v>
      </c>
      <c r="F210" s="19">
        <f t="shared" si="36"/>
        <v>1.9552499999999999</v>
      </c>
      <c r="G210" s="19">
        <f t="shared" si="37"/>
        <v>0.52140000000000009</v>
      </c>
      <c r="H210" s="22">
        <f t="shared" si="38"/>
        <v>2.5548599999999997</v>
      </c>
    </row>
    <row r="211" spans="1:8" ht="15.75" x14ac:dyDescent="0.25">
      <c r="A211" s="4" t="s">
        <v>461</v>
      </c>
      <c r="B211" s="4">
        <v>19588</v>
      </c>
      <c r="C211" s="4">
        <v>0</v>
      </c>
      <c r="D211" s="5">
        <v>19588</v>
      </c>
      <c r="E211" s="19">
        <f t="shared" si="35"/>
        <v>0.64640400000000009</v>
      </c>
      <c r="F211" s="19">
        <f t="shared" si="36"/>
        <v>16.1601</v>
      </c>
      <c r="G211" s="19">
        <f t="shared" si="37"/>
        <v>4.3093600000000007</v>
      </c>
      <c r="H211" s="22">
        <f t="shared" si="38"/>
        <v>21.115864000000002</v>
      </c>
    </row>
    <row r="212" spans="1:8" ht="15.75" x14ac:dyDescent="0.25">
      <c r="A212" s="4" t="s">
        <v>462</v>
      </c>
      <c r="B212" s="4">
        <v>10640</v>
      </c>
      <c r="C212" s="4">
        <v>0</v>
      </c>
      <c r="D212" s="5">
        <v>10640</v>
      </c>
      <c r="E212" s="19">
        <f t="shared" si="35"/>
        <v>0.35112000000000004</v>
      </c>
      <c r="F212" s="19">
        <f t="shared" si="36"/>
        <v>8.7780000000000005</v>
      </c>
      <c r="G212" s="19">
        <f t="shared" si="37"/>
        <v>2.3408000000000002</v>
      </c>
      <c r="H212" s="22">
        <f t="shared" si="38"/>
        <v>11.46992</v>
      </c>
    </row>
    <row r="213" spans="1:8" ht="15.75" x14ac:dyDescent="0.25">
      <c r="A213" s="4" t="s">
        <v>463</v>
      </c>
      <c r="B213" s="4">
        <v>9233</v>
      </c>
      <c r="C213" s="4">
        <v>0</v>
      </c>
      <c r="D213" s="5">
        <v>9233</v>
      </c>
      <c r="E213" s="19">
        <f t="shared" si="35"/>
        <v>0.30468900000000004</v>
      </c>
      <c r="F213" s="19">
        <f t="shared" si="36"/>
        <v>7.6172250000000004</v>
      </c>
      <c r="G213" s="19">
        <f t="shared" si="37"/>
        <v>2.0312600000000001</v>
      </c>
      <c r="H213" s="22">
        <f t="shared" si="38"/>
        <v>9.9531740000000006</v>
      </c>
    </row>
    <row r="214" spans="1:8" ht="15.75" x14ac:dyDescent="0.25">
      <c r="A214" s="4" t="s">
        <v>464</v>
      </c>
      <c r="B214" s="4">
        <v>7631</v>
      </c>
      <c r="C214" s="4">
        <v>0</v>
      </c>
      <c r="D214" s="5">
        <v>7631</v>
      </c>
      <c r="E214" s="19">
        <f t="shared" si="35"/>
        <v>0.25182300000000002</v>
      </c>
      <c r="F214" s="19">
        <f t="shared" si="36"/>
        <v>6.2955750000000004</v>
      </c>
      <c r="G214" s="19">
        <f t="shared" si="37"/>
        <v>1.6788200000000002</v>
      </c>
      <c r="H214" s="22">
        <f t="shared" si="38"/>
        <v>8.2262180000000011</v>
      </c>
    </row>
    <row r="215" spans="1:8" ht="15.75" x14ac:dyDescent="0.25">
      <c r="A215" s="4" t="s">
        <v>465</v>
      </c>
      <c r="B215" s="4">
        <v>3128</v>
      </c>
      <c r="C215" s="4">
        <v>0</v>
      </c>
      <c r="D215" s="5">
        <v>3128</v>
      </c>
      <c r="E215" s="19">
        <f t="shared" si="35"/>
        <v>0.10322400000000001</v>
      </c>
      <c r="F215" s="19">
        <f t="shared" si="36"/>
        <v>2.5806</v>
      </c>
      <c r="G215" s="19">
        <f t="shared" si="37"/>
        <v>0.68815999999999999</v>
      </c>
      <c r="H215" s="22">
        <f t="shared" si="38"/>
        <v>3.3719839999999999</v>
      </c>
    </row>
    <row r="216" spans="1:8" ht="15.75" x14ac:dyDescent="0.25">
      <c r="A216" s="4" t="s">
        <v>466</v>
      </c>
      <c r="B216" s="4">
        <v>2148</v>
      </c>
      <c r="C216" s="4">
        <v>0</v>
      </c>
      <c r="D216" s="5">
        <v>2148</v>
      </c>
      <c r="E216" s="19">
        <f t="shared" si="35"/>
        <v>7.0884000000000003E-2</v>
      </c>
      <c r="F216" s="19">
        <f t="shared" si="36"/>
        <v>1.7721</v>
      </c>
      <c r="G216" s="19">
        <f t="shared" si="37"/>
        <v>0.47255999999999998</v>
      </c>
      <c r="H216" s="22">
        <f t="shared" si="38"/>
        <v>2.315544</v>
      </c>
    </row>
    <row r="217" spans="1:8" ht="15.75" x14ac:dyDescent="0.25">
      <c r="A217" s="4" t="s">
        <v>467</v>
      </c>
      <c r="B217" s="4">
        <v>1191</v>
      </c>
      <c r="C217" s="4">
        <v>0</v>
      </c>
      <c r="D217" s="5">
        <v>1191</v>
      </c>
      <c r="E217" s="19">
        <f t="shared" si="35"/>
        <v>3.9302999999999998E-2</v>
      </c>
      <c r="F217" s="19">
        <f t="shared" si="36"/>
        <v>0.98257500000000009</v>
      </c>
      <c r="G217" s="19">
        <f t="shared" si="37"/>
        <v>0.26202000000000003</v>
      </c>
      <c r="H217" s="22">
        <f t="shared" si="38"/>
        <v>1.2838980000000002</v>
      </c>
    </row>
    <row r="218" spans="1:8" ht="15.75" x14ac:dyDescent="0.25">
      <c r="A218" s="4" t="s">
        <v>468</v>
      </c>
      <c r="B218" s="4">
        <v>2708</v>
      </c>
      <c r="C218" s="4">
        <v>0</v>
      </c>
      <c r="D218" s="5">
        <v>2708</v>
      </c>
      <c r="E218" s="19">
        <f t="shared" si="35"/>
        <v>8.9363999999999999E-2</v>
      </c>
      <c r="F218" s="19">
        <f t="shared" si="36"/>
        <v>2.2340999999999998</v>
      </c>
      <c r="G218" s="19">
        <f t="shared" si="37"/>
        <v>0.59575999999999996</v>
      </c>
      <c r="H218" s="22">
        <f t="shared" si="38"/>
        <v>2.9192239999999994</v>
      </c>
    </row>
    <row r="219" spans="1:8" ht="15.75" x14ac:dyDescent="0.25">
      <c r="A219" s="4" t="s">
        <v>469</v>
      </c>
      <c r="B219" s="4">
        <v>2044</v>
      </c>
      <c r="C219" s="4">
        <v>0</v>
      </c>
      <c r="D219" s="5">
        <v>2044</v>
      </c>
      <c r="E219" s="19">
        <f t="shared" si="35"/>
        <v>6.7451999999999998E-2</v>
      </c>
      <c r="F219" s="19">
        <f t="shared" si="36"/>
        <v>1.6863000000000001</v>
      </c>
      <c r="G219" s="19">
        <f t="shared" si="37"/>
        <v>0.44968000000000002</v>
      </c>
      <c r="H219" s="22">
        <f t="shared" si="38"/>
        <v>2.2034320000000003</v>
      </c>
    </row>
    <row r="220" spans="1:8" ht="15.75" x14ac:dyDescent="0.25">
      <c r="A220" s="4" t="s">
        <v>470</v>
      </c>
      <c r="B220" s="4">
        <v>26434</v>
      </c>
      <c r="C220" s="4">
        <v>0</v>
      </c>
      <c r="D220" s="5">
        <v>26434</v>
      </c>
      <c r="E220" s="19">
        <f t="shared" si="35"/>
        <v>0.87232200000000015</v>
      </c>
      <c r="F220" s="19">
        <f t="shared" si="36"/>
        <v>21.808049999999998</v>
      </c>
      <c r="G220" s="19">
        <f t="shared" si="37"/>
        <v>5.8154800000000009</v>
      </c>
      <c r="H220" s="22">
        <f t="shared" si="38"/>
        <v>28.495851999999999</v>
      </c>
    </row>
    <row r="221" spans="1:8" ht="15.75" x14ac:dyDescent="0.25">
      <c r="A221" s="4" t="s">
        <v>471</v>
      </c>
      <c r="B221" s="4">
        <v>1563</v>
      </c>
      <c r="C221" s="4">
        <v>0</v>
      </c>
      <c r="D221" s="5">
        <v>1563</v>
      </c>
      <c r="E221" s="19">
        <f t="shared" si="35"/>
        <v>5.1579E-2</v>
      </c>
      <c r="F221" s="19">
        <f t="shared" si="36"/>
        <v>1.2894750000000001</v>
      </c>
      <c r="G221" s="19">
        <f t="shared" si="37"/>
        <v>0.34386000000000005</v>
      </c>
      <c r="H221" s="22">
        <f t="shared" si="38"/>
        <v>1.6849140000000002</v>
      </c>
    </row>
    <row r="222" spans="1:8" ht="15.75" x14ac:dyDescent="0.25">
      <c r="A222" s="4" t="s">
        <v>472</v>
      </c>
      <c r="B222" s="4">
        <v>1522</v>
      </c>
      <c r="C222" s="4">
        <v>0</v>
      </c>
      <c r="D222" s="5">
        <v>1522</v>
      </c>
      <c r="E222" s="19">
        <f t="shared" si="35"/>
        <v>5.0226E-2</v>
      </c>
      <c r="F222" s="19">
        <f t="shared" si="36"/>
        <v>1.2556500000000002</v>
      </c>
      <c r="G222" s="19">
        <f t="shared" si="37"/>
        <v>0.33483999999999997</v>
      </c>
      <c r="H222" s="22">
        <f t="shared" si="38"/>
        <v>1.6407160000000003</v>
      </c>
    </row>
    <row r="223" spans="1:8" ht="15.75" x14ac:dyDescent="0.25">
      <c r="A223" s="4" t="s">
        <v>473</v>
      </c>
      <c r="B223" s="4">
        <v>3808</v>
      </c>
      <c r="C223" s="4">
        <v>0</v>
      </c>
      <c r="D223" s="5">
        <v>3808</v>
      </c>
      <c r="E223" s="19">
        <f t="shared" si="35"/>
        <v>0.12566400000000003</v>
      </c>
      <c r="F223" s="19">
        <f t="shared" si="36"/>
        <v>3.1415999999999999</v>
      </c>
      <c r="G223" s="19">
        <f t="shared" si="37"/>
        <v>0.83776000000000006</v>
      </c>
      <c r="H223" s="22">
        <f t="shared" si="38"/>
        <v>4.1050240000000002</v>
      </c>
    </row>
    <row r="224" spans="1:8" ht="15.75" x14ac:dyDescent="0.25">
      <c r="A224" s="4" t="s">
        <v>474</v>
      </c>
      <c r="B224" s="4">
        <v>3627</v>
      </c>
      <c r="C224" s="4">
        <v>0</v>
      </c>
      <c r="D224" s="5">
        <v>3627</v>
      </c>
      <c r="E224" s="19">
        <f t="shared" si="35"/>
        <v>0.11969100000000002</v>
      </c>
      <c r="F224" s="19">
        <f t="shared" si="36"/>
        <v>2.9922750000000002</v>
      </c>
      <c r="G224" s="19">
        <f t="shared" si="37"/>
        <v>0.79794000000000009</v>
      </c>
      <c r="H224" s="22">
        <f t="shared" si="38"/>
        <v>3.9099060000000003</v>
      </c>
    </row>
    <row r="225" spans="1:8" ht="15.75" x14ac:dyDescent="0.25">
      <c r="A225" s="4" t="s">
        <v>475</v>
      </c>
      <c r="B225" s="4">
        <v>1526</v>
      </c>
      <c r="C225" s="4">
        <v>0</v>
      </c>
      <c r="D225" s="5">
        <v>1526</v>
      </c>
      <c r="E225" s="19">
        <f t="shared" si="35"/>
        <v>5.0358000000000007E-2</v>
      </c>
      <c r="F225" s="19">
        <f t="shared" si="36"/>
        <v>1.25895</v>
      </c>
      <c r="G225" s="19">
        <f t="shared" si="37"/>
        <v>0.33572000000000002</v>
      </c>
      <c r="H225" s="22">
        <f t="shared" si="38"/>
        <v>1.6450279999999999</v>
      </c>
    </row>
    <row r="226" spans="1:8" ht="15.75" x14ac:dyDescent="0.25">
      <c r="A226" s="4" t="s">
        <v>476</v>
      </c>
      <c r="B226" s="4">
        <v>154</v>
      </c>
      <c r="C226" s="4">
        <v>0</v>
      </c>
      <c r="D226" s="5">
        <v>154</v>
      </c>
      <c r="E226" s="19">
        <f t="shared" si="35"/>
        <v>5.0820000000000006E-3</v>
      </c>
      <c r="F226" s="19">
        <f t="shared" si="36"/>
        <v>0.12705</v>
      </c>
      <c r="G226" s="19">
        <f t="shared" si="37"/>
        <v>3.388E-2</v>
      </c>
      <c r="H226" s="22">
        <f t="shared" si="38"/>
        <v>0.16601199999999999</v>
      </c>
    </row>
    <row r="227" spans="1:8" ht="15.75" x14ac:dyDescent="0.25">
      <c r="A227" s="4" t="s">
        <v>477</v>
      </c>
      <c r="B227" s="4">
        <v>9115</v>
      </c>
      <c r="C227" s="4">
        <v>0</v>
      </c>
      <c r="D227" s="5">
        <v>9115</v>
      </c>
      <c r="E227" s="19">
        <f t="shared" si="35"/>
        <v>0.30079499999999998</v>
      </c>
      <c r="F227" s="19">
        <f t="shared" si="36"/>
        <v>7.5198750000000008</v>
      </c>
      <c r="G227" s="19">
        <f t="shared" si="37"/>
        <v>2.0053000000000001</v>
      </c>
      <c r="H227" s="22">
        <f t="shared" si="38"/>
        <v>9.8259700000000016</v>
      </c>
    </row>
    <row r="228" spans="1:8" ht="15.75" x14ac:dyDescent="0.25">
      <c r="A228" s="4" t="s">
        <v>478</v>
      </c>
      <c r="B228" s="4">
        <v>14167</v>
      </c>
      <c r="C228" s="4">
        <v>0</v>
      </c>
      <c r="D228" s="5">
        <v>14167</v>
      </c>
      <c r="E228" s="19">
        <f t="shared" si="35"/>
        <v>0.46751100000000007</v>
      </c>
      <c r="F228" s="19">
        <f t="shared" si="36"/>
        <v>11.687775</v>
      </c>
      <c r="G228" s="19">
        <f t="shared" si="37"/>
        <v>3.1167400000000001</v>
      </c>
      <c r="H228" s="22">
        <f t="shared" si="38"/>
        <v>15.272026</v>
      </c>
    </row>
    <row r="229" spans="1:8" ht="15.75" x14ac:dyDescent="0.25">
      <c r="A229" s="4" t="s">
        <v>479</v>
      </c>
      <c r="B229" s="4">
        <v>1644</v>
      </c>
      <c r="C229" s="4">
        <v>0</v>
      </c>
      <c r="D229" s="4">
        <f t="shared" ref="D229:D289" si="39">SUM(B229+C229)</f>
        <v>1644</v>
      </c>
      <c r="E229" s="19">
        <f t="shared" si="35"/>
        <v>5.4252000000000002E-2</v>
      </c>
      <c r="F229" s="19">
        <f t="shared" ref="F229" si="40">SUM(D229/400)*0.33</f>
        <v>1.3563000000000001</v>
      </c>
      <c r="G229" s="19">
        <f t="shared" ref="G229" si="41">SUM(D229/1500)*0.33</f>
        <v>0.36168000000000006</v>
      </c>
      <c r="H229" s="22">
        <f t="shared" ref="H229:H230" si="42">SUM(E229+F229+G229)</f>
        <v>1.772232</v>
      </c>
    </row>
    <row r="230" spans="1:8" ht="15.75" x14ac:dyDescent="0.25">
      <c r="A230" s="4" t="s">
        <v>480</v>
      </c>
      <c r="B230" s="4">
        <v>16929</v>
      </c>
      <c r="C230" s="4">
        <v>0</v>
      </c>
      <c r="D230" s="4">
        <f t="shared" si="39"/>
        <v>16929</v>
      </c>
      <c r="E230" s="19">
        <f>SUM(D230/10000)</f>
        <v>1.6929000000000001</v>
      </c>
      <c r="F230" s="19">
        <f>SUM(D230/400)</f>
        <v>42.322499999999998</v>
      </c>
      <c r="G230" s="19">
        <f>SUM(D230/1500)</f>
        <v>11.286</v>
      </c>
      <c r="H230" s="22">
        <f t="shared" si="42"/>
        <v>55.301400000000001</v>
      </c>
    </row>
    <row r="231" spans="1:8" ht="15.75" x14ac:dyDescent="0.25">
      <c r="A231" s="4" t="s">
        <v>481</v>
      </c>
      <c r="B231" s="4">
        <v>26900</v>
      </c>
      <c r="C231" s="4">
        <v>77</v>
      </c>
      <c r="D231" s="4">
        <f t="shared" si="39"/>
        <v>26977</v>
      </c>
      <c r="E231" s="19">
        <f t="shared" ref="E231:E292" si="43">SUM(D231/10000)</f>
        <v>2.6977000000000002</v>
      </c>
      <c r="F231" s="19">
        <f t="shared" ref="F231:F292" si="44">SUM(D231/400)</f>
        <v>67.442499999999995</v>
      </c>
      <c r="G231" s="19">
        <f t="shared" ref="G231:G292" si="45">SUM(D231/1500)</f>
        <v>17.984666666666666</v>
      </c>
      <c r="H231" s="22">
        <f t="shared" ref="H231:H292" si="46">SUM(E231+F231+G231)</f>
        <v>88.124866666666662</v>
      </c>
    </row>
    <row r="232" spans="1:8" ht="15.75" x14ac:dyDescent="0.25">
      <c r="A232" s="4" t="s">
        <v>482</v>
      </c>
      <c r="B232" s="4">
        <v>419</v>
      </c>
      <c r="C232" s="4">
        <v>0</v>
      </c>
      <c r="D232" s="4">
        <f t="shared" si="39"/>
        <v>419</v>
      </c>
      <c r="E232" s="19">
        <f t="shared" si="43"/>
        <v>4.19E-2</v>
      </c>
      <c r="F232" s="19">
        <f t="shared" si="44"/>
        <v>1.0475000000000001</v>
      </c>
      <c r="G232" s="19">
        <f t="shared" si="45"/>
        <v>0.27933333333333332</v>
      </c>
      <c r="H232" s="22">
        <f t="shared" si="46"/>
        <v>1.3687333333333336</v>
      </c>
    </row>
    <row r="233" spans="1:8" ht="15.75" x14ac:dyDescent="0.25">
      <c r="A233" s="4" t="s">
        <v>483</v>
      </c>
      <c r="B233" s="4">
        <v>0</v>
      </c>
      <c r="C233" s="4">
        <v>0</v>
      </c>
      <c r="D233" s="23">
        <v>26923</v>
      </c>
      <c r="E233" s="19">
        <f t="shared" si="43"/>
        <v>2.6922999999999999</v>
      </c>
      <c r="F233" s="19">
        <f t="shared" si="44"/>
        <v>67.307500000000005</v>
      </c>
      <c r="G233" s="19">
        <f t="shared" si="45"/>
        <v>17.948666666666668</v>
      </c>
      <c r="H233" s="22">
        <f t="shared" si="46"/>
        <v>87.948466666666675</v>
      </c>
    </row>
    <row r="234" spans="1:8" ht="15.75" x14ac:dyDescent="0.25">
      <c r="A234" s="4" t="s">
        <v>484</v>
      </c>
      <c r="B234" s="4">
        <v>3390</v>
      </c>
      <c r="C234" s="4">
        <v>0</v>
      </c>
      <c r="D234" s="4">
        <f t="shared" si="39"/>
        <v>3390</v>
      </c>
      <c r="E234" s="19">
        <f t="shared" si="43"/>
        <v>0.33900000000000002</v>
      </c>
      <c r="F234" s="19">
        <f t="shared" si="44"/>
        <v>8.4749999999999996</v>
      </c>
      <c r="G234" s="19">
        <f t="shared" si="45"/>
        <v>2.2599999999999998</v>
      </c>
      <c r="H234" s="22">
        <f t="shared" si="46"/>
        <v>11.074</v>
      </c>
    </row>
    <row r="235" spans="1:8" ht="15.75" x14ac:dyDescent="0.25">
      <c r="A235" s="4" t="s">
        <v>485</v>
      </c>
      <c r="B235" s="4">
        <v>3496</v>
      </c>
      <c r="C235" s="4">
        <v>0</v>
      </c>
      <c r="D235" s="4">
        <f t="shared" si="39"/>
        <v>3496</v>
      </c>
      <c r="E235" s="19">
        <f t="shared" si="43"/>
        <v>0.34960000000000002</v>
      </c>
      <c r="F235" s="19">
        <f t="shared" si="44"/>
        <v>8.74</v>
      </c>
      <c r="G235" s="19">
        <f t="shared" si="45"/>
        <v>2.3306666666666667</v>
      </c>
      <c r="H235" s="22">
        <f t="shared" si="46"/>
        <v>11.420266666666667</v>
      </c>
    </row>
    <row r="236" spans="1:8" ht="15.75" x14ac:dyDescent="0.25">
      <c r="A236" s="4" t="s">
        <v>486</v>
      </c>
      <c r="B236" s="4">
        <v>4129</v>
      </c>
      <c r="C236" s="4">
        <v>0</v>
      </c>
      <c r="D236" s="4">
        <f t="shared" si="39"/>
        <v>4129</v>
      </c>
      <c r="E236" s="19">
        <f t="shared" si="43"/>
        <v>0.41289999999999999</v>
      </c>
      <c r="F236" s="19">
        <f t="shared" si="44"/>
        <v>10.3225</v>
      </c>
      <c r="G236" s="19">
        <f t="shared" si="45"/>
        <v>2.7526666666666668</v>
      </c>
      <c r="H236" s="22">
        <f t="shared" si="46"/>
        <v>13.488066666666667</v>
      </c>
    </row>
    <row r="237" spans="1:8" ht="15.75" x14ac:dyDescent="0.25">
      <c r="A237" s="4" t="s">
        <v>487</v>
      </c>
      <c r="B237" s="4">
        <v>21946</v>
      </c>
      <c r="C237" s="4">
        <v>0</v>
      </c>
      <c r="D237" s="4">
        <f t="shared" si="39"/>
        <v>21946</v>
      </c>
      <c r="E237" s="19">
        <f t="shared" si="43"/>
        <v>2.1945999999999999</v>
      </c>
      <c r="F237" s="19">
        <f t="shared" si="44"/>
        <v>54.865000000000002</v>
      </c>
      <c r="G237" s="19">
        <f t="shared" si="45"/>
        <v>14.630666666666666</v>
      </c>
      <c r="H237" s="22">
        <f t="shared" si="46"/>
        <v>71.690266666666673</v>
      </c>
    </row>
    <row r="238" spans="1:8" ht="15.75" x14ac:dyDescent="0.25">
      <c r="A238" s="4" t="s">
        <v>488</v>
      </c>
      <c r="B238" s="4">
        <v>13912</v>
      </c>
      <c r="C238" s="4">
        <v>0</v>
      </c>
      <c r="D238" s="4">
        <f t="shared" si="39"/>
        <v>13912</v>
      </c>
      <c r="E238" s="19">
        <f t="shared" si="43"/>
        <v>1.3912</v>
      </c>
      <c r="F238" s="19">
        <f t="shared" si="44"/>
        <v>34.78</v>
      </c>
      <c r="G238" s="19">
        <f t="shared" si="45"/>
        <v>9.2746666666666666</v>
      </c>
      <c r="H238" s="22">
        <f t="shared" si="46"/>
        <v>45.445866666666667</v>
      </c>
    </row>
    <row r="239" spans="1:8" ht="15.75" x14ac:dyDescent="0.25">
      <c r="A239" s="4" t="s">
        <v>489</v>
      </c>
      <c r="B239" s="4">
        <v>171552</v>
      </c>
      <c r="C239" s="4">
        <v>0</v>
      </c>
      <c r="D239" s="4">
        <f t="shared" si="39"/>
        <v>171552</v>
      </c>
      <c r="E239" s="19">
        <f t="shared" si="43"/>
        <v>17.155200000000001</v>
      </c>
      <c r="F239" s="19">
        <f t="shared" si="44"/>
        <v>428.88</v>
      </c>
      <c r="G239" s="19">
        <f t="shared" si="45"/>
        <v>114.36799999999999</v>
      </c>
      <c r="H239" s="22">
        <f t="shared" si="46"/>
        <v>560.40319999999997</v>
      </c>
    </row>
    <row r="240" spans="1:8" ht="15.75" x14ac:dyDescent="0.25">
      <c r="A240" s="4" t="s">
        <v>490</v>
      </c>
      <c r="B240" s="4">
        <v>39061</v>
      </c>
      <c r="C240" s="4">
        <v>0</v>
      </c>
      <c r="D240" s="4">
        <f t="shared" si="39"/>
        <v>39061</v>
      </c>
      <c r="E240" s="19">
        <f t="shared" si="43"/>
        <v>3.9060999999999999</v>
      </c>
      <c r="F240" s="19">
        <f t="shared" si="44"/>
        <v>97.652500000000003</v>
      </c>
      <c r="G240" s="19">
        <f t="shared" si="45"/>
        <v>26.040666666666667</v>
      </c>
      <c r="H240" s="22">
        <f t="shared" si="46"/>
        <v>127.59926666666667</v>
      </c>
    </row>
    <row r="241" spans="1:8" ht="15.75" x14ac:dyDescent="0.25">
      <c r="A241" s="4" t="s">
        <v>491</v>
      </c>
      <c r="B241" s="4">
        <v>44145</v>
      </c>
      <c r="C241" s="4">
        <v>0</v>
      </c>
      <c r="D241" s="4">
        <f t="shared" si="39"/>
        <v>44145</v>
      </c>
      <c r="E241" s="19">
        <f t="shared" si="43"/>
        <v>4.4145000000000003</v>
      </c>
      <c r="F241" s="19">
        <f t="shared" si="44"/>
        <v>110.3625</v>
      </c>
      <c r="G241" s="19">
        <f t="shared" si="45"/>
        <v>29.43</v>
      </c>
      <c r="H241" s="22">
        <f t="shared" si="46"/>
        <v>144.20699999999999</v>
      </c>
    </row>
    <row r="242" spans="1:8" ht="15.75" x14ac:dyDescent="0.25">
      <c r="A242" s="4" t="s">
        <v>492</v>
      </c>
      <c r="B242" s="4">
        <v>14036</v>
      </c>
      <c r="C242" s="4">
        <v>0</v>
      </c>
      <c r="D242" s="4">
        <f t="shared" si="39"/>
        <v>14036</v>
      </c>
      <c r="E242" s="19">
        <f t="shared" si="43"/>
        <v>1.4036</v>
      </c>
      <c r="F242" s="19">
        <f t="shared" si="44"/>
        <v>35.090000000000003</v>
      </c>
      <c r="G242" s="19">
        <f t="shared" si="45"/>
        <v>9.3573333333333331</v>
      </c>
      <c r="H242" s="22">
        <f t="shared" si="46"/>
        <v>45.85093333333333</v>
      </c>
    </row>
    <row r="243" spans="1:8" ht="15.75" x14ac:dyDescent="0.25">
      <c r="A243" s="4" t="s">
        <v>493</v>
      </c>
      <c r="B243" s="4">
        <v>7312</v>
      </c>
      <c r="C243" s="4">
        <v>0</v>
      </c>
      <c r="D243" s="4">
        <f t="shared" si="39"/>
        <v>7312</v>
      </c>
      <c r="E243" s="19">
        <f t="shared" si="43"/>
        <v>0.73119999999999996</v>
      </c>
      <c r="F243" s="19">
        <f t="shared" si="44"/>
        <v>18.28</v>
      </c>
      <c r="G243" s="19">
        <f t="shared" si="45"/>
        <v>4.8746666666666663</v>
      </c>
      <c r="H243" s="22">
        <f t="shared" si="46"/>
        <v>23.885866666666669</v>
      </c>
    </row>
    <row r="244" spans="1:8" ht="15.75" x14ac:dyDescent="0.25">
      <c r="A244" s="4" t="s">
        <v>494</v>
      </c>
      <c r="B244" s="4">
        <v>2411</v>
      </c>
      <c r="C244" s="4">
        <v>0</v>
      </c>
      <c r="D244" s="4">
        <f t="shared" si="39"/>
        <v>2411</v>
      </c>
      <c r="E244" s="19">
        <f t="shared" si="43"/>
        <v>0.24110000000000001</v>
      </c>
      <c r="F244" s="19">
        <f t="shared" si="44"/>
        <v>6.0274999999999999</v>
      </c>
      <c r="G244" s="19">
        <f t="shared" si="45"/>
        <v>1.6073333333333333</v>
      </c>
      <c r="H244" s="22">
        <f t="shared" si="46"/>
        <v>7.8759333333333332</v>
      </c>
    </row>
    <row r="245" spans="1:8" ht="15.75" x14ac:dyDescent="0.25">
      <c r="A245" s="4" t="s">
        <v>495</v>
      </c>
      <c r="B245" s="4">
        <v>106870</v>
      </c>
      <c r="C245" s="4">
        <v>0</v>
      </c>
      <c r="D245" s="4">
        <f t="shared" si="39"/>
        <v>106870</v>
      </c>
      <c r="E245" s="19">
        <f t="shared" si="43"/>
        <v>10.686999999999999</v>
      </c>
      <c r="F245" s="19">
        <f t="shared" si="44"/>
        <v>267.17500000000001</v>
      </c>
      <c r="G245" s="19">
        <f t="shared" si="45"/>
        <v>71.24666666666667</v>
      </c>
      <c r="H245" s="22">
        <f t="shared" si="46"/>
        <v>349.10866666666669</v>
      </c>
    </row>
    <row r="246" spans="1:8" ht="15.75" x14ac:dyDescent="0.25">
      <c r="A246" s="4" t="s">
        <v>496</v>
      </c>
      <c r="B246" s="4">
        <v>22885</v>
      </c>
      <c r="C246" s="4">
        <v>0</v>
      </c>
      <c r="D246" s="4">
        <f t="shared" si="39"/>
        <v>22885</v>
      </c>
      <c r="E246" s="19">
        <f t="shared" si="43"/>
        <v>2.2885</v>
      </c>
      <c r="F246" s="19">
        <f t="shared" si="44"/>
        <v>57.212499999999999</v>
      </c>
      <c r="G246" s="19">
        <f t="shared" si="45"/>
        <v>15.256666666666666</v>
      </c>
      <c r="H246" s="22">
        <f t="shared" si="46"/>
        <v>74.757666666666665</v>
      </c>
    </row>
    <row r="247" spans="1:8" ht="15.75" x14ac:dyDescent="0.25">
      <c r="A247" s="4" t="s">
        <v>497</v>
      </c>
      <c r="B247" s="4">
        <v>34202</v>
      </c>
      <c r="C247" s="4">
        <v>0</v>
      </c>
      <c r="D247" s="4">
        <f t="shared" si="39"/>
        <v>34202</v>
      </c>
      <c r="E247" s="19">
        <f t="shared" si="43"/>
        <v>3.4201999999999999</v>
      </c>
      <c r="F247" s="19">
        <f t="shared" si="44"/>
        <v>85.504999999999995</v>
      </c>
      <c r="G247" s="19">
        <f t="shared" si="45"/>
        <v>22.801333333333332</v>
      </c>
      <c r="H247" s="22">
        <f t="shared" si="46"/>
        <v>111.72653333333332</v>
      </c>
    </row>
    <row r="248" spans="1:8" ht="15.75" x14ac:dyDescent="0.25">
      <c r="A248" s="4" t="s">
        <v>498</v>
      </c>
      <c r="B248" s="4">
        <v>6783</v>
      </c>
      <c r="C248" s="4">
        <v>0</v>
      </c>
      <c r="D248" s="4">
        <f t="shared" si="39"/>
        <v>6783</v>
      </c>
      <c r="E248" s="19">
        <f t="shared" si="43"/>
        <v>0.67830000000000001</v>
      </c>
      <c r="F248" s="19">
        <f t="shared" si="44"/>
        <v>16.9575</v>
      </c>
      <c r="G248" s="19">
        <f t="shared" si="45"/>
        <v>4.5220000000000002</v>
      </c>
      <c r="H248" s="22">
        <f t="shared" si="46"/>
        <v>22.157800000000002</v>
      </c>
    </row>
    <row r="249" spans="1:8" ht="15.75" x14ac:dyDescent="0.25">
      <c r="A249" s="4" t="s">
        <v>499</v>
      </c>
      <c r="B249" s="4">
        <v>6871</v>
      </c>
      <c r="C249" s="4">
        <v>0</v>
      </c>
      <c r="D249" s="4">
        <f t="shared" si="39"/>
        <v>6871</v>
      </c>
      <c r="E249" s="19">
        <f t="shared" si="43"/>
        <v>0.68710000000000004</v>
      </c>
      <c r="F249" s="19">
        <f t="shared" si="44"/>
        <v>17.177499999999998</v>
      </c>
      <c r="G249" s="19">
        <f t="shared" si="45"/>
        <v>4.5806666666666667</v>
      </c>
      <c r="H249" s="22">
        <f t="shared" si="46"/>
        <v>22.445266666666665</v>
      </c>
    </row>
    <row r="250" spans="1:8" ht="15.75" x14ac:dyDescent="0.25">
      <c r="A250" s="4" t="s">
        <v>500</v>
      </c>
      <c r="B250" s="4">
        <v>20983</v>
      </c>
      <c r="C250" s="4">
        <v>0</v>
      </c>
      <c r="D250" s="4">
        <f t="shared" si="39"/>
        <v>20983</v>
      </c>
      <c r="E250" s="19">
        <f t="shared" si="43"/>
        <v>2.0983000000000001</v>
      </c>
      <c r="F250" s="19">
        <f t="shared" si="44"/>
        <v>52.457500000000003</v>
      </c>
      <c r="G250" s="19">
        <f t="shared" si="45"/>
        <v>13.988666666666667</v>
      </c>
      <c r="H250" s="22">
        <f t="shared" si="46"/>
        <v>68.544466666666665</v>
      </c>
    </row>
    <row r="251" spans="1:8" ht="15.75" x14ac:dyDescent="0.25">
      <c r="A251" s="4" t="s">
        <v>501</v>
      </c>
      <c r="B251" s="4">
        <v>32062</v>
      </c>
      <c r="C251" s="4">
        <v>0</v>
      </c>
      <c r="D251" s="4">
        <f t="shared" si="39"/>
        <v>32062</v>
      </c>
      <c r="E251" s="19">
        <f t="shared" si="43"/>
        <v>3.2061999999999999</v>
      </c>
      <c r="F251" s="19">
        <f t="shared" si="44"/>
        <v>80.155000000000001</v>
      </c>
      <c r="G251" s="19">
        <f t="shared" si="45"/>
        <v>21.374666666666666</v>
      </c>
      <c r="H251" s="22">
        <f t="shared" si="46"/>
        <v>104.73586666666667</v>
      </c>
    </row>
    <row r="252" spans="1:8" ht="15.75" x14ac:dyDescent="0.25">
      <c r="A252" s="4" t="s">
        <v>502</v>
      </c>
      <c r="B252" s="4">
        <v>3149</v>
      </c>
      <c r="C252" s="4">
        <v>0</v>
      </c>
      <c r="D252" s="4">
        <f t="shared" si="39"/>
        <v>3149</v>
      </c>
      <c r="E252" s="19">
        <f t="shared" si="43"/>
        <v>0.31490000000000001</v>
      </c>
      <c r="F252" s="19">
        <f t="shared" si="44"/>
        <v>7.8724999999999996</v>
      </c>
      <c r="G252" s="19">
        <f t="shared" si="45"/>
        <v>2.0993333333333335</v>
      </c>
      <c r="H252" s="22">
        <f t="shared" si="46"/>
        <v>10.286733333333334</v>
      </c>
    </row>
    <row r="253" spans="1:8" ht="15.75" x14ac:dyDescent="0.25">
      <c r="A253" s="4" t="s">
        <v>503</v>
      </c>
      <c r="B253" s="4">
        <v>16353</v>
      </c>
      <c r="C253" s="4">
        <v>0</v>
      </c>
      <c r="D253" s="4">
        <f t="shared" si="39"/>
        <v>16353</v>
      </c>
      <c r="E253" s="19">
        <f t="shared" si="43"/>
        <v>1.6353</v>
      </c>
      <c r="F253" s="19">
        <f t="shared" si="44"/>
        <v>40.8825</v>
      </c>
      <c r="G253" s="19">
        <f t="shared" si="45"/>
        <v>10.901999999999999</v>
      </c>
      <c r="H253" s="22">
        <f t="shared" si="46"/>
        <v>53.419800000000002</v>
      </c>
    </row>
    <row r="254" spans="1:8" ht="15.75" x14ac:dyDescent="0.25">
      <c r="A254" s="4" t="s">
        <v>504</v>
      </c>
      <c r="B254" s="4">
        <v>27409</v>
      </c>
      <c r="C254" s="4">
        <v>0</v>
      </c>
      <c r="D254" s="4">
        <f t="shared" si="39"/>
        <v>27409</v>
      </c>
      <c r="E254" s="19">
        <f t="shared" si="43"/>
        <v>2.7408999999999999</v>
      </c>
      <c r="F254" s="19">
        <f t="shared" si="44"/>
        <v>68.522499999999994</v>
      </c>
      <c r="G254" s="19">
        <f t="shared" si="45"/>
        <v>18.272666666666666</v>
      </c>
      <c r="H254" s="22">
        <f t="shared" si="46"/>
        <v>89.536066666666656</v>
      </c>
    </row>
    <row r="255" spans="1:8" ht="15.75" x14ac:dyDescent="0.25">
      <c r="A255" s="4" t="s">
        <v>505</v>
      </c>
      <c r="B255" s="4">
        <v>12544</v>
      </c>
      <c r="C255" s="4">
        <v>0</v>
      </c>
      <c r="D255" s="4">
        <f t="shared" si="39"/>
        <v>12544</v>
      </c>
      <c r="E255" s="19">
        <f t="shared" si="43"/>
        <v>1.2544</v>
      </c>
      <c r="F255" s="19">
        <f t="shared" si="44"/>
        <v>31.36</v>
      </c>
      <c r="G255" s="19">
        <f t="shared" si="45"/>
        <v>8.3626666666666658</v>
      </c>
      <c r="H255" s="22">
        <f t="shared" si="46"/>
        <v>40.977066666666659</v>
      </c>
    </row>
    <row r="256" spans="1:8" ht="15.75" x14ac:dyDescent="0.25">
      <c r="A256" s="4" t="s">
        <v>506</v>
      </c>
      <c r="B256" s="4">
        <v>9008</v>
      </c>
      <c r="C256" s="4">
        <v>0</v>
      </c>
      <c r="D256" s="4">
        <f t="shared" si="39"/>
        <v>9008</v>
      </c>
      <c r="E256" s="19">
        <f t="shared" si="43"/>
        <v>0.90080000000000005</v>
      </c>
      <c r="F256" s="19">
        <f t="shared" si="44"/>
        <v>22.52</v>
      </c>
      <c r="G256" s="19">
        <f t="shared" si="45"/>
        <v>6.0053333333333336</v>
      </c>
      <c r="H256" s="22">
        <f t="shared" si="46"/>
        <v>29.426133333333333</v>
      </c>
    </row>
    <row r="257" spans="1:8" ht="15.75" x14ac:dyDescent="0.25">
      <c r="A257" s="4" t="s">
        <v>507</v>
      </c>
      <c r="B257" s="4">
        <v>2944</v>
      </c>
      <c r="C257" s="4">
        <v>0</v>
      </c>
      <c r="D257" s="4">
        <f t="shared" si="39"/>
        <v>2944</v>
      </c>
      <c r="E257" s="19">
        <f t="shared" si="43"/>
        <v>0.2944</v>
      </c>
      <c r="F257" s="19">
        <f t="shared" si="44"/>
        <v>7.36</v>
      </c>
      <c r="G257" s="19">
        <f t="shared" si="45"/>
        <v>1.9626666666666666</v>
      </c>
      <c r="H257" s="22">
        <f t="shared" si="46"/>
        <v>9.617066666666668</v>
      </c>
    </row>
    <row r="258" spans="1:8" ht="15.75" x14ac:dyDescent="0.25">
      <c r="A258" s="4" t="s">
        <v>508</v>
      </c>
      <c r="B258" s="4">
        <v>246</v>
      </c>
      <c r="C258" s="4">
        <v>0</v>
      </c>
      <c r="D258" s="4">
        <f t="shared" si="39"/>
        <v>246</v>
      </c>
      <c r="E258" s="19">
        <f t="shared" si="43"/>
        <v>2.46E-2</v>
      </c>
      <c r="F258" s="19">
        <f t="shared" si="44"/>
        <v>0.61499999999999999</v>
      </c>
      <c r="G258" s="19">
        <f t="shared" si="45"/>
        <v>0.16400000000000001</v>
      </c>
      <c r="H258" s="22">
        <f t="shared" si="46"/>
        <v>0.80359999999999998</v>
      </c>
    </row>
    <row r="259" spans="1:8" ht="15.75" x14ac:dyDescent="0.25">
      <c r="A259" s="4" t="s">
        <v>509</v>
      </c>
      <c r="B259" s="4">
        <v>2920</v>
      </c>
      <c r="C259" s="4">
        <v>0</v>
      </c>
      <c r="D259" s="4">
        <f t="shared" si="39"/>
        <v>2920</v>
      </c>
      <c r="E259" s="19">
        <f t="shared" si="43"/>
        <v>0.29199999999999998</v>
      </c>
      <c r="F259" s="19">
        <f t="shared" si="44"/>
        <v>7.3</v>
      </c>
      <c r="G259" s="19">
        <f t="shared" si="45"/>
        <v>1.9466666666666668</v>
      </c>
      <c r="H259" s="22">
        <f t="shared" si="46"/>
        <v>9.538666666666666</v>
      </c>
    </row>
    <row r="260" spans="1:8" ht="15.75" x14ac:dyDescent="0.25">
      <c r="A260" s="4" t="s">
        <v>510</v>
      </c>
      <c r="B260" s="4">
        <v>44770</v>
      </c>
      <c r="C260" s="4">
        <v>0</v>
      </c>
      <c r="D260" s="4">
        <f t="shared" si="39"/>
        <v>44770</v>
      </c>
      <c r="E260" s="19">
        <f t="shared" si="43"/>
        <v>4.4770000000000003</v>
      </c>
      <c r="F260" s="19">
        <f t="shared" si="44"/>
        <v>111.925</v>
      </c>
      <c r="G260" s="19">
        <f t="shared" si="45"/>
        <v>29.846666666666668</v>
      </c>
      <c r="H260" s="22">
        <f t="shared" si="46"/>
        <v>146.24866666666668</v>
      </c>
    </row>
    <row r="261" spans="1:8" ht="15.75" x14ac:dyDescent="0.25">
      <c r="A261" s="4" t="s">
        <v>511</v>
      </c>
      <c r="B261" s="4">
        <v>3233</v>
      </c>
      <c r="C261" s="4">
        <v>0</v>
      </c>
      <c r="D261" s="4">
        <f t="shared" si="39"/>
        <v>3233</v>
      </c>
      <c r="E261" s="19">
        <f t="shared" si="43"/>
        <v>0.32329999999999998</v>
      </c>
      <c r="F261" s="19">
        <f t="shared" si="44"/>
        <v>8.0824999999999996</v>
      </c>
      <c r="G261" s="19">
        <f t="shared" si="45"/>
        <v>2.1553333333333335</v>
      </c>
      <c r="H261" s="22">
        <f t="shared" si="46"/>
        <v>10.561133333333332</v>
      </c>
    </row>
    <row r="262" spans="1:8" ht="15.75" x14ac:dyDescent="0.25">
      <c r="A262" s="4" t="s">
        <v>512</v>
      </c>
      <c r="B262" s="4">
        <v>45111</v>
      </c>
      <c r="C262" s="4">
        <v>0</v>
      </c>
      <c r="D262" s="4">
        <f t="shared" si="39"/>
        <v>45111</v>
      </c>
      <c r="E262" s="19">
        <f t="shared" si="43"/>
        <v>4.5110999999999999</v>
      </c>
      <c r="F262" s="19">
        <f t="shared" si="44"/>
        <v>112.7775</v>
      </c>
      <c r="G262" s="19">
        <f t="shared" si="45"/>
        <v>30.074000000000002</v>
      </c>
      <c r="H262" s="22">
        <f t="shared" si="46"/>
        <v>147.36260000000001</v>
      </c>
    </row>
    <row r="263" spans="1:8" ht="15.75" x14ac:dyDescent="0.25">
      <c r="A263" s="4" t="s">
        <v>513</v>
      </c>
      <c r="B263" s="4">
        <v>8083</v>
      </c>
      <c r="C263" s="4">
        <v>0</v>
      </c>
      <c r="D263" s="4">
        <f t="shared" si="39"/>
        <v>8083</v>
      </c>
      <c r="E263" s="19">
        <f t="shared" si="43"/>
        <v>0.80830000000000002</v>
      </c>
      <c r="F263" s="19">
        <f t="shared" si="44"/>
        <v>20.2075</v>
      </c>
      <c r="G263" s="19">
        <f t="shared" si="45"/>
        <v>5.3886666666666665</v>
      </c>
      <c r="H263" s="22">
        <f t="shared" si="46"/>
        <v>26.404466666666664</v>
      </c>
    </row>
    <row r="264" spans="1:8" ht="15.75" x14ac:dyDescent="0.25">
      <c r="A264" s="4" t="s">
        <v>514</v>
      </c>
      <c r="B264" s="4">
        <v>801</v>
      </c>
      <c r="C264" s="4">
        <v>0</v>
      </c>
      <c r="D264" s="4">
        <f t="shared" si="39"/>
        <v>801</v>
      </c>
      <c r="E264" s="19">
        <f t="shared" si="43"/>
        <v>8.0100000000000005E-2</v>
      </c>
      <c r="F264" s="19">
        <f t="shared" si="44"/>
        <v>2.0024999999999999</v>
      </c>
      <c r="G264" s="19">
        <f t="shared" si="45"/>
        <v>0.53400000000000003</v>
      </c>
      <c r="H264" s="22">
        <f t="shared" si="46"/>
        <v>2.6166</v>
      </c>
    </row>
    <row r="265" spans="1:8" ht="15.75" x14ac:dyDescent="0.25">
      <c r="A265" s="4" t="s">
        <v>515</v>
      </c>
      <c r="B265" s="4">
        <v>32013</v>
      </c>
      <c r="C265" s="4">
        <v>0</v>
      </c>
      <c r="D265" s="4">
        <f t="shared" si="39"/>
        <v>32013</v>
      </c>
      <c r="E265" s="19">
        <f t="shared" si="43"/>
        <v>3.2012999999999998</v>
      </c>
      <c r="F265" s="19">
        <f t="shared" si="44"/>
        <v>80.032499999999999</v>
      </c>
      <c r="G265" s="19">
        <f t="shared" si="45"/>
        <v>21.341999999999999</v>
      </c>
      <c r="H265" s="22">
        <f t="shared" si="46"/>
        <v>104.5758</v>
      </c>
    </row>
    <row r="266" spans="1:8" ht="15.75" x14ac:dyDescent="0.25">
      <c r="A266" s="4" t="s">
        <v>516</v>
      </c>
      <c r="B266" s="4">
        <v>3617</v>
      </c>
      <c r="C266" s="4">
        <v>0</v>
      </c>
      <c r="D266" s="4">
        <f t="shared" si="39"/>
        <v>3617</v>
      </c>
      <c r="E266" s="19">
        <f t="shared" si="43"/>
        <v>0.36170000000000002</v>
      </c>
      <c r="F266" s="19">
        <f t="shared" si="44"/>
        <v>9.0425000000000004</v>
      </c>
      <c r="G266" s="19">
        <f t="shared" si="45"/>
        <v>2.4113333333333333</v>
      </c>
      <c r="H266" s="22">
        <f t="shared" si="46"/>
        <v>11.815533333333335</v>
      </c>
    </row>
    <row r="267" spans="1:8" ht="15.75" x14ac:dyDescent="0.25">
      <c r="A267" s="4" t="s">
        <v>517</v>
      </c>
      <c r="B267" s="4">
        <v>10292</v>
      </c>
      <c r="C267" s="4">
        <v>0</v>
      </c>
      <c r="D267" s="4">
        <f t="shared" si="39"/>
        <v>10292</v>
      </c>
      <c r="E267" s="19">
        <f t="shared" si="43"/>
        <v>1.0291999999999999</v>
      </c>
      <c r="F267" s="19">
        <f t="shared" si="44"/>
        <v>25.73</v>
      </c>
      <c r="G267" s="19">
        <f t="shared" si="45"/>
        <v>6.8613333333333335</v>
      </c>
      <c r="H267" s="22">
        <f t="shared" si="46"/>
        <v>33.620533333333334</v>
      </c>
    </row>
    <row r="268" spans="1:8" ht="15.75" x14ac:dyDescent="0.25">
      <c r="A268" s="4" t="s">
        <v>518</v>
      </c>
      <c r="B268" s="4">
        <v>1827</v>
      </c>
      <c r="C268" s="4">
        <v>0</v>
      </c>
      <c r="D268" s="4">
        <f t="shared" si="39"/>
        <v>1827</v>
      </c>
      <c r="E268" s="19">
        <f t="shared" si="43"/>
        <v>0.1827</v>
      </c>
      <c r="F268" s="19">
        <f t="shared" si="44"/>
        <v>4.5674999999999999</v>
      </c>
      <c r="G268" s="19">
        <f t="shared" si="45"/>
        <v>1.218</v>
      </c>
      <c r="H268" s="22">
        <f t="shared" si="46"/>
        <v>5.9681999999999995</v>
      </c>
    </row>
    <row r="269" spans="1:8" ht="15.75" x14ac:dyDescent="0.25">
      <c r="A269" s="4" t="s">
        <v>519</v>
      </c>
      <c r="B269" s="4">
        <v>23311</v>
      </c>
      <c r="C269" s="4">
        <v>0</v>
      </c>
      <c r="D269" s="4">
        <f t="shared" si="39"/>
        <v>23311</v>
      </c>
      <c r="E269" s="19">
        <f t="shared" si="43"/>
        <v>2.3311000000000002</v>
      </c>
      <c r="F269" s="19">
        <f t="shared" si="44"/>
        <v>58.277500000000003</v>
      </c>
      <c r="G269" s="19">
        <f t="shared" si="45"/>
        <v>15.540666666666667</v>
      </c>
      <c r="H269" s="22">
        <f t="shared" si="46"/>
        <v>76.149266666666676</v>
      </c>
    </row>
    <row r="270" spans="1:8" ht="15.75" x14ac:dyDescent="0.25">
      <c r="A270" s="4" t="s">
        <v>520</v>
      </c>
      <c r="B270" s="4">
        <v>17747</v>
      </c>
      <c r="C270" s="4">
        <v>0</v>
      </c>
      <c r="D270" s="4">
        <f t="shared" si="39"/>
        <v>17747</v>
      </c>
      <c r="E270" s="19">
        <f t="shared" si="43"/>
        <v>1.7746999999999999</v>
      </c>
      <c r="F270" s="19">
        <f t="shared" si="44"/>
        <v>44.3675</v>
      </c>
      <c r="G270" s="19">
        <f t="shared" si="45"/>
        <v>11.831333333333333</v>
      </c>
      <c r="H270" s="22">
        <f t="shared" si="46"/>
        <v>57.973533333333336</v>
      </c>
    </row>
    <row r="271" spans="1:8" ht="15.75" x14ac:dyDescent="0.25">
      <c r="A271" s="4" t="s">
        <v>521</v>
      </c>
      <c r="B271" s="4">
        <v>16364</v>
      </c>
      <c r="C271" s="4">
        <v>0</v>
      </c>
      <c r="D271" s="4">
        <f t="shared" si="39"/>
        <v>16364</v>
      </c>
      <c r="E271" s="19">
        <f t="shared" si="43"/>
        <v>1.6364000000000001</v>
      </c>
      <c r="F271" s="19">
        <f t="shared" si="44"/>
        <v>40.909999999999997</v>
      </c>
      <c r="G271" s="19">
        <f t="shared" si="45"/>
        <v>10.909333333333333</v>
      </c>
      <c r="H271" s="22">
        <f t="shared" si="46"/>
        <v>53.455733333333328</v>
      </c>
    </row>
    <row r="272" spans="1:8" ht="15.75" x14ac:dyDescent="0.25">
      <c r="A272" s="4" t="s">
        <v>522</v>
      </c>
      <c r="B272" s="4">
        <v>5290</v>
      </c>
      <c r="C272" s="4">
        <v>0</v>
      </c>
      <c r="D272" s="4">
        <f t="shared" si="39"/>
        <v>5290</v>
      </c>
      <c r="E272" s="19">
        <f t="shared" si="43"/>
        <v>0.52900000000000003</v>
      </c>
      <c r="F272" s="19">
        <f t="shared" si="44"/>
        <v>13.225</v>
      </c>
      <c r="G272" s="19">
        <f t="shared" si="45"/>
        <v>3.5266666666666668</v>
      </c>
      <c r="H272" s="22">
        <f t="shared" si="46"/>
        <v>17.280666666666665</v>
      </c>
    </row>
    <row r="273" spans="1:8" ht="15.75" x14ac:dyDescent="0.25">
      <c r="A273" s="4" t="s">
        <v>523</v>
      </c>
      <c r="B273" s="4">
        <v>131040</v>
      </c>
      <c r="C273" s="4">
        <v>0</v>
      </c>
      <c r="D273" s="4">
        <f t="shared" si="39"/>
        <v>131040</v>
      </c>
      <c r="E273" s="19">
        <f t="shared" si="43"/>
        <v>13.103999999999999</v>
      </c>
      <c r="F273" s="19">
        <f t="shared" si="44"/>
        <v>327.60000000000002</v>
      </c>
      <c r="G273" s="19">
        <f t="shared" si="45"/>
        <v>87.36</v>
      </c>
      <c r="H273" s="22">
        <f t="shared" si="46"/>
        <v>428.06400000000002</v>
      </c>
    </row>
    <row r="274" spans="1:8" ht="15.75" x14ac:dyDescent="0.25">
      <c r="A274" s="4" t="s">
        <v>524</v>
      </c>
      <c r="B274" s="4">
        <v>23665</v>
      </c>
      <c r="C274" s="4">
        <v>0</v>
      </c>
      <c r="D274" s="4">
        <f t="shared" si="39"/>
        <v>23665</v>
      </c>
      <c r="E274" s="19">
        <f t="shared" si="43"/>
        <v>2.3664999999999998</v>
      </c>
      <c r="F274" s="19">
        <f t="shared" si="44"/>
        <v>59.162500000000001</v>
      </c>
      <c r="G274" s="19">
        <f t="shared" si="45"/>
        <v>15.776666666666667</v>
      </c>
      <c r="H274" s="22">
        <f t="shared" si="46"/>
        <v>77.305666666666667</v>
      </c>
    </row>
    <row r="275" spans="1:8" ht="15.75" x14ac:dyDescent="0.25">
      <c r="A275" s="4" t="s">
        <v>525</v>
      </c>
      <c r="B275" s="4">
        <v>24652</v>
      </c>
      <c r="C275" s="4">
        <v>0</v>
      </c>
      <c r="D275" s="4">
        <f t="shared" si="39"/>
        <v>24652</v>
      </c>
      <c r="E275" s="19">
        <f t="shared" si="43"/>
        <v>2.4651999999999998</v>
      </c>
      <c r="F275" s="19">
        <f t="shared" si="44"/>
        <v>61.63</v>
      </c>
      <c r="G275" s="19">
        <f t="shared" si="45"/>
        <v>16.434666666666665</v>
      </c>
      <c r="H275" s="22">
        <f t="shared" si="46"/>
        <v>80.529866666666663</v>
      </c>
    </row>
    <row r="276" spans="1:8" ht="15.75" x14ac:dyDescent="0.25">
      <c r="A276" s="4" t="s">
        <v>526</v>
      </c>
      <c r="B276" s="4">
        <v>14423</v>
      </c>
      <c r="C276" s="4">
        <v>0</v>
      </c>
      <c r="D276" s="4">
        <f t="shared" si="39"/>
        <v>14423</v>
      </c>
      <c r="E276" s="19">
        <f t="shared" si="43"/>
        <v>1.4422999999999999</v>
      </c>
      <c r="F276" s="19">
        <f t="shared" si="44"/>
        <v>36.057499999999997</v>
      </c>
      <c r="G276" s="19">
        <f t="shared" si="45"/>
        <v>9.615333333333334</v>
      </c>
      <c r="H276" s="22">
        <f t="shared" si="46"/>
        <v>47.115133333333333</v>
      </c>
    </row>
    <row r="277" spans="1:8" ht="15.75" x14ac:dyDescent="0.25">
      <c r="A277" s="4" t="s">
        <v>527</v>
      </c>
      <c r="B277" s="4">
        <v>6705</v>
      </c>
      <c r="C277" s="4">
        <v>0</v>
      </c>
      <c r="D277" s="4">
        <f t="shared" si="39"/>
        <v>6705</v>
      </c>
      <c r="E277" s="19">
        <f t="shared" si="43"/>
        <v>0.67049999999999998</v>
      </c>
      <c r="F277" s="19">
        <f t="shared" si="44"/>
        <v>16.762499999999999</v>
      </c>
      <c r="G277" s="19">
        <f t="shared" si="45"/>
        <v>4.47</v>
      </c>
      <c r="H277" s="22">
        <f t="shared" si="46"/>
        <v>21.902999999999999</v>
      </c>
    </row>
    <row r="278" spans="1:8" ht="15.75" x14ac:dyDescent="0.25">
      <c r="A278" s="4" t="s">
        <v>528</v>
      </c>
      <c r="B278" s="4">
        <v>5424</v>
      </c>
      <c r="C278" s="4">
        <v>0</v>
      </c>
      <c r="D278" s="4">
        <f t="shared" si="39"/>
        <v>5424</v>
      </c>
      <c r="E278" s="19">
        <f t="shared" si="43"/>
        <v>0.54239999999999999</v>
      </c>
      <c r="F278" s="19">
        <f t="shared" si="44"/>
        <v>13.56</v>
      </c>
      <c r="G278" s="19">
        <f t="shared" si="45"/>
        <v>3.6160000000000001</v>
      </c>
      <c r="H278" s="22">
        <f t="shared" si="46"/>
        <v>17.718400000000003</v>
      </c>
    </row>
    <row r="279" spans="1:8" ht="15.75" x14ac:dyDescent="0.25">
      <c r="A279" s="4" t="s">
        <v>529</v>
      </c>
      <c r="B279" s="4">
        <v>5109</v>
      </c>
      <c r="C279" s="4">
        <v>0</v>
      </c>
      <c r="D279" s="4">
        <f t="shared" si="39"/>
        <v>5109</v>
      </c>
      <c r="E279" s="19">
        <f t="shared" si="43"/>
        <v>0.51090000000000002</v>
      </c>
      <c r="F279" s="19">
        <f t="shared" si="44"/>
        <v>12.772500000000001</v>
      </c>
      <c r="G279" s="19">
        <f t="shared" si="45"/>
        <v>3.4060000000000001</v>
      </c>
      <c r="H279" s="22">
        <f t="shared" si="46"/>
        <v>16.689399999999999</v>
      </c>
    </row>
    <row r="280" spans="1:8" ht="15.75" x14ac:dyDescent="0.25">
      <c r="A280" s="4" t="s">
        <v>530</v>
      </c>
      <c r="B280" s="4">
        <v>13796</v>
      </c>
      <c r="C280" s="4">
        <v>0</v>
      </c>
      <c r="D280" s="4">
        <f t="shared" si="39"/>
        <v>13796</v>
      </c>
      <c r="E280" s="19">
        <f t="shared" si="43"/>
        <v>1.3795999999999999</v>
      </c>
      <c r="F280" s="19">
        <f t="shared" si="44"/>
        <v>34.49</v>
      </c>
      <c r="G280" s="19">
        <f t="shared" si="45"/>
        <v>9.1973333333333329</v>
      </c>
      <c r="H280" s="22">
        <f t="shared" si="46"/>
        <v>45.066933333333338</v>
      </c>
    </row>
    <row r="281" spans="1:8" ht="15.75" x14ac:dyDescent="0.25">
      <c r="A281" s="4" t="s">
        <v>531</v>
      </c>
      <c r="B281" s="4">
        <v>28655</v>
      </c>
      <c r="C281" s="4">
        <v>0</v>
      </c>
      <c r="D281" s="4">
        <f t="shared" si="39"/>
        <v>28655</v>
      </c>
      <c r="E281" s="19">
        <f t="shared" si="43"/>
        <v>2.8654999999999999</v>
      </c>
      <c r="F281" s="19">
        <f t="shared" si="44"/>
        <v>71.637500000000003</v>
      </c>
      <c r="G281" s="19">
        <f t="shared" si="45"/>
        <v>19.103333333333332</v>
      </c>
      <c r="H281" s="22">
        <f t="shared" si="46"/>
        <v>93.606333333333339</v>
      </c>
    </row>
    <row r="282" spans="1:8" ht="15.75" x14ac:dyDescent="0.25">
      <c r="A282" s="4" t="s">
        <v>532</v>
      </c>
      <c r="B282" s="4">
        <v>11077</v>
      </c>
      <c r="C282" s="4">
        <v>0</v>
      </c>
      <c r="D282" s="4">
        <f t="shared" si="39"/>
        <v>11077</v>
      </c>
      <c r="E282" s="19">
        <f t="shared" si="43"/>
        <v>1.1076999999999999</v>
      </c>
      <c r="F282" s="19">
        <f t="shared" si="44"/>
        <v>27.692499999999999</v>
      </c>
      <c r="G282" s="19">
        <f t="shared" si="45"/>
        <v>7.3846666666666669</v>
      </c>
      <c r="H282" s="22">
        <f t="shared" si="46"/>
        <v>36.184866666666665</v>
      </c>
    </row>
    <row r="283" spans="1:8" ht="15.75" x14ac:dyDescent="0.25">
      <c r="A283" s="4" t="s">
        <v>533</v>
      </c>
      <c r="B283" s="4">
        <v>13471</v>
      </c>
      <c r="C283" s="4">
        <v>0</v>
      </c>
      <c r="D283" s="4">
        <f t="shared" si="39"/>
        <v>13471</v>
      </c>
      <c r="E283" s="19">
        <f t="shared" si="43"/>
        <v>1.3471</v>
      </c>
      <c r="F283" s="19">
        <f t="shared" si="44"/>
        <v>33.677500000000002</v>
      </c>
      <c r="G283" s="19">
        <f t="shared" si="45"/>
        <v>8.9806666666666661</v>
      </c>
      <c r="H283" s="22">
        <f t="shared" si="46"/>
        <v>44.005266666666664</v>
      </c>
    </row>
    <row r="284" spans="1:8" ht="15.75" x14ac:dyDescent="0.25">
      <c r="A284" s="4" t="s">
        <v>534</v>
      </c>
      <c r="B284" s="4">
        <v>168</v>
      </c>
      <c r="C284" s="4">
        <v>0</v>
      </c>
      <c r="D284" s="4">
        <f t="shared" si="39"/>
        <v>168</v>
      </c>
      <c r="E284" s="19">
        <f t="shared" si="43"/>
        <v>1.6799999999999999E-2</v>
      </c>
      <c r="F284" s="19">
        <f t="shared" si="44"/>
        <v>0.42</v>
      </c>
      <c r="G284" s="19">
        <f t="shared" si="45"/>
        <v>0.112</v>
      </c>
      <c r="H284" s="22">
        <f t="shared" si="46"/>
        <v>0.54879999999999995</v>
      </c>
    </row>
    <row r="285" spans="1:8" ht="15.75" x14ac:dyDescent="0.25">
      <c r="A285" s="4" t="s">
        <v>535</v>
      </c>
      <c r="B285" s="4">
        <v>2599</v>
      </c>
      <c r="C285" s="4">
        <v>0</v>
      </c>
      <c r="D285" s="4">
        <f t="shared" si="39"/>
        <v>2599</v>
      </c>
      <c r="E285" s="19">
        <f t="shared" si="43"/>
        <v>0.25990000000000002</v>
      </c>
      <c r="F285" s="19">
        <f t="shared" si="44"/>
        <v>6.4974999999999996</v>
      </c>
      <c r="G285" s="19">
        <f t="shared" si="45"/>
        <v>1.7326666666666666</v>
      </c>
      <c r="H285" s="22">
        <f t="shared" si="46"/>
        <v>8.4900666666666655</v>
      </c>
    </row>
    <row r="286" spans="1:8" ht="15.75" x14ac:dyDescent="0.25">
      <c r="A286" s="4" t="s">
        <v>536</v>
      </c>
      <c r="B286" s="4">
        <v>5050</v>
      </c>
      <c r="C286" s="4">
        <v>0</v>
      </c>
      <c r="D286" s="4">
        <f t="shared" si="39"/>
        <v>5050</v>
      </c>
      <c r="E286" s="19">
        <f t="shared" si="43"/>
        <v>0.505</v>
      </c>
      <c r="F286" s="19">
        <f t="shared" si="44"/>
        <v>12.625</v>
      </c>
      <c r="G286" s="19">
        <f t="shared" si="45"/>
        <v>3.3666666666666667</v>
      </c>
      <c r="H286" s="22">
        <f t="shared" si="46"/>
        <v>16.496666666666666</v>
      </c>
    </row>
    <row r="287" spans="1:8" ht="15.75" x14ac:dyDescent="0.25">
      <c r="A287" s="4" t="s">
        <v>537</v>
      </c>
      <c r="B287" s="4">
        <v>7281</v>
      </c>
      <c r="C287" s="4">
        <v>0</v>
      </c>
      <c r="D287" s="4">
        <f t="shared" si="39"/>
        <v>7281</v>
      </c>
      <c r="E287" s="19">
        <f t="shared" si="43"/>
        <v>0.72809999999999997</v>
      </c>
      <c r="F287" s="19">
        <f t="shared" si="44"/>
        <v>18.202500000000001</v>
      </c>
      <c r="G287" s="19">
        <f t="shared" si="45"/>
        <v>4.8540000000000001</v>
      </c>
      <c r="H287" s="22">
        <f t="shared" si="46"/>
        <v>23.784600000000001</v>
      </c>
    </row>
    <row r="288" spans="1:8" ht="15.75" x14ac:dyDescent="0.25">
      <c r="A288" s="4" t="s">
        <v>538</v>
      </c>
      <c r="B288" s="4">
        <v>24288</v>
      </c>
      <c r="C288" s="4">
        <v>0</v>
      </c>
      <c r="D288" s="4">
        <f t="shared" si="39"/>
        <v>24288</v>
      </c>
      <c r="E288" s="19">
        <f t="shared" si="43"/>
        <v>2.4287999999999998</v>
      </c>
      <c r="F288" s="19">
        <f t="shared" si="44"/>
        <v>60.72</v>
      </c>
      <c r="G288" s="19">
        <f t="shared" si="45"/>
        <v>16.192</v>
      </c>
      <c r="H288" s="22">
        <f t="shared" si="46"/>
        <v>79.340800000000002</v>
      </c>
    </row>
    <row r="289" spans="1:8" ht="15.75" x14ac:dyDescent="0.25">
      <c r="A289" s="4" t="s">
        <v>539</v>
      </c>
      <c r="B289" s="4">
        <v>1887</v>
      </c>
      <c r="C289" s="4">
        <v>0</v>
      </c>
      <c r="D289" s="4">
        <f t="shared" si="39"/>
        <v>1887</v>
      </c>
      <c r="E289" s="19">
        <f t="shared" si="43"/>
        <v>0.18870000000000001</v>
      </c>
      <c r="F289" s="19">
        <f t="shared" si="44"/>
        <v>4.7175000000000002</v>
      </c>
      <c r="G289" s="19">
        <f t="shared" si="45"/>
        <v>1.258</v>
      </c>
      <c r="H289" s="22">
        <f t="shared" si="46"/>
        <v>6.1642000000000001</v>
      </c>
    </row>
    <row r="290" spans="1:8" ht="15.75" x14ac:dyDescent="0.25">
      <c r="A290" s="4" t="s">
        <v>540</v>
      </c>
      <c r="B290" s="4">
        <v>16653</v>
      </c>
      <c r="C290" s="4">
        <v>0</v>
      </c>
      <c r="D290" s="4">
        <f t="shared" ref="D290:D309" si="47">SUM(B290+C290)</f>
        <v>16653</v>
      </c>
      <c r="E290" s="19">
        <f t="shared" si="43"/>
        <v>1.6653</v>
      </c>
      <c r="F290" s="19">
        <f t="shared" si="44"/>
        <v>41.6325</v>
      </c>
      <c r="G290" s="19">
        <f t="shared" si="45"/>
        <v>11.102</v>
      </c>
      <c r="H290" s="22">
        <f t="shared" si="46"/>
        <v>54.399799999999999</v>
      </c>
    </row>
    <row r="291" spans="1:8" ht="15.75" x14ac:dyDescent="0.25">
      <c r="A291" s="4" t="s">
        <v>541</v>
      </c>
      <c r="B291" s="4">
        <v>148479</v>
      </c>
      <c r="C291" s="4">
        <v>0</v>
      </c>
      <c r="D291" s="4">
        <f t="shared" si="47"/>
        <v>148479</v>
      </c>
      <c r="E291" s="19">
        <f t="shared" si="43"/>
        <v>14.847899999999999</v>
      </c>
      <c r="F291" s="19">
        <f t="shared" si="44"/>
        <v>371.19749999999999</v>
      </c>
      <c r="G291" s="19">
        <f t="shared" si="45"/>
        <v>98.986000000000004</v>
      </c>
      <c r="H291" s="22">
        <f t="shared" si="46"/>
        <v>485.03139999999996</v>
      </c>
    </row>
    <row r="292" spans="1:8" ht="15.75" x14ac:dyDescent="0.25">
      <c r="A292" s="4" t="s">
        <v>542</v>
      </c>
      <c r="B292" s="4">
        <v>11164</v>
      </c>
      <c r="C292" s="4">
        <v>0</v>
      </c>
      <c r="D292" s="4">
        <f t="shared" si="47"/>
        <v>11164</v>
      </c>
      <c r="E292" s="19">
        <f t="shared" si="43"/>
        <v>1.1164000000000001</v>
      </c>
      <c r="F292" s="19">
        <f t="shared" si="44"/>
        <v>27.91</v>
      </c>
      <c r="G292" s="19">
        <f t="shared" si="45"/>
        <v>7.4426666666666668</v>
      </c>
      <c r="H292" s="22">
        <f t="shared" si="46"/>
        <v>36.469066666666663</v>
      </c>
    </row>
    <row r="293" spans="1:8" ht="15.75" x14ac:dyDescent="0.25">
      <c r="A293" s="4" t="s">
        <v>543</v>
      </c>
      <c r="B293" s="4">
        <v>20445</v>
      </c>
      <c r="C293" s="4">
        <v>0</v>
      </c>
      <c r="D293" s="4">
        <f t="shared" si="47"/>
        <v>20445</v>
      </c>
      <c r="E293" s="19">
        <f t="shared" ref="E293:E310" si="48">SUM(D293/10000)</f>
        <v>2.0445000000000002</v>
      </c>
      <c r="F293" s="19">
        <f t="shared" ref="F293:F310" si="49">SUM(D293/400)</f>
        <v>51.112499999999997</v>
      </c>
      <c r="G293" s="19">
        <f t="shared" ref="G293:G310" si="50">SUM(D293/1500)</f>
        <v>13.63</v>
      </c>
      <c r="H293" s="22">
        <f t="shared" ref="H293:H310" si="51">SUM(E293+F293+G293)</f>
        <v>66.786999999999992</v>
      </c>
    </row>
    <row r="294" spans="1:8" ht="15.75" x14ac:dyDescent="0.25">
      <c r="A294" s="4" t="s">
        <v>544</v>
      </c>
      <c r="B294" s="4">
        <v>6183</v>
      </c>
      <c r="C294" s="4">
        <v>0</v>
      </c>
      <c r="D294" s="4">
        <f t="shared" si="47"/>
        <v>6183</v>
      </c>
      <c r="E294" s="19">
        <f t="shared" si="48"/>
        <v>0.61829999999999996</v>
      </c>
      <c r="F294" s="19">
        <f t="shared" si="49"/>
        <v>15.4575</v>
      </c>
      <c r="G294" s="19">
        <f t="shared" si="50"/>
        <v>4.1219999999999999</v>
      </c>
      <c r="H294" s="22">
        <f t="shared" si="51"/>
        <v>20.197800000000001</v>
      </c>
    </row>
    <row r="295" spans="1:8" ht="15.75" x14ac:dyDescent="0.25">
      <c r="A295" s="4" t="s">
        <v>545</v>
      </c>
      <c r="B295" s="4">
        <v>113940</v>
      </c>
      <c r="C295" s="4">
        <v>0</v>
      </c>
      <c r="D295" s="4">
        <f t="shared" si="47"/>
        <v>113940</v>
      </c>
      <c r="E295" s="19">
        <f t="shared" si="48"/>
        <v>11.394</v>
      </c>
      <c r="F295" s="19">
        <f t="shared" si="49"/>
        <v>284.85000000000002</v>
      </c>
      <c r="G295" s="19">
        <f t="shared" si="50"/>
        <v>75.959999999999994</v>
      </c>
      <c r="H295" s="22">
        <f t="shared" si="51"/>
        <v>372.20400000000001</v>
      </c>
    </row>
    <row r="296" spans="1:8" ht="15.75" x14ac:dyDescent="0.25">
      <c r="A296" s="4" t="s">
        <v>546</v>
      </c>
      <c r="B296" s="4">
        <v>30352</v>
      </c>
      <c r="C296" s="4">
        <v>0</v>
      </c>
      <c r="D296" s="4">
        <f t="shared" si="47"/>
        <v>30352</v>
      </c>
      <c r="E296" s="19">
        <f t="shared" si="48"/>
        <v>3.0352000000000001</v>
      </c>
      <c r="F296" s="19">
        <f t="shared" si="49"/>
        <v>75.88</v>
      </c>
      <c r="G296" s="19">
        <f t="shared" si="50"/>
        <v>20.234666666666666</v>
      </c>
      <c r="H296" s="22">
        <f t="shared" si="51"/>
        <v>99.149866666666668</v>
      </c>
    </row>
    <row r="297" spans="1:8" ht="15.75" x14ac:dyDescent="0.25">
      <c r="A297" s="4" t="s">
        <v>547</v>
      </c>
      <c r="B297" s="4">
        <v>3047</v>
      </c>
      <c r="C297" s="4">
        <v>0</v>
      </c>
      <c r="D297" s="4">
        <f t="shared" si="47"/>
        <v>3047</v>
      </c>
      <c r="E297" s="19">
        <f t="shared" si="48"/>
        <v>0.30470000000000003</v>
      </c>
      <c r="F297" s="19">
        <f t="shared" si="49"/>
        <v>7.6174999999999997</v>
      </c>
      <c r="G297" s="19">
        <f t="shared" si="50"/>
        <v>2.0313333333333334</v>
      </c>
      <c r="H297" s="22">
        <f t="shared" si="51"/>
        <v>9.9535333333333327</v>
      </c>
    </row>
    <row r="298" spans="1:8" ht="15.75" x14ac:dyDescent="0.25">
      <c r="A298" s="4" t="s">
        <v>548</v>
      </c>
      <c r="B298" s="4">
        <v>687</v>
      </c>
      <c r="C298" s="4">
        <v>0</v>
      </c>
      <c r="D298" s="4">
        <f t="shared" si="47"/>
        <v>687</v>
      </c>
      <c r="E298" s="19">
        <f t="shared" si="48"/>
        <v>6.8699999999999997E-2</v>
      </c>
      <c r="F298" s="19">
        <f t="shared" si="49"/>
        <v>1.7175</v>
      </c>
      <c r="G298" s="19">
        <f t="shared" si="50"/>
        <v>0.45800000000000002</v>
      </c>
      <c r="H298" s="22">
        <f t="shared" si="51"/>
        <v>2.2442000000000002</v>
      </c>
    </row>
    <row r="299" spans="1:8" ht="15.75" x14ac:dyDescent="0.25">
      <c r="A299" s="4" t="s">
        <v>549</v>
      </c>
      <c r="B299" s="4">
        <v>8320</v>
      </c>
      <c r="C299" s="4">
        <v>0</v>
      </c>
      <c r="D299" s="4">
        <f t="shared" si="47"/>
        <v>8320</v>
      </c>
      <c r="E299" s="19">
        <f t="shared" si="48"/>
        <v>0.83199999999999996</v>
      </c>
      <c r="F299" s="19">
        <f t="shared" si="49"/>
        <v>20.8</v>
      </c>
      <c r="G299" s="19">
        <f t="shared" si="50"/>
        <v>5.5466666666666669</v>
      </c>
      <c r="H299" s="22">
        <f t="shared" si="51"/>
        <v>27.178666666666668</v>
      </c>
    </row>
    <row r="300" spans="1:8" ht="15.75" x14ac:dyDescent="0.25">
      <c r="A300" s="4" t="s">
        <v>550</v>
      </c>
      <c r="B300" s="4">
        <v>10342</v>
      </c>
      <c r="C300" s="4">
        <v>0</v>
      </c>
      <c r="D300" s="4">
        <f t="shared" si="47"/>
        <v>10342</v>
      </c>
      <c r="E300" s="19">
        <f t="shared" si="48"/>
        <v>1.0342</v>
      </c>
      <c r="F300" s="19">
        <f t="shared" si="49"/>
        <v>25.855</v>
      </c>
      <c r="G300" s="19">
        <f t="shared" si="50"/>
        <v>6.8946666666666667</v>
      </c>
      <c r="H300" s="22">
        <f t="shared" si="51"/>
        <v>33.783866666666668</v>
      </c>
    </row>
    <row r="301" spans="1:8" ht="15.75" x14ac:dyDescent="0.25">
      <c r="A301" s="4" t="s">
        <v>551</v>
      </c>
      <c r="B301" s="4">
        <v>19334</v>
      </c>
      <c r="C301" s="4">
        <v>0</v>
      </c>
      <c r="D301" s="4">
        <f t="shared" si="47"/>
        <v>19334</v>
      </c>
      <c r="E301" s="19">
        <f t="shared" si="48"/>
        <v>1.9334</v>
      </c>
      <c r="F301" s="19">
        <f t="shared" si="49"/>
        <v>48.335000000000001</v>
      </c>
      <c r="G301" s="19">
        <f t="shared" si="50"/>
        <v>12.889333333333333</v>
      </c>
      <c r="H301" s="22">
        <f t="shared" si="51"/>
        <v>63.157733333333333</v>
      </c>
    </row>
    <row r="302" spans="1:8" ht="15.75" x14ac:dyDescent="0.25">
      <c r="A302" s="4" t="s">
        <v>552</v>
      </c>
      <c r="B302" s="4">
        <v>7794</v>
      </c>
      <c r="C302" s="4">
        <v>0</v>
      </c>
      <c r="D302" s="4">
        <f t="shared" si="47"/>
        <v>7794</v>
      </c>
      <c r="E302" s="19">
        <f t="shared" si="48"/>
        <v>0.77939999999999998</v>
      </c>
      <c r="F302" s="19">
        <f t="shared" si="49"/>
        <v>19.484999999999999</v>
      </c>
      <c r="G302" s="19">
        <f t="shared" si="50"/>
        <v>5.1959999999999997</v>
      </c>
      <c r="H302" s="22">
        <f t="shared" si="51"/>
        <v>25.4604</v>
      </c>
    </row>
    <row r="303" spans="1:8" ht="15.75" x14ac:dyDescent="0.25">
      <c r="A303" s="4" t="s">
        <v>553</v>
      </c>
      <c r="B303" s="4">
        <v>1344</v>
      </c>
      <c r="C303" s="4">
        <v>0</v>
      </c>
      <c r="D303" s="4">
        <f t="shared" si="47"/>
        <v>1344</v>
      </c>
      <c r="E303" s="19">
        <f t="shared" si="48"/>
        <v>0.13439999999999999</v>
      </c>
      <c r="F303" s="19">
        <f t="shared" si="49"/>
        <v>3.36</v>
      </c>
      <c r="G303" s="19">
        <f t="shared" si="50"/>
        <v>0.89600000000000002</v>
      </c>
      <c r="H303" s="22">
        <f t="shared" si="51"/>
        <v>4.3903999999999996</v>
      </c>
    </row>
    <row r="304" spans="1:8" ht="15.75" x14ac:dyDescent="0.25">
      <c r="A304" s="4" t="s">
        <v>554</v>
      </c>
      <c r="B304" s="4">
        <v>39863</v>
      </c>
      <c r="C304" s="4">
        <v>0</v>
      </c>
      <c r="D304" s="4">
        <f t="shared" si="47"/>
        <v>39863</v>
      </c>
      <c r="E304" s="19">
        <f t="shared" si="48"/>
        <v>3.9863</v>
      </c>
      <c r="F304" s="19">
        <f t="shared" si="49"/>
        <v>99.657499999999999</v>
      </c>
      <c r="G304" s="19">
        <f t="shared" si="50"/>
        <v>26.575333333333333</v>
      </c>
      <c r="H304" s="22">
        <f t="shared" si="51"/>
        <v>130.21913333333333</v>
      </c>
    </row>
    <row r="305" spans="1:8" ht="15.75" x14ac:dyDescent="0.25">
      <c r="A305" s="4" t="s">
        <v>555</v>
      </c>
      <c r="B305" s="4">
        <v>10984</v>
      </c>
      <c r="C305" s="4">
        <v>0</v>
      </c>
      <c r="D305" s="4">
        <f t="shared" si="47"/>
        <v>10984</v>
      </c>
      <c r="E305" s="19">
        <f t="shared" si="48"/>
        <v>1.0984</v>
      </c>
      <c r="F305" s="19">
        <f t="shared" si="49"/>
        <v>27.46</v>
      </c>
      <c r="G305" s="19">
        <f t="shared" si="50"/>
        <v>7.3226666666666667</v>
      </c>
      <c r="H305" s="22">
        <f t="shared" si="51"/>
        <v>35.881066666666669</v>
      </c>
    </row>
    <row r="306" spans="1:8" ht="15.75" x14ac:dyDescent="0.25">
      <c r="A306" s="4" t="s">
        <v>556</v>
      </c>
      <c r="B306" s="4">
        <v>1728</v>
      </c>
      <c r="C306" s="4">
        <v>0</v>
      </c>
      <c r="D306" s="4">
        <f t="shared" si="47"/>
        <v>1728</v>
      </c>
      <c r="E306" s="19">
        <f t="shared" si="48"/>
        <v>0.17280000000000001</v>
      </c>
      <c r="F306" s="19">
        <f t="shared" si="49"/>
        <v>4.32</v>
      </c>
      <c r="G306" s="19">
        <f t="shared" si="50"/>
        <v>1.1519999999999999</v>
      </c>
      <c r="H306" s="22">
        <f t="shared" si="51"/>
        <v>5.6448</v>
      </c>
    </row>
    <row r="307" spans="1:8" ht="15.75" x14ac:dyDescent="0.25">
      <c r="A307" s="4" t="s">
        <v>557</v>
      </c>
      <c r="B307" s="4">
        <v>16994</v>
      </c>
      <c r="C307" s="4">
        <v>0</v>
      </c>
      <c r="D307" s="4">
        <f t="shared" si="47"/>
        <v>16994</v>
      </c>
      <c r="E307" s="19">
        <f t="shared" si="48"/>
        <v>1.6994</v>
      </c>
      <c r="F307" s="19">
        <f t="shared" si="49"/>
        <v>42.484999999999999</v>
      </c>
      <c r="G307" s="19">
        <f t="shared" si="50"/>
        <v>11.329333333333333</v>
      </c>
      <c r="H307" s="22">
        <f t="shared" si="51"/>
        <v>55.513733333333327</v>
      </c>
    </row>
    <row r="308" spans="1:8" ht="15.75" x14ac:dyDescent="0.25">
      <c r="A308" s="4" t="s">
        <v>558</v>
      </c>
      <c r="B308" s="4">
        <v>1635</v>
      </c>
      <c r="C308" s="4">
        <v>0</v>
      </c>
      <c r="D308" s="4">
        <f t="shared" si="47"/>
        <v>1635</v>
      </c>
      <c r="E308" s="19">
        <f t="shared" si="48"/>
        <v>0.16350000000000001</v>
      </c>
      <c r="F308" s="19">
        <f t="shared" si="49"/>
        <v>4.0875000000000004</v>
      </c>
      <c r="G308" s="19">
        <f t="shared" si="50"/>
        <v>1.0900000000000001</v>
      </c>
      <c r="H308" s="22">
        <f t="shared" si="51"/>
        <v>5.3410000000000002</v>
      </c>
    </row>
    <row r="309" spans="1:8" ht="16.5" customHeight="1" x14ac:dyDescent="0.25">
      <c r="A309" s="4" t="s">
        <v>559</v>
      </c>
      <c r="B309" s="4">
        <v>4121</v>
      </c>
      <c r="C309" s="4">
        <v>0</v>
      </c>
      <c r="D309" s="4">
        <f t="shared" si="47"/>
        <v>4121</v>
      </c>
      <c r="E309" s="19">
        <f t="shared" si="48"/>
        <v>0.41210000000000002</v>
      </c>
      <c r="F309" s="19">
        <f t="shared" si="49"/>
        <v>10.3025</v>
      </c>
      <c r="G309" s="19">
        <f t="shared" si="50"/>
        <v>2.7473333333333332</v>
      </c>
      <c r="H309" s="22">
        <f t="shared" si="51"/>
        <v>13.461933333333334</v>
      </c>
    </row>
    <row r="310" spans="1:8" ht="15.75" x14ac:dyDescent="0.25">
      <c r="A310" s="4" t="s">
        <v>561</v>
      </c>
      <c r="B310" s="4"/>
      <c r="C310" s="4"/>
      <c r="D310" s="4"/>
      <c r="E310" s="19">
        <f t="shared" si="48"/>
        <v>0</v>
      </c>
      <c r="F310" s="19">
        <f t="shared" si="49"/>
        <v>0</v>
      </c>
      <c r="G310" s="19">
        <f t="shared" si="50"/>
        <v>0</v>
      </c>
      <c r="H310" s="22">
        <f t="shared" si="51"/>
        <v>0</v>
      </c>
    </row>
    <row r="311" spans="1:8" ht="15.75" x14ac:dyDescent="0.25">
      <c r="A311" s="4"/>
      <c r="B311" s="4"/>
      <c r="C311" s="4"/>
      <c r="D311" s="4"/>
      <c r="E311" s="4"/>
      <c r="F311" s="4"/>
      <c r="G311" s="4"/>
      <c r="H311" s="2"/>
    </row>
    <row r="312" spans="1:8" ht="15.75" x14ac:dyDescent="0.25">
      <c r="A312" s="4"/>
      <c r="B312" s="4"/>
      <c r="C312" s="4"/>
      <c r="D312" s="4"/>
      <c r="E312" s="4"/>
      <c r="F312" s="4"/>
      <c r="G312" s="4"/>
      <c r="H312" s="2"/>
    </row>
    <row r="313" spans="1:8" ht="15.75" x14ac:dyDescent="0.25">
      <c r="A313" s="4"/>
      <c r="B313" s="4"/>
      <c r="C313" s="4"/>
      <c r="D313" s="4"/>
      <c r="E313" s="4"/>
      <c r="F313" s="4"/>
      <c r="G313" s="4"/>
      <c r="H313" s="2"/>
    </row>
    <row r="314" spans="1:8" ht="15.75" x14ac:dyDescent="0.25">
      <c r="A314" s="4"/>
      <c r="B314" s="4"/>
      <c r="C314" s="4"/>
      <c r="D314" s="4"/>
      <c r="E314" s="4"/>
      <c r="F314" s="4"/>
      <c r="G314" s="4"/>
      <c r="H314" s="2"/>
    </row>
    <row r="315" spans="1:8" ht="15.75" x14ac:dyDescent="0.25">
      <c r="A315" s="4"/>
      <c r="B315" s="4"/>
      <c r="C315" s="4"/>
      <c r="D315" s="4"/>
      <c r="E315" s="4"/>
      <c r="F315" s="4"/>
      <c r="G315" s="4"/>
      <c r="H315" s="2"/>
    </row>
    <row r="316" spans="1:8" ht="15.75" x14ac:dyDescent="0.25">
      <c r="A316" s="4"/>
      <c r="B316" s="4"/>
      <c r="C316" s="4"/>
      <c r="D316" s="4"/>
      <c r="E316" s="4"/>
      <c r="F316" s="4"/>
      <c r="G316" s="4"/>
      <c r="H316" s="2"/>
    </row>
    <row r="317" spans="1:8" ht="14.25" customHeight="1" x14ac:dyDescent="0.25">
      <c r="A317" s="4"/>
      <c r="B317" s="4"/>
      <c r="C317" s="4"/>
      <c r="D317" s="4"/>
      <c r="E317" s="4"/>
      <c r="F317" s="4"/>
      <c r="G317" s="4"/>
      <c r="H317" s="2"/>
    </row>
    <row r="318" spans="1:8" ht="15.75" x14ac:dyDescent="0.25">
      <c r="A318" s="2" t="s">
        <v>431</v>
      </c>
      <c r="B318" s="4"/>
      <c r="C318" s="4"/>
      <c r="D318" s="4"/>
      <c r="E318" s="4"/>
      <c r="F318" s="4"/>
      <c r="G318" s="4"/>
      <c r="H318" s="2"/>
    </row>
    <row r="319" spans="1:8" ht="15.75" x14ac:dyDescent="0.25">
      <c r="A319" s="4"/>
      <c r="B319" s="4"/>
      <c r="C319" s="4"/>
      <c r="D319" s="4"/>
      <c r="E319" s="4"/>
      <c r="F319" s="4"/>
      <c r="G319" s="4"/>
      <c r="H319" s="2"/>
    </row>
    <row r="320" spans="1:8" ht="15.75" x14ac:dyDescent="0.25">
      <c r="A320" s="4" t="s">
        <v>430</v>
      </c>
      <c r="B320" s="4"/>
      <c r="C320" s="4"/>
      <c r="D320" s="4"/>
      <c r="E320" s="4"/>
      <c r="F320" s="4"/>
      <c r="G320" s="4"/>
      <c r="H320" s="2"/>
    </row>
    <row r="321" spans="1:8" ht="15.75" x14ac:dyDescent="0.25">
      <c r="A321" s="4" t="s">
        <v>390</v>
      </c>
      <c r="B321" s="4"/>
      <c r="C321" s="4"/>
      <c r="D321" s="4"/>
      <c r="E321" s="4"/>
      <c r="F321" s="4"/>
      <c r="G321" s="4"/>
      <c r="H321" s="2"/>
    </row>
    <row r="322" spans="1:8" ht="15.75" x14ac:dyDescent="0.25">
      <c r="A322" s="4" t="s">
        <v>391</v>
      </c>
      <c r="B322" s="4"/>
      <c r="C322" s="4"/>
      <c r="D322" s="4"/>
      <c r="E322" s="4"/>
      <c r="F322" s="4"/>
      <c r="G322" s="4"/>
      <c r="H322" s="2"/>
    </row>
    <row r="323" spans="1:8" ht="15.75" x14ac:dyDescent="0.25">
      <c r="A323" s="4" t="s">
        <v>20</v>
      </c>
      <c r="B323" s="4"/>
      <c r="C323" s="4"/>
      <c r="D323" s="4"/>
      <c r="E323" s="4"/>
      <c r="F323" s="4"/>
      <c r="G323" s="4"/>
      <c r="H323" s="2"/>
    </row>
    <row r="324" spans="1:8" ht="15.75" x14ac:dyDescent="0.25">
      <c r="A324" s="4" t="s">
        <v>392</v>
      </c>
      <c r="B324" s="4"/>
      <c r="C324" s="4"/>
      <c r="D324" s="4"/>
      <c r="E324" s="4"/>
      <c r="F324" s="4"/>
      <c r="G324" s="4"/>
      <c r="H324" s="2"/>
    </row>
    <row r="325" spans="1:8" ht="15.75" x14ac:dyDescent="0.25">
      <c r="A325" s="4" t="s">
        <v>393</v>
      </c>
      <c r="B325" s="4"/>
      <c r="C325" s="4"/>
      <c r="D325" s="4"/>
      <c r="E325" s="4"/>
      <c r="F325" s="4"/>
      <c r="G325" s="4"/>
      <c r="H325" s="2"/>
    </row>
    <row r="326" spans="1:8" ht="15.75" x14ac:dyDescent="0.25">
      <c r="A326" s="4" t="s">
        <v>22</v>
      </c>
      <c r="B326" s="4"/>
      <c r="C326" s="4"/>
      <c r="D326" s="4"/>
      <c r="E326" s="4"/>
      <c r="F326" s="4"/>
      <c r="G326" s="4"/>
      <c r="H326" s="2"/>
    </row>
    <row r="327" spans="1:8" ht="15.75" x14ac:dyDescent="0.25">
      <c r="A327" s="4" t="s">
        <v>24</v>
      </c>
      <c r="B327" s="4"/>
      <c r="C327" s="4"/>
      <c r="D327" s="4"/>
      <c r="E327" s="4"/>
      <c r="F327" s="4"/>
      <c r="G327" s="4"/>
      <c r="H327" s="2"/>
    </row>
    <row r="328" spans="1:8" ht="15.75" x14ac:dyDescent="0.25">
      <c r="A328" s="4" t="s">
        <v>21</v>
      </c>
      <c r="B328" s="4"/>
      <c r="C328" s="4"/>
      <c r="D328" s="4"/>
      <c r="E328" s="4"/>
      <c r="F328" s="4"/>
      <c r="G328" s="4"/>
      <c r="H328" s="2"/>
    </row>
    <row r="329" spans="1:8" ht="15.75" x14ac:dyDescent="0.25">
      <c r="A329" s="4" t="s">
        <v>14</v>
      </c>
      <c r="B329" s="4"/>
      <c r="C329" s="4"/>
      <c r="D329" s="4"/>
      <c r="E329" s="4"/>
      <c r="F329" s="4"/>
      <c r="G329" s="4"/>
      <c r="H329" s="2"/>
    </row>
    <row r="330" spans="1:8" ht="15.75" x14ac:dyDescent="0.25">
      <c r="A330" s="4" t="s">
        <v>25</v>
      </c>
      <c r="B330" s="4"/>
      <c r="C330" s="4"/>
      <c r="D330" s="4"/>
      <c r="E330" s="4"/>
      <c r="F330" s="4"/>
      <c r="G330" s="4"/>
      <c r="H330" s="2"/>
    </row>
    <row r="331" spans="1:8" ht="15.75" x14ac:dyDescent="0.25">
      <c r="A331" s="4" t="s">
        <v>394</v>
      </c>
      <c r="B331" s="4"/>
      <c r="C331" s="4"/>
      <c r="D331" s="4"/>
      <c r="E331" s="4"/>
      <c r="F331" s="4"/>
      <c r="G331" s="4"/>
      <c r="H331" s="2"/>
    </row>
    <row r="332" spans="1:8" ht="15.75" x14ac:dyDescent="0.25">
      <c r="A332" s="4" t="s">
        <v>26</v>
      </c>
      <c r="B332" s="4"/>
      <c r="C332" s="4"/>
      <c r="D332" s="4"/>
      <c r="E332" s="4"/>
      <c r="F332" s="4"/>
      <c r="G332" s="4"/>
      <c r="H332" s="2"/>
    </row>
    <row r="333" spans="1:8" ht="15.75" x14ac:dyDescent="0.25">
      <c r="A333" s="4" t="s">
        <v>395</v>
      </c>
      <c r="B333" s="4"/>
      <c r="C333" s="4"/>
      <c r="D333" s="4"/>
      <c r="E333" s="4"/>
      <c r="F333" s="4"/>
      <c r="G333" s="4"/>
      <c r="H333" s="2"/>
    </row>
    <row r="334" spans="1:8" ht="15.75" x14ac:dyDescent="0.25">
      <c r="A334" s="4" t="s">
        <v>396</v>
      </c>
      <c r="B334" s="4"/>
      <c r="C334" s="4"/>
      <c r="D334" s="4"/>
      <c r="E334" s="4"/>
      <c r="F334" s="4"/>
      <c r="G334" s="4"/>
      <c r="H334" s="2"/>
    </row>
    <row r="335" spans="1:8" ht="15.75" x14ac:dyDescent="0.25">
      <c r="A335" s="4" t="s">
        <v>377</v>
      </c>
      <c r="B335" s="4"/>
      <c r="C335" s="4"/>
      <c r="D335" s="4"/>
      <c r="E335" s="4"/>
      <c r="F335" s="4"/>
      <c r="G335" s="4"/>
      <c r="H335" s="2"/>
    </row>
    <row r="336" spans="1:8" ht="15.75" x14ac:dyDescent="0.25">
      <c r="A336" s="4" t="s">
        <v>397</v>
      </c>
      <c r="B336" s="4"/>
      <c r="C336" s="4"/>
      <c r="D336" s="4"/>
      <c r="E336" s="4"/>
      <c r="F336" s="4"/>
      <c r="G336" s="4"/>
      <c r="H336" s="2"/>
    </row>
    <row r="337" spans="1:8" ht="15.75" x14ac:dyDescent="0.25">
      <c r="A337" s="4" t="s">
        <v>27</v>
      </c>
      <c r="B337" s="4"/>
      <c r="C337" s="4"/>
      <c r="D337" s="4"/>
      <c r="E337" s="4"/>
      <c r="F337" s="4"/>
      <c r="G337" s="4"/>
      <c r="H337" s="2"/>
    </row>
    <row r="338" spans="1:8" ht="15.75" x14ac:dyDescent="0.25">
      <c r="A338" s="4" t="s">
        <v>23</v>
      </c>
      <c r="B338" s="4"/>
      <c r="C338" s="4"/>
      <c r="D338" s="4"/>
      <c r="E338" s="4"/>
      <c r="F338" s="4"/>
      <c r="G338" s="4"/>
      <c r="H338" s="2"/>
    </row>
    <row r="339" spans="1:8" ht="15.75" x14ac:dyDescent="0.25">
      <c r="A339" s="4" t="s">
        <v>15</v>
      </c>
      <c r="B339" s="4"/>
      <c r="C339" s="4"/>
      <c r="D339" s="4"/>
      <c r="E339" s="4"/>
      <c r="F339" s="4"/>
      <c r="G339" s="4"/>
      <c r="H339" s="2"/>
    </row>
    <row r="340" spans="1:8" ht="15.75" x14ac:dyDescent="0.25">
      <c r="A340" s="4" t="s">
        <v>398</v>
      </c>
      <c r="B340" s="4"/>
      <c r="C340" s="4"/>
      <c r="D340" s="4"/>
      <c r="E340" s="4"/>
      <c r="F340" s="4"/>
      <c r="G340" s="4"/>
      <c r="H340" s="2"/>
    </row>
    <row r="341" spans="1:8" ht="15.75" x14ac:dyDescent="0.25">
      <c r="A341" s="4" t="s">
        <v>29</v>
      </c>
      <c r="B341" s="4"/>
      <c r="C341" s="4"/>
      <c r="D341" s="4"/>
      <c r="E341" s="4"/>
      <c r="F341" s="4"/>
      <c r="G341" s="4"/>
      <c r="H341" s="2"/>
    </row>
    <row r="342" spans="1:8" ht="15.75" x14ac:dyDescent="0.25">
      <c r="A342" s="4" t="s">
        <v>399</v>
      </c>
      <c r="B342" s="4"/>
      <c r="C342" s="4"/>
      <c r="D342" s="4"/>
      <c r="E342" s="4"/>
      <c r="F342" s="4"/>
      <c r="G342" s="4"/>
      <c r="H342" s="2"/>
    </row>
    <row r="343" spans="1:8" ht="15.75" x14ac:dyDescent="0.25">
      <c r="A343" s="4" t="s">
        <v>400</v>
      </c>
      <c r="B343" s="4"/>
      <c r="C343" s="4"/>
      <c r="D343" s="4"/>
      <c r="E343" s="4"/>
      <c r="F343" s="4"/>
      <c r="G343" s="4"/>
      <c r="H343" s="2"/>
    </row>
    <row r="344" spans="1:8" ht="15.75" x14ac:dyDescent="0.25">
      <c r="A344" s="4" t="s">
        <v>401</v>
      </c>
      <c r="B344" s="4"/>
      <c r="C344" s="4"/>
      <c r="D344" s="4"/>
      <c r="E344" s="4"/>
      <c r="F344" s="4"/>
      <c r="G344" s="4"/>
      <c r="H344" s="2"/>
    </row>
    <row r="345" spans="1:8" ht="15.75" x14ac:dyDescent="0.25">
      <c r="A345" s="4" t="s">
        <v>402</v>
      </c>
      <c r="B345" s="4"/>
      <c r="C345" s="4"/>
      <c r="D345" s="4"/>
      <c r="E345" s="4"/>
      <c r="F345" s="4"/>
      <c r="G345" s="4"/>
      <c r="H345" s="2"/>
    </row>
    <row r="346" spans="1:8" ht="15.75" x14ac:dyDescent="0.25">
      <c r="A346" s="4" t="s">
        <v>403</v>
      </c>
      <c r="B346" s="4"/>
      <c r="C346" s="4"/>
      <c r="D346" s="4"/>
      <c r="E346" s="4"/>
      <c r="F346" s="4"/>
      <c r="G346" s="4"/>
      <c r="H346" s="2"/>
    </row>
    <row r="347" spans="1:8" ht="15.75" x14ac:dyDescent="0.25">
      <c r="A347" s="4" t="s">
        <v>403</v>
      </c>
      <c r="B347" s="4"/>
      <c r="C347" s="4"/>
      <c r="D347" s="4"/>
      <c r="E347" s="4"/>
      <c r="F347" s="4"/>
      <c r="G347" s="4"/>
      <c r="H347" s="2"/>
    </row>
    <row r="348" spans="1:8" ht="15.75" x14ac:dyDescent="0.25">
      <c r="A348" s="4" t="s">
        <v>404</v>
      </c>
      <c r="B348" s="4"/>
      <c r="C348" s="4"/>
      <c r="D348" s="4"/>
      <c r="E348" s="4"/>
      <c r="F348" s="4"/>
      <c r="G348" s="4"/>
      <c r="H348" s="2"/>
    </row>
    <row r="349" spans="1:8" ht="15.75" x14ac:dyDescent="0.25">
      <c r="A349" s="4" t="s">
        <v>405</v>
      </c>
      <c r="B349" s="4"/>
      <c r="C349" s="4"/>
      <c r="D349" s="4"/>
      <c r="E349" s="4"/>
      <c r="F349" s="4"/>
      <c r="G349" s="4"/>
      <c r="H349" s="2"/>
    </row>
    <row r="350" spans="1:8" ht="15.75" x14ac:dyDescent="0.25">
      <c r="A350" s="4" t="s">
        <v>406</v>
      </c>
      <c r="B350" s="4"/>
      <c r="C350" s="4"/>
      <c r="D350" s="4"/>
      <c r="E350" s="4"/>
      <c r="F350" s="4"/>
      <c r="G350" s="4"/>
      <c r="H350" s="2"/>
    </row>
    <row r="351" spans="1:8" ht="15.75" x14ac:dyDescent="0.25">
      <c r="A351" s="4" t="s">
        <v>407</v>
      </c>
      <c r="B351" s="4"/>
      <c r="C351" s="4"/>
      <c r="D351" s="4"/>
      <c r="E351" s="4"/>
      <c r="F351" s="4"/>
      <c r="G351" s="4"/>
      <c r="H351" s="2"/>
    </row>
    <row r="352" spans="1:8" ht="15.75" x14ac:dyDescent="0.25">
      <c r="A352" s="4" t="s">
        <v>408</v>
      </c>
      <c r="B352" s="4"/>
      <c r="C352" s="4"/>
      <c r="D352" s="4"/>
      <c r="E352" s="4"/>
      <c r="F352" s="4"/>
      <c r="G352" s="4"/>
      <c r="H352" s="2"/>
    </row>
    <row r="353" spans="1:8" ht="15.75" x14ac:dyDescent="0.25">
      <c r="A353" s="4" t="s">
        <v>409</v>
      </c>
      <c r="B353" s="4"/>
      <c r="C353" s="4"/>
      <c r="D353" s="4"/>
      <c r="E353" s="4"/>
      <c r="F353" s="4"/>
      <c r="G353" s="4"/>
      <c r="H353" s="2"/>
    </row>
    <row r="354" spans="1:8" ht="15.75" x14ac:dyDescent="0.25">
      <c r="A354" s="4" t="s">
        <v>410</v>
      </c>
      <c r="B354" s="4"/>
      <c r="C354" s="4"/>
      <c r="D354" s="4"/>
      <c r="E354" s="4"/>
      <c r="F354" s="4"/>
      <c r="G354" s="4"/>
      <c r="H354" s="2"/>
    </row>
    <row r="355" spans="1:8" ht="15.75" x14ac:dyDescent="0.25">
      <c r="A355" s="4" t="s">
        <v>411</v>
      </c>
      <c r="B355" s="4"/>
      <c r="C355" s="4"/>
      <c r="D355" s="4"/>
      <c r="E355" s="4"/>
      <c r="F355" s="4"/>
      <c r="G355" s="4"/>
      <c r="H355" s="2"/>
    </row>
    <row r="356" spans="1:8" ht="15.75" x14ac:dyDescent="0.25">
      <c r="A356" s="4" t="s">
        <v>412</v>
      </c>
      <c r="B356" s="4"/>
      <c r="C356" s="4"/>
      <c r="D356" s="4"/>
      <c r="E356" s="4"/>
      <c r="F356" s="4"/>
      <c r="G356" s="4"/>
      <c r="H356" s="2"/>
    </row>
    <row r="357" spans="1:8" ht="15.75" x14ac:dyDescent="0.25">
      <c r="A357" s="4" t="s">
        <v>413</v>
      </c>
      <c r="B357" s="4"/>
      <c r="C357" s="4"/>
      <c r="D357" s="4"/>
      <c r="E357" s="4"/>
      <c r="F357" s="4"/>
      <c r="G357" s="4"/>
      <c r="H357" s="2"/>
    </row>
    <row r="358" spans="1:8" ht="15.75" x14ac:dyDescent="0.25">
      <c r="A358" s="4" t="s">
        <v>414</v>
      </c>
      <c r="B358" s="4"/>
      <c r="C358" s="4"/>
      <c r="D358" s="4"/>
      <c r="E358" s="4"/>
      <c r="F358" s="4"/>
      <c r="G358" s="4"/>
      <c r="H358" s="2"/>
    </row>
    <row r="359" spans="1:8" ht="15.75" x14ac:dyDescent="0.25">
      <c r="A359" s="4" t="s">
        <v>415</v>
      </c>
      <c r="B359" s="4"/>
      <c r="C359" s="4"/>
      <c r="D359" s="4"/>
      <c r="E359" s="4"/>
      <c r="F359" s="4"/>
      <c r="G359" s="4"/>
      <c r="H359" s="2"/>
    </row>
    <row r="360" spans="1:8" ht="15.75" x14ac:dyDescent="0.25">
      <c r="A360" s="4" t="s">
        <v>416</v>
      </c>
      <c r="B360" s="4"/>
      <c r="C360" s="4"/>
      <c r="D360" s="4"/>
      <c r="E360" s="4"/>
      <c r="F360" s="4"/>
      <c r="G360" s="4"/>
      <c r="H360" s="2"/>
    </row>
    <row r="361" spans="1:8" ht="15.75" x14ac:dyDescent="0.25">
      <c r="A361" s="4" t="s">
        <v>417</v>
      </c>
      <c r="B361" s="4"/>
      <c r="C361" s="4"/>
      <c r="D361" s="4"/>
      <c r="E361" s="4"/>
      <c r="F361" s="4"/>
      <c r="G361" s="4"/>
      <c r="H361" s="2"/>
    </row>
    <row r="362" spans="1:8" ht="15.75" x14ac:dyDescent="0.25">
      <c r="A362" s="4" t="s">
        <v>418</v>
      </c>
      <c r="B362" s="4"/>
      <c r="C362" s="4"/>
      <c r="D362" s="4"/>
      <c r="E362" s="4"/>
      <c r="F362" s="4"/>
      <c r="G362" s="4"/>
      <c r="H362" s="2"/>
    </row>
    <row r="363" spans="1:8" ht="15.75" x14ac:dyDescent="0.25">
      <c r="A363" s="4" t="s">
        <v>419</v>
      </c>
      <c r="B363" s="4"/>
      <c r="C363" s="4"/>
      <c r="D363" s="4"/>
      <c r="E363" s="4"/>
      <c r="F363" s="4"/>
      <c r="G363" s="4"/>
      <c r="H363" s="2"/>
    </row>
    <row r="364" spans="1:8" ht="15.75" x14ac:dyDescent="0.25">
      <c r="A364" s="4" t="s">
        <v>420</v>
      </c>
      <c r="B364" s="4"/>
      <c r="C364" s="4"/>
      <c r="D364" s="4"/>
      <c r="E364" s="4"/>
      <c r="F364" s="4"/>
      <c r="G364" s="4"/>
      <c r="H364" s="2"/>
    </row>
    <row r="365" spans="1:8" ht="15.75" x14ac:dyDescent="0.25">
      <c r="A365" s="4" t="s">
        <v>421</v>
      </c>
      <c r="B365" s="4"/>
      <c r="C365" s="4"/>
      <c r="D365" s="4"/>
      <c r="E365" s="4"/>
      <c r="F365" s="4"/>
      <c r="G365" s="4"/>
      <c r="H365" s="2"/>
    </row>
    <row r="366" spans="1:8" ht="15.75" x14ac:dyDescent="0.25">
      <c r="A366" s="4" t="s">
        <v>422</v>
      </c>
      <c r="B366" s="4"/>
      <c r="C366" s="4"/>
      <c r="D366" s="4"/>
      <c r="E366" s="4"/>
      <c r="F366" s="4"/>
      <c r="G366" s="4"/>
      <c r="H366" s="2"/>
    </row>
    <row r="367" spans="1:8" ht="15.75" x14ac:dyDescent="0.25">
      <c r="A367" s="4" t="s">
        <v>423</v>
      </c>
      <c r="B367" s="4"/>
      <c r="C367" s="4"/>
      <c r="D367" s="4"/>
      <c r="E367" s="4"/>
      <c r="F367" s="4"/>
      <c r="G367" s="4"/>
      <c r="H367" s="2"/>
    </row>
    <row r="368" spans="1:8" ht="15.75" x14ac:dyDescent="0.25">
      <c r="A368" s="4" t="s">
        <v>424</v>
      </c>
    </row>
    <row r="369" spans="1:3" ht="15.75" x14ac:dyDescent="0.25">
      <c r="A369" s="4" t="s">
        <v>425</v>
      </c>
    </row>
    <row r="370" spans="1:3" ht="15.75" x14ac:dyDescent="0.25">
      <c r="A370" s="4" t="s">
        <v>426</v>
      </c>
    </row>
    <row r="371" spans="1:3" ht="15.75" x14ac:dyDescent="0.25">
      <c r="A371" s="4" t="s">
        <v>427</v>
      </c>
    </row>
    <row r="372" spans="1:3" ht="15.75" x14ac:dyDescent="0.25">
      <c r="A372" s="4" t="s">
        <v>428</v>
      </c>
    </row>
    <row r="373" spans="1:3" ht="15.75" x14ac:dyDescent="0.25">
      <c r="A373" s="4" t="s">
        <v>429</v>
      </c>
    </row>
    <row r="374" spans="1:3" ht="15.75" x14ac:dyDescent="0.25">
      <c r="A374" s="4" t="s">
        <v>560</v>
      </c>
    </row>
    <row r="375" spans="1:3" ht="15.75" x14ac:dyDescent="0.25">
      <c r="A375" s="4" t="s">
        <v>562</v>
      </c>
    </row>
    <row r="376" spans="1:3" ht="15.75" x14ac:dyDescent="0.25">
      <c r="A376" s="4" t="s">
        <v>563</v>
      </c>
      <c r="C376" t="s">
        <v>569</v>
      </c>
    </row>
    <row r="377" spans="1:3" ht="15.75" x14ac:dyDescent="0.25">
      <c r="A377" s="4" t="s">
        <v>564</v>
      </c>
    </row>
    <row r="378" spans="1:3" ht="15.75" x14ac:dyDescent="0.25">
      <c r="A378" s="4" t="s">
        <v>565</v>
      </c>
    </row>
    <row r="379" spans="1:3" ht="15.75" x14ac:dyDescent="0.25">
      <c r="A379" s="4" t="s">
        <v>566</v>
      </c>
    </row>
    <row r="380" spans="1:3" ht="15.75" x14ac:dyDescent="0.25">
      <c r="A380" s="4" t="s">
        <v>567</v>
      </c>
    </row>
    <row r="381" spans="1:3" ht="15.75" x14ac:dyDescent="0.25">
      <c r="A381" s="4" t="s">
        <v>568</v>
      </c>
    </row>
    <row r="382" spans="1:3" x14ac:dyDescent="0.25">
      <c r="A382" s="21"/>
    </row>
    <row r="383" spans="1:3" x14ac:dyDescent="0.25">
      <c r="A383" s="21"/>
    </row>
    <row r="385" spans="1:1" ht="21" x14ac:dyDescent="0.35">
      <c r="A385" s="1" t="s">
        <v>432</v>
      </c>
    </row>
    <row r="386" spans="1:1" ht="21" x14ac:dyDescent="0.35">
      <c r="A386" s="1"/>
    </row>
    <row r="387" spans="1:1" s="4" customFormat="1" x14ac:dyDescent="0.2">
      <c r="A387" s="4" t="s">
        <v>433</v>
      </c>
    </row>
    <row r="388" spans="1:1" s="4" customFormat="1" x14ac:dyDescent="0.2">
      <c r="A388" s="4" t="s">
        <v>434</v>
      </c>
    </row>
    <row r="389" spans="1:1" s="4" customFormat="1" x14ac:dyDescent="0.2">
      <c r="A389" s="4" t="s">
        <v>435</v>
      </c>
    </row>
    <row r="390" spans="1:1" s="4" customFormat="1" x14ac:dyDescent="0.2">
      <c r="A390" s="4" t="s">
        <v>436</v>
      </c>
    </row>
    <row r="391" spans="1:1" s="4" customFormat="1" x14ac:dyDescent="0.2">
      <c r="A391" s="4" t="s">
        <v>437</v>
      </c>
    </row>
    <row r="392" spans="1:1" s="4" customFormat="1" x14ac:dyDescent="0.2">
      <c r="A392" s="4" t="s">
        <v>438</v>
      </c>
    </row>
    <row r="393" spans="1:1" s="4" customFormat="1" x14ac:dyDescent="0.2">
      <c r="A393" s="4" t="s">
        <v>439</v>
      </c>
    </row>
    <row r="394" spans="1:1" s="4" customFormat="1" x14ac:dyDescent="0.2">
      <c r="A394" s="4" t="s">
        <v>440</v>
      </c>
    </row>
    <row r="395" spans="1:1" s="4" customFormat="1" x14ac:dyDescent="0.2">
      <c r="A395" s="4" t="s">
        <v>441</v>
      </c>
    </row>
    <row r="396" spans="1:1" s="4" customFormat="1" x14ac:dyDescent="0.2">
      <c r="A396" s="4" t="s">
        <v>442</v>
      </c>
    </row>
  </sheetData>
  <autoFilter ref="A9:H195" xr:uid="{00000000-0001-0000-0000-000000000000}"/>
  <mergeCells count="2">
    <mergeCell ref="A3:H3"/>
    <mergeCell ref="A4:G4"/>
  </mergeCells>
  <pageMargins left="0.7" right="0.7" top="0.75" bottom="0.75" header="0.3" footer="0.3"/>
  <pageSetup paperSize="9"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I199"/>
  <sheetViews>
    <sheetView topLeftCell="A52" workbookViewId="0">
      <selection activeCell="G73" sqref="G73"/>
    </sheetView>
  </sheetViews>
  <sheetFormatPr baseColWidth="10" defaultRowHeight="15" x14ac:dyDescent="0.25"/>
  <cols>
    <col min="1" max="1" width="18.85546875" bestFit="1" customWidth="1"/>
    <col min="2" max="2" width="84.42578125" bestFit="1" customWidth="1"/>
    <col min="3" max="3" width="16.140625" hidden="1" customWidth="1"/>
    <col min="4" max="4" width="17.7109375" hidden="1" customWidth="1"/>
    <col min="5" max="5" width="17.7109375" customWidth="1"/>
    <col min="6" max="6" width="24" customWidth="1"/>
    <col min="7" max="7" width="24.28515625" customWidth="1"/>
    <col min="8" max="8" width="21" customWidth="1"/>
    <col min="9" max="9" width="32.85546875" style="11" customWidth="1"/>
  </cols>
  <sheetData>
    <row r="3" spans="1:9" ht="20.25" customHeight="1" x14ac:dyDescent="0.25">
      <c r="B3" s="24" t="s">
        <v>382</v>
      </c>
      <c r="C3" s="25"/>
      <c r="D3" s="26"/>
      <c r="E3" s="25"/>
      <c r="F3" s="25"/>
      <c r="G3" s="25"/>
      <c r="H3" s="25"/>
      <c r="I3" s="25"/>
    </row>
    <row r="4" spans="1:9" ht="24" customHeight="1" x14ac:dyDescent="0.25">
      <c r="B4" s="27" t="s">
        <v>383</v>
      </c>
      <c r="C4" s="25"/>
      <c r="D4" s="26"/>
      <c r="E4" s="25"/>
      <c r="F4" s="25"/>
      <c r="G4" s="25"/>
      <c r="H4" s="25"/>
      <c r="I4" s="9"/>
    </row>
    <row r="5" spans="1:9" ht="17.25" customHeight="1" x14ac:dyDescent="0.25">
      <c r="B5" s="8"/>
      <c r="D5" s="7"/>
      <c r="I5" s="9"/>
    </row>
    <row r="6" spans="1:9" ht="18" customHeight="1" x14ac:dyDescent="0.25">
      <c r="B6" s="4" t="s">
        <v>384</v>
      </c>
      <c r="D6" s="7"/>
      <c r="I6" s="9"/>
    </row>
    <row r="9" spans="1:9" s="1" customFormat="1" ht="80.25" x14ac:dyDescent="0.35">
      <c r="A9" s="6" t="s">
        <v>381</v>
      </c>
      <c r="B9" s="6" t="s">
        <v>388</v>
      </c>
      <c r="C9" s="2" t="s">
        <v>195</v>
      </c>
      <c r="D9" s="2" t="s">
        <v>196</v>
      </c>
      <c r="E9" s="3" t="s">
        <v>378</v>
      </c>
      <c r="F9" s="3" t="s">
        <v>374</v>
      </c>
      <c r="G9" s="3" t="s">
        <v>375</v>
      </c>
      <c r="H9" s="3" t="s">
        <v>379</v>
      </c>
      <c r="I9" s="14" t="s">
        <v>387</v>
      </c>
    </row>
    <row r="10" spans="1:9" ht="15.75" x14ac:dyDescent="0.25">
      <c r="A10" s="4">
        <v>11158675</v>
      </c>
      <c r="B10" s="4" t="s">
        <v>207</v>
      </c>
      <c r="C10" s="4">
        <v>503424</v>
      </c>
      <c r="D10" s="4">
        <v>0</v>
      </c>
      <c r="E10" s="5">
        <f t="shared" ref="E10:E64" si="0">SUM(C10+D10)/60</f>
        <v>8390.4</v>
      </c>
      <c r="F10" s="5">
        <f t="shared" ref="F10:F16" si="1">SUM(E10/900)</f>
        <v>9.3226666666666667</v>
      </c>
      <c r="G10" s="5">
        <f t="shared" ref="G10:G16" si="2">SUM(E10/175)</f>
        <v>47.945142857142855</v>
      </c>
      <c r="H10" s="5">
        <f t="shared" ref="H10:H16" si="3">SUM(E10/950)</f>
        <v>8.831999999999999</v>
      </c>
      <c r="I10" s="10">
        <f>SUM(F10+G10+H10)</f>
        <v>66.099809523809512</v>
      </c>
    </row>
    <row r="11" spans="1:9" ht="15.75" x14ac:dyDescent="0.25">
      <c r="A11" s="4">
        <v>11543683</v>
      </c>
      <c r="B11" s="4" t="s">
        <v>206</v>
      </c>
      <c r="C11" s="4">
        <v>723118</v>
      </c>
      <c r="D11" s="4">
        <v>0</v>
      </c>
      <c r="E11" s="5">
        <f t="shared" si="0"/>
        <v>12051.966666666667</v>
      </c>
      <c r="F11" s="5">
        <f t="shared" si="1"/>
        <v>13.391074074074075</v>
      </c>
      <c r="G11" s="5">
        <f t="shared" si="2"/>
        <v>68.86838095238096</v>
      </c>
      <c r="H11" s="5">
        <f t="shared" si="3"/>
        <v>12.686280701754386</v>
      </c>
      <c r="I11" s="10">
        <f t="shared" ref="I11:I62" si="4">SUM(F11+G11+H11)</f>
        <v>94.945735728209414</v>
      </c>
    </row>
    <row r="12" spans="1:9" ht="15.75" x14ac:dyDescent="0.25">
      <c r="A12" s="4">
        <v>12632397</v>
      </c>
      <c r="B12" s="4" t="s">
        <v>208</v>
      </c>
      <c r="C12" s="4">
        <v>1358870</v>
      </c>
      <c r="D12" s="4">
        <v>3934</v>
      </c>
      <c r="E12" s="5">
        <f t="shared" si="0"/>
        <v>22713.4</v>
      </c>
      <c r="F12" s="5">
        <f t="shared" si="1"/>
        <v>25.237111111111112</v>
      </c>
      <c r="G12" s="5">
        <f t="shared" si="2"/>
        <v>129.79085714285716</v>
      </c>
      <c r="H12" s="5">
        <f t="shared" si="3"/>
        <v>23.908842105263158</v>
      </c>
      <c r="I12" s="10">
        <f t="shared" si="4"/>
        <v>178.93681035923143</v>
      </c>
    </row>
    <row r="13" spans="1:9" ht="15.75" x14ac:dyDescent="0.25">
      <c r="A13" s="4">
        <v>16105942</v>
      </c>
      <c r="B13" s="4" t="s">
        <v>209</v>
      </c>
      <c r="C13" s="4">
        <v>970509</v>
      </c>
      <c r="D13" s="4">
        <v>0</v>
      </c>
      <c r="E13" s="5">
        <f t="shared" si="0"/>
        <v>16175.15</v>
      </c>
      <c r="F13" s="5">
        <f t="shared" si="1"/>
        <v>17.97238888888889</v>
      </c>
      <c r="G13" s="5">
        <f t="shared" si="2"/>
        <v>92.429428571428573</v>
      </c>
      <c r="H13" s="5">
        <f t="shared" si="3"/>
        <v>17.026473684210526</v>
      </c>
      <c r="I13" s="10">
        <f t="shared" si="4"/>
        <v>127.42829114452799</v>
      </c>
    </row>
    <row r="14" spans="1:9" ht="15.75" x14ac:dyDescent="0.25">
      <c r="A14" s="4">
        <v>17765669</v>
      </c>
      <c r="B14" s="4" t="s">
        <v>210</v>
      </c>
      <c r="C14" s="4">
        <v>1418368</v>
      </c>
      <c r="D14" s="4">
        <v>0</v>
      </c>
      <c r="E14" s="5">
        <f t="shared" si="0"/>
        <v>23639.466666666667</v>
      </c>
      <c r="F14" s="5">
        <f t="shared" si="1"/>
        <v>26.266074074074076</v>
      </c>
      <c r="G14" s="5">
        <f t="shared" si="2"/>
        <v>135.08266666666668</v>
      </c>
      <c r="H14" s="5">
        <f t="shared" si="3"/>
        <v>24.883649122807018</v>
      </c>
      <c r="I14" s="10">
        <f t="shared" si="4"/>
        <v>186.23238986354778</v>
      </c>
    </row>
    <row r="15" spans="1:9" ht="15.75" x14ac:dyDescent="0.25">
      <c r="A15" s="4">
        <v>18029624</v>
      </c>
      <c r="B15" s="4" t="s">
        <v>211</v>
      </c>
      <c r="C15" s="4">
        <v>1043000</v>
      </c>
      <c r="D15" s="4">
        <v>12300</v>
      </c>
      <c r="E15" s="5">
        <f t="shared" si="0"/>
        <v>17588.333333333332</v>
      </c>
      <c r="F15" s="5">
        <f t="shared" si="1"/>
        <v>19.542592592592591</v>
      </c>
      <c r="G15" s="5">
        <f t="shared" si="2"/>
        <v>100.50476190476189</v>
      </c>
      <c r="H15" s="5">
        <f t="shared" si="3"/>
        <v>18.514035087719297</v>
      </c>
      <c r="I15" s="10">
        <f t="shared" si="4"/>
        <v>138.56138958507378</v>
      </c>
    </row>
    <row r="16" spans="1:9" ht="15.75" x14ac:dyDescent="0.25">
      <c r="A16" s="4">
        <v>18595309</v>
      </c>
      <c r="B16" s="4" t="s">
        <v>212</v>
      </c>
      <c r="C16" s="4">
        <v>1063672</v>
      </c>
      <c r="D16" s="4">
        <v>0</v>
      </c>
      <c r="E16" s="5">
        <f t="shared" si="0"/>
        <v>17727.866666666665</v>
      </c>
      <c r="F16" s="5">
        <f t="shared" si="1"/>
        <v>19.697629629629628</v>
      </c>
      <c r="G16" s="5">
        <f t="shared" si="2"/>
        <v>101.30209523809523</v>
      </c>
      <c r="H16" s="5">
        <f t="shared" si="3"/>
        <v>18.660912280701751</v>
      </c>
      <c r="I16" s="10">
        <f t="shared" si="4"/>
        <v>139.66063714842662</v>
      </c>
    </row>
    <row r="17" spans="1:9" ht="15.75" x14ac:dyDescent="0.25">
      <c r="A17" s="4">
        <v>30289984</v>
      </c>
      <c r="B17" s="4" t="s">
        <v>197</v>
      </c>
      <c r="C17" s="4">
        <v>1226782</v>
      </c>
      <c r="D17" s="4">
        <v>0</v>
      </c>
      <c r="E17" s="5">
        <f t="shared" si="0"/>
        <v>20446.366666666665</v>
      </c>
      <c r="F17" s="5">
        <f>SUM(E17/900)*0.33</f>
        <v>7.4970011111111114</v>
      </c>
      <c r="G17" s="5">
        <f>SUM(E17/175)*0.33</f>
        <v>38.556005714285718</v>
      </c>
      <c r="H17" s="5">
        <f>SUM(E17/950)*0.33</f>
        <v>7.1024221052631571</v>
      </c>
      <c r="I17" s="10">
        <f t="shared" si="4"/>
        <v>53.155428930659987</v>
      </c>
    </row>
    <row r="18" spans="1:9" ht="15.75" x14ac:dyDescent="0.25">
      <c r="A18" s="4">
        <v>33635180</v>
      </c>
      <c r="B18" s="4" t="s">
        <v>213</v>
      </c>
      <c r="C18" s="4">
        <v>32128</v>
      </c>
      <c r="D18" s="4">
        <v>0</v>
      </c>
      <c r="E18" s="5">
        <f t="shared" si="0"/>
        <v>535.4666666666667</v>
      </c>
      <c r="F18" s="5">
        <f t="shared" ref="F18:F48" si="5">SUM(E18/900)</f>
        <v>0.59496296296296303</v>
      </c>
      <c r="G18" s="5">
        <f t="shared" ref="G18:G48" si="6">SUM(E18/175)</f>
        <v>3.0598095238095242</v>
      </c>
      <c r="H18" s="5">
        <f t="shared" ref="H18:H48" si="7">SUM(E18/950)</f>
        <v>0.56364912280701762</v>
      </c>
      <c r="I18" s="10">
        <f t="shared" si="4"/>
        <v>4.2184216095795044</v>
      </c>
    </row>
    <row r="19" spans="1:9" ht="15.75" x14ac:dyDescent="0.25">
      <c r="A19" s="4">
        <v>52654324</v>
      </c>
      <c r="B19" s="4" t="s">
        <v>214</v>
      </c>
      <c r="C19" s="4">
        <v>103274961</v>
      </c>
      <c r="D19" s="4">
        <v>1717558</v>
      </c>
      <c r="E19" s="5">
        <f t="shared" si="0"/>
        <v>1749875.3166666667</v>
      </c>
      <c r="F19" s="5">
        <f t="shared" si="5"/>
        <v>1944.3059074074074</v>
      </c>
      <c r="G19" s="5">
        <f t="shared" si="6"/>
        <v>9999.2875238095239</v>
      </c>
      <c r="H19" s="5">
        <f t="shared" si="7"/>
        <v>1841.9740175438596</v>
      </c>
      <c r="I19" s="10">
        <f t="shared" si="4"/>
        <v>13785.567448760792</v>
      </c>
    </row>
    <row r="20" spans="1:9" ht="15.75" x14ac:dyDescent="0.25">
      <c r="A20" s="4">
        <v>66533532</v>
      </c>
      <c r="B20" s="4" t="s">
        <v>215</v>
      </c>
      <c r="C20" s="4">
        <v>1857190</v>
      </c>
      <c r="D20" s="4">
        <v>0</v>
      </c>
      <c r="E20" s="5">
        <f t="shared" si="0"/>
        <v>30953.166666666668</v>
      </c>
      <c r="F20" s="5">
        <f t="shared" si="5"/>
        <v>34.392407407407411</v>
      </c>
      <c r="G20" s="5">
        <f t="shared" si="6"/>
        <v>176.8752380952381</v>
      </c>
      <c r="H20" s="5">
        <f t="shared" si="7"/>
        <v>32.582280701754385</v>
      </c>
      <c r="I20" s="10">
        <f t="shared" si="4"/>
        <v>243.84992620439988</v>
      </c>
    </row>
    <row r="21" spans="1:9" ht="15.75" x14ac:dyDescent="0.25">
      <c r="A21" s="4">
        <v>70326538</v>
      </c>
      <c r="B21" s="4" t="s">
        <v>216</v>
      </c>
      <c r="C21" s="4">
        <v>3503456</v>
      </c>
      <c r="D21" s="4">
        <v>0</v>
      </c>
      <c r="E21" s="5">
        <f t="shared" si="0"/>
        <v>58390.933333333334</v>
      </c>
      <c r="F21" s="5">
        <f t="shared" si="5"/>
        <v>64.878814814814817</v>
      </c>
      <c r="G21" s="5">
        <f t="shared" si="6"/>
        <v>333.66247619047618</v>
      </c>
      <c r="H21" s="5">
        <f t="shared" si="7"/>
        <v>61.464140350877194</v>
      </c>
      <c r="I21" s="10">
        <f t="shared" si="4"/>
        <v>460.00543135616817</v>
      </c>
    </row>
    <row r="22" spans="1:9" ht="15.75" x14ac:dyDescent="0.25">
      <c r="A22" s="4">
        <v>71272931</v>
      </c>
      <c r="B22" s="4" t="s">
        <v>217</v>
      </c>
      <c r="C22" s="4">
        <v>1346402</v>
      </c>
      <c r="D22" s="4">
        <v>27797</v>
      </c>
      <c r="E22" s="5">
        <f t="shared" si="0"/>
        <v>22903.316666666666</v>
      </c>
      <c r="F22" s="5">
        <f t="shared" si="5"/>
        <v>25.44812962962963</v>
      </c>
      <c r="G22" s="5">
        <f t="shared" si="6"/>
        <v>130.87609523809525</v>
      </c>
      <c r="H22" s="5">
        <f t="shared" si="7"/>
        <v>24.108754385964911</v>
      </c>
      <c r="I22" s="10">
        <f t="shared" si="4"/>
        <v>180.43297925368978</v>
      </c>
    </row>
    <row r="23" spans="1:9" ht="15.75" x14ac:dyDescent="0.25">
      <c r="A23" s="4">
        <v>71272973</v>
      </c>
      <c r="B23" s="4" t="s">
        <v>218</v>
      </c>
      <c r="C23" s="4">
        <v>5877247</v>
      </c>
      <c r="D23" s="4">
        <v>84847</v>
      </c>
      <c r="E23" s="5">
        <f t="shared" si="0"/>
        <v>99368.233333333337</v>
      </c>
      <c r="F23" s="5">
        <f t="shared" si="5"/>
        <v>110.40914814814815</v>
      </c>
      <c r="G23" s="5">
        <f t="shared" si="6"/>
        <v>567.81847619047619</v>
      </c>
      <c r="H23" s="5">
        <f t="shared" si="7"/>
        <v>104.5981403508772</v>
      </c>
      <c r="I23" s="10">
        <f t="shared" si="4"/>
        <v>782.82576468950151</v>
      </c>
    </row>
    <row r="24" spans="1:9" ht="15.75" x14ac:dyDescent="0.25">
      <c r="A24" s="4">
        <v>71273055</v>
      </c>
      <c r="B24" s="4" t="s">
        <v>219</v>
      </c>
      <c r="C24" s="4">
        <v>5277117</v>
      </c>
      <c r="D24" s="4">
        <v>165200</v>
      </c>
      <c r="E24" s="5">
        <f t="shared" si="0"/>
        <v>90705.28333333334</v>
      </c>
      <c r="F24" s="5">
        <f t="shared" si="5"/>
        <v>100.78364814814816</v>
      </c>
      <c r="G24" s="5">
        <f t="shared" si="6"/>
        <v>518.31590476190479</v>
      </c>
      <c r="H24" s="5">
        <f t="shared" si="7"/>
        <v>95.479245614035094</v>
      </c>
      <c r="I24" s="10">
        <f t="shared" si="4"/>
        <v>714.57879852408803</v>
      </c>
    </row>
    <row r="25" spans="1:9" ht="15.75" x14ac:dyDescent="0.25">
      <c r="A25" s="4">
        <v>71273364</v>
      </c>
      <c r="B25" s="4" t="s">
        <v>220</v>
      </c>
      <c r="C25" s="4">
        <v>2751976</v>
      </c>
      <c r="D25" s="4">
        <v>0</v>
      </c>
      <c r="E25" s="5">
        <f t="shared" si="0"/>
        <v>45866.26666666667</v>
      </c>
      <c r="F25" s="5">
        <f t="shared" si="5"/>
        <v>50.962518518518522</v>
      </c>
      <c r="G25" s="5">
        <f t="shared" si="6"/>
        <v>262.0929523809524</v>
      </c>
      <c r="H25" s="5">
        <f t="shared" si="7"/>
        <v>48.280280701754393</v>
      </c>
      <c r="I25" s="10">
        <f t="shared" si="4"/>
        <v>361.33575160122535</v>
      </c>
    </row>
    <row r="26" spans="1:9" ht="15.75" x14ac:dyDescent="0.25">
      <c r="A26" s="4">
        <v>71273385</v>
      </c>
      <c r="B26" s="4" t="s">
        <v>221</v>
      </c>
      <c r="C26" s="4">
        <v>4436264</v>
      </c>
      <c r="D26" s="4">
        <v>0</v>
      </c>
      <c r="E26" s="5">
        <f t="shared" si="0"/>
        <v>73937.733333333337</v>
      </c>
      <c r="F26" s="5">
        <f t="shared" si="5"/>
        <v>82.153037037037038</v>
      </c>
      <c r="G26" s="5">
        <f t="shared" si="6"/>
        <v>422.50133333333338</v>
      </c>
      <c r="H26" s="5">
        <f t="shared" si="7"/>
        <v>77.829192982456149</v>
      </c>
      <c r="I26" s="10">
        <f t="shared" si="4"/>
        <v>582.48356335282654</v>
      </c>
    </row>
    <row r="27" spans="1:9" ht="15.75" x14ac:dyDescent="0.25">
      <c r="A27" s="4">
        <v>71273390</v>
      </c>
      <c r="B27" s="4" t="s">
        <v>222</v>
      </c>
      <c r="C27" s="4">
        <v>1662736</v>
      </c>
      <c r="D27" s="4">
        <v>0</v>
      </c>
      <c r="E27" s="5">
        <f t="shared" si="0"/>
        <v>27712.266666666666</v>
      </c>
      <c r="F27" s="5">
        <f t="shared" si="5"/>
        <v>30.791407407407409</v>
      </c>
      <c r="G27" s="5">
        <f t="shared" si="6"/>
        <v>158.35580952380951</v>
      </c>
      <c r="H27" s="5">
        <f t="shared" si="7"/>
        <v>29.170807017543858</v>
      </c>
      <c r="I27" s="10">
        <f t="shared" si="4"/>
        <v>218.31802394876078</v>
      </c>
    </row>
    <row r="28" spans="1:9" ht="15.75" x14ac:dyDescent="0.25">
      <c r="A28" s="4">
        <v>71273406</v>
      </c>
      <c r="B28" s="4" t="s">
        <v>223</v>
      </c>
      <c r="C28" s="4">
        <v>2367748</v>
      </c>
      <c r="D28" s="4">
        <v>0</v>
      </c>
      <c r="E28" s="5">
        <f t="shared" si="0"/>
        <v>39462.466666666667</v>
      </c>
      <c r="F28" s="5">
        <f t="shared" si="5"/>
        <v>43.847185185185182</v>
      </c>
      <c r="G28" s="5">
        <f t="shared" si="6"/>
        <v>225.49980952380952</v>
      </c>
      <c r="H28" s="5">
        <f t="shared" si="7"/>
        <v>41.53943859649123</v>
      </c>
      <c r="I28" s="10">
        <f t="shared" si="4"/>
        <v>310.88643330548592</v>
      </c>
    </row>
    <row r="29" spans="1:9" ht="15.75" x14ac:dyDescent="0.25">
      <c r="A29" s="4">
        <v>71273411</v>
      </c>
      <c r="B29" s="4" t="s">
        <v>224</v>
      </c>
      <c r="C29" s="4">
        <v>1533118</v>
      </c>
      <c r="D29" s="4">
        <v>0</v>
      </c>
      <c r="E29" s="5">
        <f t="shared" si="0"/>
        <v>25551.966666666667</v>
      </c>
      <c r="F29" s="5">
        <f t="shared" si="5"/>
        <v>28.391074074074076</v>
      </c>
      <c r="G29" s="5">
        <f t="shared" si="6"/>
        <v>146.0112380952381</v>
      </c>
      <c r="H29" s="5">
        <f t="shared" si="7"/>
        <v>26.89680701754386</v>
      </c>
      <c r="I29" s="10">
        <f t="shared" si="4"/>
        <v>201.29911918685605</v>
      </c>
    </row>
    <row r="30" spans="1:9" ht="15.75" x14ac:dyDescent="0.25">
      <c r="A30" s="4">
        <v>71273427</v>
      </c>
      <c r="B30" s="4" t="s">
        <v>225</v>
      </c>
      <c r="C30" s="4">
        <v>1888366</v>
      </c>
      <c r="D30" s="4">
        <v>0</v>
      </c>
      <c r="E30" s="5">
        <f t="shared" si="0"/>
        <v>31472.766666666666</v>
      </c>
      <c r="F30" s="5">
        <f t="shared" si="5"/>
        <v>34.96974074074074</v>
      </c>
      <c r="G30" s="5">
        <f t="shared" si="6"/>
        <v>179.84438095238096</v>
      </c>
      <c r="H30" s="5">
        <f t="shared" si="7"/>
        <v>33.129228070175436</v>
      </c>
      <c r="I30" s="10">
        <f t="shared" si="4"/>
        <v>247.94334976329714</v>
      </c>
    </row>
    <row r="31" spans="1:9" ht="15.75" x14ac:dyDescent="0.25">
      <c r="A31" s="4">
        <v>71273448</v>
      </c>
      <c r="B31" s="4" t="s">
        <v>226</v>
      </c>
      <c r="C31" s="4">
        <v>1912323</v>
      </c>
      <c r="D31" s="4">
        <v>0</v>
      </c>
      <c r="E31" s="5">
        <f t="shared" si="0"/>
        <v>31872.05</v>
      </c>
      <c r="F31" s="5">
        <f t="shared" si="5"/>
        <v>35.413388888888889</v>
      </c>
      <c r="G31" s="5">
        <f t="shared" si="6"/>
        <v>182.126</v>
      </c>
      <c r="H31" s="5">
        <f t="shared" si="7"/>
        <v>33.549526315789471</v>
      </c>
      <c r="I31" s="10">
        <f t="shared" si="4"/>
        <v>251.08891520467836</v>
      </c>
    </row>
    <row r="32" spans="1:9" ht="15.75" x14ac:dyDescent="0.25">
      <c r="A32" s="4">
        <v>71273521</v>
      </c>
      <c r="B32" s="4" t="s">
        <v>227</v>
      </c>
      <c r="C32" s="4">
        <v>1154194</v>
      </c>
      <c r="D32" s="4">
        <v>0</v>
      </c>
      <c r="E32" s="5">
        <f t="shared" si="0"/>
        <v>19236.566666666666</v>
      </c>
      <c r="F32" s="5">
        <f t="shared" si="5"/>
        <v>21.373962962962963</v>
      </c>
      <c r="G32" s="5">
        <f t="shared" si="6"/>
        <v>109.92323809523809</v>
      </c>
      <c r="H32" s="5">
        <f t="shared" si="7"/>
        <v>20.249017543859647</v>
      </c>
      <c r="I32" s="10">
        <f t="shared" si="4"/>
        <v>151.54621860206069</v>
      </c>
    </row>
    <row r="33" spans="1:9" ht="15.75" x14ac:dyDescent="0.25">
      <c r="A33" s="4">
        <v>71273542</v>
      </c>
      <c r="B33" s="4" t="s">
        <v>228</v>
      </c>
      <c r="C33" s="4">
        <v>1352975</v>
      </c>
      <c r="D33" s="4">
        <v>0</v>
      </c>
      <c r="E33" s="5">
        <f t="shared" si="0"/>
        <v>22549.583333333332</v>
      </c>
      <c r="F33" s="5">
        <f t="shared" si="5"/>
        <v>25.05509259259259</v>
      </c>
      <c r="G33" s="5">
        <f t="shared" si="6"/>
        <v>128.85476190476189</v>
      </c>
      <c r="H33" s="5">
        <f t="shared" si="7"/>
        <v>23.736403508771929</v>
      </c>
      <c r="I33" s="10">
        <f t="shared" si="4"/>
        <v>177.6462580061264</v>
      </c>
    </row>
    <row r="34" spans="1:9" ht="15.75" x14ac:dyDescent="0.25">
      <c r="A34" s="4">
        <v>71273558</v>
      </c>
      <c r="B34" s="4" t="s">
        <v>229</v>
      </c>
      <c r="C34" s="4">
        <v>2757164</v>
      </c>
      <c r="D34" s="4">
        <v>2534</v>
      </c>
      <c r="E34" s="5">
        <f t="shared" si="0"/>
        <v>45994.966666666667</v>
      </c>
      <c r="F34" s="5">
        <f t="shared" si="5"/>
        <v>51.105518518518522</v>
      </c>
      <c r="G34" s="5">
        <f t="shared" si="6"/>
        <v>262.82838095238094</v>
      </c>
      <c r="H34" s="5">
        <f t="shared" si="7"/>
        <v>48.41575438596491</v>
      </c>
      <c r="I34" s="10">
        <f t="shared" si="4"/>
        <v>362.34965385686439</v>
      </c>
    </row>
    <row r="35" spans="1:9" ht="15.75" x14ac:dyDescent="0.25">
      <c r="A35" s="4">
        <v>71273579</v>
      </c>
      <c r="B35" s="4" t="s">
        <v>230</v>
      </c>
      <c r="C35" s="4">
        <v>8078427</v>
      </c>
      <c r="D35" s="4">
        <v>82830</v>
      </c>
      <c r="E35" s="5">
        <f t="shared" si="0"/>
        <v>136020.95000000001</v>
      </c>
      <c r="F35" s="5">
        <f t="shared" si="5"/>
        <v>151.13438888888891</v>
      </c>
      <c r="G35" s="5">
        <f t="shared" si="6"/>
        <v>777.2625714285715</v>
      </c>
      <c r="H35" s="5">
        <f t="shared" si="7"/>
        <v>143.17994736842107</v>
      </c>
      <c r="I35" s="10">
        <f t="shared" si="4"/>
        <v>1071.5769076858815</v>
      </c>
    </row>
    <row r="36" spans="1:9" ht="15.75" x14ac:dyDescent="0.25">
      <c r="A36" s="4">
        <v>71273605</v>
      </c>
      <c r="B36" s="4" t="s">
        <v>231</v>
      </c>
      <c r="C36" s="4">
        <v>2414016</v>
      </c>
      <c r="D36" s="4">
        <v>0</v>
      </c>
      <c r="E36" s="5">
        <f t="shared" si="0"/>
        <v>40233.599999999999</v>
      </c>
      <c r="F36" s="5">
        <f t="shared" si="5"/>
        <v>44.704000000000001</v>
      </c>
      <c r="G36" s="5">
        <f t="shared" si="6"/>
        <v>229.9062857142857</v>
      </c>
      <c r="H36" s="5">
        <f t="shared" si="7"/>
        <v>42.351157894736843</v>
      </c>
      <c r="I36" s="10">
        <f t="shared" si="4"/>
        <v>316.96144360902252</v>
      </c>
    </row>
    <row r="37" spans="1:9" ht="15.75" x14ac:dyDescent="0.25">
      <c r="A37" s="4">
        <v>71273626</v>
      </c>
      <c r="B37" s="4" t="s">
        <v>232</v>
      </c>
      <c r="C37" s="4">
        <v>883575</v>
      </c>
      <c r="D37" s="4">
        <v>0</v>
      </c>
      <c r="E37" s="5">
        <f t="shared" si="0"/>
        <v>14726.25</v>
      </c>
      <c r="F37" s="5">
        <f t="shared" si="5"/>
        <v>16.362500000000001</v>
      </c>
      <c r="G37" s="5">
        <f t="shared" si="6"/>
        <v>84.15</v>
      </c>
      <c r="H37" s="5">
        <f t="shared" si="7"/>
        <v>15.501315789473685</v>
      </c>
      <c r="I37" s="10">
        <f t="shared" si="4"/>
        <v>116.01381578947368</v>
      </c>
    </row>
    <row r="38" spans="1:9" ht="15.75" x14ac:dyDescent="0.25">
      <c r="A38" s="4">
        <v>71273631</v>
      </c>
      <c r="B38" s="4" t="s">
        <v>233</v>
      </c>
      <c r="C38" s="4">
        <v>2112686</v>
      </c>
      <c r="D38" s="4">
        <v>0</v>
      </c>
      <c r="E38" s="5">
        <f t="shared" si="0"/>
        <v>35211.433333333334</v>
      </c>
      <c r="F38" s="5">
        <f t="shared" si="5"/>
        <v>39.123814814814814</v>
      </c>
      <c r="G38" s="5">
        <f t="shared" si="6"/>
        <v>201.20819047619048</v>
      </c>
      <c r="H38" s="5">
        <f t="shared" si="7"/>
        <v>37.064666666666668</v>
      </c>
      <c r="I38" s="10">
        <f t="shared" si="4"/>
        <v>277.39667195767197</v>
      </c>
    </row>
    <row r="39" spans="1:9" ht="15.75" x14ac:dyDescent="0.25">
      <c r="A39" s="4">
        <v>71273689</v>
      </c>
      <c r="B39" s="4" t="s">
        <v>234</v>
      </c>
      <c r="C39" s="4">
        <v>5029236</v>
      </c>
      <c r="D39" s="4">
        <v>44553</v>
      </c>
      <c r="E39" s="5">
        <f t="shared" si="0"/>
        <v>84563.15</v>
      </c>
      <c r="F39" s="5">
        <f t="shared" si="5"/>
        <v>93.959055555555551</v>
      </c>
      <c r="G39" s="5">
        <f t="shared" si="6"/>
        <v>483.21799999999996</v>
      </c>
      <c r="H39" s="5">
        <f t="shared" si="7"/>
        <v>89.013842105263151</v>
      </c>
      <c r="I39" s="10">
        <f t="shared" si="4"/>
        <v>666.19089766081868</v>
      </c>
    </row>
    <row r="40" spans="1:9" ht="15.75" x14ac:dyDescent="0.25">
      <c r="A40" s="4">
        <v>71273694</v>
      </c>
      <c r="B40" s="4" t="s">
        <v>235</v>
      </c>
      <c r="C40" s="4">
        <v>1786580</v>
      </c>
      <c r="D40" s="4">
        <v>0</v>
      </c>
      <c r="E40" s="5">
        <f t="shared" si="0"/>
        <v>29776.333333333332</v>
      </c>
      <c r="F40" s="5">
        <f t="shared" si="5"/>
        <v>33.084814814814813</v>
      </c>
      <c r="G40" s="5">
        <f t="shared" si="6"/>
        <v>170.15047619047618</v>
      </c>
      <c r="H40" s="5">
        <f t="shared" si="7"/>
        <v>31.343508771929823</v>
      </c>
      <c r="I40" s="10">
        <f t="shared" si="4"/>
        <v>234.57879977722084</v>
      </c>
    </row>
    <row r="41" spans="1:9" ht="15.75" x14ac:dyDescent="0.25">
      <c r="A41" s="4">
        <v>71273715</v>
      </c>
      <c r="B41" s="4" t="s">
        <v>198</v>
      </c>
      <c r="C41" s="4">
        <v>860540</v>
      </c>
      <c r="D41" s="4">
        <v>0</v>
      </c>
      <c r="E41" s="5">
        <f t="shared" si="0"/>
        <v>14342.333333333334</v>
      </c>
      <c r="F41" s="5">
        <f t="shared" si="5"/>
        <v>15.935925925925927</v>
      </c>
      <c r="G41" s="5">
        <f t="shared" si="6"/>
        <v>81.956190476190486</v>
      </c>
      <c r="H41" s="5">
        <f t="shared" si="7"/>
        <v>15.097192982456141</v>
      </c>
      <c r="I41" s="10">
        <f t="shared" si="4"/>
        <v>112.98930938457255</v>
      </c>
    </row>
    <row r="42" spans="1:9" ht="15.75" x14ac:dyDescent="0.25">
      <c r="A42" s="4">
        <v>71273757</v>
      </c>
      <c r="B42" s="4" t="s">
        <v>236</v>
      </c>
      <c r="C42" s="4">
        <v>4140581</v>
      </c>
      <c r="D42" s="4">
        <v>0</v>
      </c>
      <c r="E42" s="5">
        <f t="shared" si="0"/>
        <v>69009.683333333334</v>
      </c>
      <c r="F42" s="5">
        <f t="shared" si="5"/>
        <v>76.677425925925931</v>
      </c>
      <c r="G42" s="5">
        <f t="shared" si="6"/>
        <v>394.34104761904763</v>
      </c>
      <c r="H42" s="5">
        <f t="shared" si="7"/>
        <v>72.641771929824557</v>
      </c>
      <c r="I42" s="10">
        <f t="shared" si="4"/>
        <v>543.6602454747981</v>
      </c>
    </row>
    <row r="43" spans="1:9" ht="15.75" x14ac:dyDescent="0.25">
      <c r="A43" s="4">
        <v>71274457</v>
      </c>
      <c r="B43" s="4" t="s">
        <v>237</v>
      </c>
      <c r="C43" s="4">
        <v>2024145</v>
      </c>
      <c r="D43" s="4">
        <v>0</v>
      </c>
      <c r="E43" s="5">
        <f t="shared" si="0"/>
        <v>33735.75</v>
      </c>
      <c r="F43" s="5">
        <f t="shared" si="5"/>
        <v>37.484166666666667</v>
      </c>
      <c r="G43" s="5">
        <f t="shared" si="6"/>
        <v>192.77571428571429</v>
      </c>
      <c r="H43" s="5">
        <f t="shared" si="7"/>
        <v>35.511315789473684</v>
      </c>
      <c r="I43" s="10">
        <f t="shared" si="4"/>
        <v>265.77119674185462</v>
      </c>
    </row>
    <row r="44" spans="1:9" ht="15.75" x14ac:dyDescent="0.25">
      <c r="A44" s="4">
        <v>71274661</v>
      </c>
      <c r="B44" s="4" t="s">
        <v>238</v>
      </c>
      <c r="C44" s="4">
        <v>22677980</v>
      </c>
      <c r="D44" s="4">
        <v>804303</v>
      </c>
      <c r="E44" s="5">
        <f t="shared" si="0"/>
        <v>391371.38333333336</v>
      </c>
      <c r="F44" s="5">
        <f t="shared" si="5"/>
        <v>434.85709259259261</v>
      </c>
      <c r="G44" s="5">
        <f t="shared" si="6"/>
        <v>2236.4079047619048</v>
      </c>
      <c r="H44" s="5">
        <f t="shared" si="7"/>
        <v>411.96987719298249</v>
      </c>
      <c r="I44" s="10">
        <f t="shared" si="4"/>
        <v>3083.2348745474801</v>
      </c>
    </row>
    <row r="45" spans="1:9" ht="15.75" x14ac:dyDescent="0.25">
      <c r="A45" s="4">
        <v>71274682</v>
      </c>
      <c r="B45" s="4" t="s">
        <v>239</v>
      </c>
      <c r="C45" s="4">
        <v>3288413</v>
      </c>
      <c r="D45" s="4">
        <v>21560</v>
      </c>
      <c r="E45" s="5">
        <f t="shared" si="0"/>
        <v>55166.216666666667</v>
      </c>
      <c r="F45" s="5">
        <f t="shared" si="5"/>
        <v>61.295796296296295</v>
      </c>
      <c r="G45" s="5">
        <f t="shared" si="6"/>
        <v>315.23552380952384</v>
      </c>
      <c r="H45" s="5">
        <f t="shared" si="7"/>
        <v>58.069701754385967</v>
      </c>
      <c r="I45" s="10">
        <f t="shared" si="4"/>
        <v>434.60102186020612</v>
      </c>
    </row>
    <row r="46" spans="1:9" ht="15.75" x14ac:dyDescent="0.25">
      <c r="A46" s="4">
        <v>71274897</v>
      </c>
      <c r="B46" s="4" t="s">
        <v>240</v>
      </c>
      <c r="C46" s="4">
        <v>2243371</v>
      </c>
      <c r="D46" s="4">
        <v>0</v>
      </c>
      <c r="E46" s="5">
        <f t="shared" si="0"/>
        <v>37389.51666666667</v>
      </c>
      <c r="F46" s="5">
        <f t="shared" si="5"/>
        <v>41.54390740740741</v>
      </c>
      <c r="G46" s="5">
        <f t="shared" si="6"/>
        <v>213.65438095238096</v>
      </c>
      <c r="H46" s="5">
        <f t="shared" si="7"/>
        <v>39.357385964912282</v>
      </c>
      <c r="I46" s="10">
        <f t="shared" si="4"/>
        <v>294.55567432470065</v>
      </c>
    </row>
    <row r="47" spans="1:9" ht="15.75" x14ac:dyDescent="0.25">
      <c r="A47" s="4">
        <v>71274902</v>
      </c>
      <c r="B47" s="4" t="s">
        <v>241</v>
      </c>
      <c r="C47" s="4">
        <v>1259269</v>
      </c>
      <c r="D47" s="4">
        <v>32886</v>
      </c>
      <c r="E47" s="5">
        <f t="shared" si="0"/>
        <v>21535.916666666668</v>
      </c>
      <c r="F47" s="5">
        <f t="shared" si="5"/>
        <v>23.928796296296298</v>
      </c>
      <c r="G47" s="5">
        <f t="shared" si="6"/>
        <v>123.06238095238096</v>
      </c>
      <c r="H47" s="5">
        <f t="shared" si="7"/>
        <v>22.669385964912284</v>
      </c>
      <c r="I47" s="10">
        <f t="shared" si="4"/>
        <v>169.66056321358957</v>
      </c>
    </row>
    <row r="48" spans="1:9" ht="15.75" x14ac:dyDescent="0.25">
      <c r="A48" s="4">
        <v>71275031</v>
      </c>
      <c r="B48" s="4" t="s">
        <v>242</v>
      </c>
      <c r="C48" s="4">
        <v>1580694</v>
      </c>
      <c r="D48" s="4">
        <v>0</v>
      </c>
      <c r="E48" s="5">
        <f t="shared" si="0"/>
        <v>26344.9</v>
      </c>
      <c r="F48" s="5">
        <f t="shared" si="5"/>
        <v>29.272111111111112</v>
      </c>
      <c r="G48" s="5">
        <f t="shared" si="6"/>
        <v>150.54228571428573</v>
      </c>
      <c r="H48" s="5">
        <f t="shared" si="7"/>
        <v>27.731473684210528</v>
      </c>
      <c r="I48" s="10">
        <f t="shared" si="4"/>
        <v>207.54587050960737</v>
      </c>
    </row>
    <row r="49" spans="1:9" ht="15.75" x14ac:dyDescent="0.25">
      <c r="A49" s="4">
        <v>71275157</v>
      </c>
      <c r="B49" s="4" t="s">
        <v>243</v>
      </c>
      <c r="C49" s="4">
        <v>881923</v>
      </c>
      <c r="D49" s="4">
        <v>0</v>
      </c>
      <c r="E49" s="5">
        <f t="shared" si="0"/>
        <v>14698.716666666667</v>
      </c>
      <c r="F49" s="5">
        <f t="shared" ref="F49:F74" si="8">SUM(E49/900)</f>
        <v>16.331907407407407</v>
      </c>
      <c r="G49" s="5">
        <f t="shared" ref="G49:G74" si="9">SUM(E49/175)</f>
        <v>83.992666666666665</v>
      </c>
      <c r="H49" s="5">
        <f t="shared" ref="H49:H74" si="10">SUM(E49/950)</f>
        <v>15.472333333333333</v>
      </c>
      <c r="I49" s="10">
        <f t="shared" si="4"/>
        <v>115.7969074074074</v>
      </c>
    </row>
    <row r="50" spans="1:9" ht="15.75" x14ac:dyDescent="0.25">
      <c r="A50" s="4">
        <v>71275225</v>
      </c>
      <c r="B50" s="4" t="s">
        <v>244</v>
      </c>
      <c r="C50" s="4">
        <v>1314583</v>
      </c>
      <c r="D50" s="4">
        <v>3801</v>
      </c>
      <c r="E50" s="5">
        <f t="shared" si="0"/>
        <v>21973.066666666666</v>
      </c>
      <c r="F50" s="5">
        <f t="shared" si="8"/>
        <v>24.414518518518516</v>
      </c>
      <c r="G50" s="5">
        <f t="shared" si="9"/>
        <v>125.56038095238095</v>
      </c>
      <c r="H50" s="5">
        <f t="shared" si="10"/>
        <v>23.129543859649122</v>
      </c>
      <c r="I50" s="10">
        <f t="shared" si="4"/>
        <v>173.10444333054858</v>
      </c>
    </row>
    <row r="51" spans="1:9" ht="15.75" x14ac:dyDescent="0.25">
      <c r="A51" s="4">
        <v>71275377</v>
      </c>
      <c r="B51" s="4" t="s">
        <v>245</v>
      </c>
      <c r="C51" s="4">
        <v>1072685</v>
      </c>
      <c r="D51" s="4">
        <v>0</v>
      </c>
      <c r="E51" s="5">
        <f t="shared" si="0"/>
        <v>17878.083333333332</v>
      </c>
      <c r="F51" s="5">
        <f t="shared" si="8"/>
        <v>19.864537037037035</v>
      </c>
      <c r="G51" s="5">
        <f t="shared" si="9"/>
        <v>102.16047619047619</v>
      </c>
      <c r="H51" s="5">
        <f t="shared" si="10"/>
        <v>18.819035087719296</v>
      </c>
      <c r="I51" s="10">
        <f t="shared" si="4"/>
        <v>140.84404831523253</v>
      </c>
    </row>
    <row r="52" spans="1:9" ht="15.75" x14ac:dyDescent="0.25">
      <c r="A52" s="4">
        <v>71275398</v>
      </c>
      <c r="B52" s="4" t="s">
        <v>246</v>
      </c>
      <c r="C52" s="4">
        <v>1210511</v>
      </c>
      <c r="D52" s="4">
        <v>0</v>
      </c>
      <c r="E52" s="5">
        <f t="shared" si="0"/>
        <v>20175.183333333334</v>
      </c>
      <c r="F52" s="5">
        <f t="shared" si="8"/>
        <v>22.416870370370372</v>
      </c>
      <c r="G52" s="5">
        <f t="shared" si="9"/>
        <v>115.28676190476192</v>
      </c>
      <c r="H52" s="5">
        <f t="shared" si="10"/>
        <v>21.237035087719299</v>
      </c>
      <c r="I52" s="10">
        <f t="shared" si="4"/>
        <v>158.9406673628516</v>
      </c>
    </row>
    <row r="53" spans="1:9" ht="15.75" x14ac:dyDescent="0.25">
      <c r="A53" s="4">
        <v>71275403</v>
      </c>
      <c r="B53" s="4" t="s">
        <v>199</v>
      </c>
      <c r="C53" s="4">
        <v>2086345</v>
      </c>
      <c r="D53" s="4">
        <v>0</v>
      </c>
      <c r="E53" s="5">
        <f t="shared" si="0"/>
        <v>34772.416666666664</v>
      </c>
      <c r="F53" s="5">
        <f t="shared" si="8"/>
        <v>38.636018518518519</v>
      </c>
      <c r="G53" s="5">
        <f t="shared" si="9"/>
        <v>198.69952380952378</v>
      </c>
      <c r="H53" s="5">
        <f t="shared" si="10"/>
        <v>36.602543859649117</v>
      </c>
      <c r="I53" s="10">
        <f t="shared" si="4"/>
        <v>273.9380861876914</v>
      </c>
    </row>
    <row r="54" spans="1:9" ht="15.75" x14ac:dyDescent="0.25">
      <c r="A54" s="4">
        <v>71275623</v>
      </c>
      <c r="B54" s="4" t="s">
        <v>247</v>
      </c>
      <c r="C54" s="4">
        <v>7225729</v>
      </c>
      <c r="D54" s="4">
        <v>0</v>
      </c>
      <c r="E54" s="5">
        <f t="shared" si="0"/>
        <v>120428.81666666667</v>
      </c>
      <c r="F54" s="5">
        <f t="shared" si="8"/>
        <v>133.8097962962963</v>
      </c>
      <c r="G54" s="5">
        <f t="shared" si="9"/>
        <v>688.16466666666668</v>
      </c>
      <c r="H54" s="5">
        <f t="shared" si="10"/>
        <v>126.7671754385965</v>
      </c>
      <c r="I54" s="10">
        <f t="shared" si="4"/>
        <v>948.7416384015595</v>
      </c>
    </row>
    <row r="55" spans="1:9" ht="15.75" x14ac:dyDescent="0.25">
      <c r="A55" s="4">
        <v>71276339</v>
      </c>
      <c r="B55" s="4" t="s">
        <v>248</v>
      </c>
      <c r="C55" s="4">
        <v>2835775</v>
      </c>
      <c r="D55" s="4">
        <v>0</v>
      </c>
      <c r="E55" s="5">
        <f t="shared" si="0"/>
        <v>47262.916666666664</v>
      </c>
      <c r="F55" s="5">
        <f t="shared" si="8"/>
        <v>52.514351851851849</v>
      </c>
      <c r="G55" s="5">
        <f t="shared" si="9"/>
        <v>270.07380952380953</v>
      </c>
      <c r="H55" s="5">
        <f t="shared" si="10"/>
        <v>49.750438596491229</v>
      </c>
      <c r="I55" s="10">
        <f t="shared" si="4"/>
        <v>372.33859997215262</v>
      </c>
    </row>
    <row r="56" spans="1:9" ht="15.75" x14ac:dyDescent="0.25">
      <c r="A56" s="4">
        <v>71276475</v>
      </c>
      <c r="B56" s="4" t="s">
        <v>249</v>
      </c>
      <c r="C56" s="4">
        <v>1290405</v>
      </c>
      <c r="D56" s="4">
        <v>7072</v>
      </c>
      <c r="E56" s="5">
        <f t="shared" si="0"/>
        <v>21624.616666666665</v>
      </c>
      <c r="F56" s="5">
        <f t="shared" si="8"/>
        <v>24.027351851851851</v>
      </c>
      <c r="G56" s="5">
        <f t="shared" si="9"/>
        <v>123.56923809523809</v>
      </c>
      <c r="H56" s="5">
        <f t="shared" si="10"/>
        <v>22.762754385964911</v>
      </c>
      <c r="I56" s="10">
        <f t="shared" si="4"/>
        <v>170.35934433305485</v>
      </c>
    </row>
    <row r="57" spans="1:9" ht="15.75" x14ac:dyDescent="0.25">
      <c r="A57" s="4">
        <v>71276826</v>
      </c>
      <c r="B57" s="4" t="s">
        <v>250</v>
      </c>
      <c r="C57" s="4">
        <v>9033762</v>
      </c>
      <c r="D57" s="4">
        <v>0</v>
      </c>
      <c r="E57" s="5">
        <f t="shared" si="0"/>
        <v>150562.70000000001</v>
      </c>
      <c r="F57" s="5">
        <f t="shared" si="8"/>
        <v>167.29188888888891</v>
      </c>
      <c r="G57" s="5">
        <f t="shared" si="9"/>
        <v>860.35828571428578</v>
      </c>
      <c r="H57" s="5">
        <f t="shared" si="10"/>
        <v>158.48705263157896</v>
      </c>
      <c r="I57" s="10">
        <f t="shared" si="4"/>
        <v>1186.1372272347537</v>
      </c>
    </row>
    <row r="58" spans="1:9" ht="15.75" x14ac:dyDescent="0.25">
      <c r="A58" s="4">
        <v>71277002</v>
      </c>
      <c r="B58" s="4" t="s">
        <v>251</v>
      </c>
      <c r="C58" s="4">
        <v>4540107</v>
      </c>
      <c r="D58" s="4">
        <v>12929</v>
      </c>
      <c r="E58" s="5">
        <f t="shared" si="0"/>
        <v>75883.933333333334</v>
      </c>
      <c r="F58" s="5">
        <f t="shared" si="8"/>
        <v>84.315481481481484</v>
      </c>
      <c r="G58" s="5">
        <f t="shared" si="9"/>
        <v>433.62247619047622</v>
      </c>
      <c r="H58" s="5">
        <f t="shared" si="10"/>
        <v>79.877824561403514</v>
      </c>
      <c r="I58" s="10">
        <f t="shared" si="4"/>
        <v>597.81578223336123</v>
      </c>
    </row>
    <row r="59" spans="1:9" ht="15.75" x14ac:dyDescent="0.25">
      <c r="A59" s="4">
        <v>71277175</v>
      </c>
      <c r="B59" s="4" t="s">
        <v>252</v>
      </c>
      <c r="C59" s="4">
        <v>4976091</v>
      </c>
      <c r="D59" s="4">
        <v>0</v>
      </c>
      <c r="E59" s="5">
        <f t="shared" si="0"/>
        <v>82934.850000000006</v>
      </c>
      <c r="F59" s="5">
        <f t="shared" si="8"/>
        <v>92.149833333333333</v>
      </c>
      <c r="G59" s="5">
        <f t="shared" si="9"/>
        <v>473.9134285714286</v>
      </c>
      <c r="H59" s="5">
        <f t="shared" si="10"/>
        <v>87.299842105263167</v>
      </c>
      <c r="I59" s="10">
        <f t="shared" si="4"/>
        <v>653.36310401002515</v>
      </c>
    </row>
    <row r="60" spans="1:9" ht="15.75" x14ac:dyDescent="0.25">
      <c r="A60" s="4">
        <v>71277285</v>
      </c>
      <c r="B60" s="4" t="s">
        <v>253</v>
      </c>
      <c r="C60" s="4">
        <v>2226125</v>
      </c>
      <c r="D60" s="4">
        <v>21924</v>
      </c>
      <c r="E60" s="5">
        <f t="shared" si="0"/>
        <v>37467.48333333333</v>
      </c>
      <c r="F60" s="5">
        <f t="shared" si="8"/>
        <v>41.63053703703703</v>
      </c>
      <c r="G60" s="5">
        <f t="shared" si="9"/>
        <v>214.09990476190475</v>
      </c>
      <c r="H60" s="5">
        <f t="shared" si="10"/>
        <v>39.43945614035087</v>
      </c>
      <c r="I60" s="10">
        <f t="shared" si="4"/>
        <v>295.1698979392927</v>
      </c>
    </row>
    <row r="61" spans="1:9" ht="15.75" x14ac:dyDescent="0.25">
      <c r="A61" s="4">
        <v>71277332</v>
      </c>
      <c r="B61" s="4" t="s">
        <v>254</v>
      </c>
      <c r="C61" s="4">
        <v>551400</v>
      </c>
      <c r="D61" s="4">
        <v>3510</v>
      </c>
      <c r="E61" s="5">
        <f t="shared" si="0"/>
        <v>9248.5</v>
      </c>
      <c r="F61" s="5">
        <f t="shared" si="8"/>
        <v>10.276111111111112</v>
      </c>
      <c r="G61" s="5">
        <f t="shared" si="9"/>
        <v>52.848571428571425</v>
      </c>
      <c r="H61" s="5">
        <f t="shared" si="10"/>
        <v>9.7352631578947371</v>
      </c>
      <c r="I61" s="10">
        <f t="shared" si="4"/>
        <v>72.859945697577274</v>
      </c>
    </row>
    <row r="62" spans="1:9" ht="15.75" x14ac:dyDescent="0.25">
      <c r="A62" s="4">
        <v>71277416</v>
      </c>
      <c r="B62" s="4" t="s">
        <v>255</v>
      </c>
      <c r="C62" s="4">
        <v>3228701</v>
      </c>
      <c r="D62" s="4">
        <v>0</v>
      </c>
      <c r="E62" s="5">
        <f t="shared" si="0"/>
        <v>53811.683333333334</v>
      </c>
      <c r="F62" s="5">
        <f t="shared" si="8"/>
        <v>59.790759259259261</v>
      </c>
      <c r="G62" s="5">
        <f t="shared" si="9"/>
        <v>307.49533333333335</v>
      </c>
      <c r="H62" s="5">
        <f t="shared" si="10"/>
        <v>56.643877192982458</v>
      </c>
      <c r="I62" s="10">
        <f t="shared" si="4"/>
        <v>423.92996978557505</v>
      </c>
    </row>
    <row r="63" spans="1:9" ht="15.75" x14ac:dyDescent="0.25">
      <c r="A63" s="4">
        <v>71278158</v>
      </c>
      <c r="B63" s="4" t="s">
        <v>256</v>
      </c>
      <c r="C63" s="4">
        <v>1341405</v>
      </c>
      <c r="D63" s="4">
        <v>0</v>
      </c>
      <c r="E63" s="5">
        <f t="shared" si="0"/>
        <v>22356.75</v>
      </c>
      <c r="F63" s="5">
        <f t="shared" si="8"/>
        <v>24.840833333333332</v>
      </c>
      <c r="G63" s="5">
        <f t="shared" si="9"/>
        <v>127.75285714285714</v>
      </c>
      <c r="H63" s="5">
        <f t="shared" si="10"/>
        <v>23.533421052631578</v>
      </c>
      <c r="I63" s="10">
        <f t="shared" ref="I63:I114" si="11">SUM(F63+G63+H63)</f>
        <v>176.12711152882204</v>
      </c>
    </row>
    <row r="64" spans="1:9" ht="15.75" x14ac:dyDescent="0.25">
      <c r="A64" s="4">
        <v>71278357</v>
      </c>
      <c r="B64" s="4" t="s">
        <v>257</v>
      </c>
      <c r="C64" s="4">
        <v>3185421</v>
      </c>
      <c r="D64" s="4">
        <v>0</v>
      </c>
      <c r="E64" s="5">
        <f t="shared" si="0"/>
        <v>53090.35</v>
      </c>
      <c r="F64" s="5">
        <f t="shared" si="8"/>
        <v>58.989277777777779</v>
      </c>
      <c r="G64" s="5">
        <f t="shared" si="9"/>
        <v>303.37342857142858</v>
      </c>
      <c r="H64" s="5">
        <f t="shared" si="10"/>
        <v>55.884578947368418</v>
      </c>
      <c r="I64" s="10">
        <f t="shared" si="11"/>
        <v>418.24728529657477</v>
      </c>
    </row>
    <row r="65" spans="1:9" ht="15.75" x14ac:dyDescent="0.25">
      <c r="A65" s="4">
        <v>71278760</v>
      </c>
      <c r="B65" s="4" t="s">
        <v>258</v>
      </c>
      <c r="C65" s="4">
        <v>3037841</v>
      </c>
      <c r="D65" s="4">
        <v>0</v>
      </c>
      <c r="E65" s="5">
        <f t="shared" ref="E65:E120" si="12">SUM(C65+D65)/60</f>
        <v>50630.683333333334</v>
      </c>
      <c r="F65" s="5">
        <f t="shared" si="8"/>
        <v>56.256314814814814</v>
      </c>
      <c r="G65" s="5">
        <f t="shared" si="9"/>
        <v>289.31819047619047</v>
      </c>
      <c r="H65" s="5">
        <f t="shared" si="10"/>
        <v>53.295456140350879</v>
      </c>
      <c r="I65" s="10">
        <f t="shared" si="11"/>
        <v>398.86996143135616</v>
      </c>
    </row>
    <row r="66" spans="1:9" ht="15.75" x14ac:dyDescent="0.25">
      <c r="A66" s="4">
        <v>71279083</v>
      </c>
      <c r="B66" s="4" t="s">
        <v>259</v>
      </c>
      <c r="C66" s="4">
        <v>12278739</v>
      </c>
      <c r="D66" s="4">
        <v>181134</v>
      </c>
      <c r="E66" s="5">
        <f t="shared" si="12"/>
        <v>207664.55</v>
      </c>
      <c r="F66" s="5">
        <f t="shared" si="8"/>
        <v>230.73838888888886</v>
      </c>
      <c r="G66" s="5">
        <f t="shared" si="9"/>
        <v>1186.6545714285714</v>
      </c>
      <c r="H66" s="5">
        <f t="shared" si="10"/>
        <v>218.59426315789472</v>
      </c>
      <c r="I66" s="10">
        <f t="shared" si="11"/>
        <v>1635.9872234753552</v>
      </c>
    </row>
    <row r="67" spans="1:9" ht="15.75" x14ac:dyDescent="0.25">
      <c r="A67" s="4">
        <v>71279151</v>
      </c>
      <c r="B67" s="4" t="s">
        <v>260</v>
      </c>
      <c r="C67" s="4">
        <v>1740974</v>
      </c>
      <c r="D67" s="4">
        <v>0</v>
      </c>
      <c r="E67" s="5">
        <f t="shared" si="12"/>
        <v>29016.233333333334</v>
      </c>
      <c r="F67" s="5">
        <f t="shared" si="8"/>
        <v>32.240259259259261</v>
      </c>
      <c r="G67" s="5">
        <f t="shared" si="9"/>
        <v>165.80704761904761</v>
      </c>
      <c r="H67" s="5">
        <f t="shared" si="10"/>
        <v>30.543403508771931</v>
      </c>
      <c r="I67" s="10">
        <f t="shared" si="11"/>
        <v>228.59071038707879</v>
      </c>
    </row>
    <row r="68" spans="1:9" ht="15.75" x14ac:dyDescent="0.25">
      <c r="A68" s="4">
        <v>71279319</v>
      </c>
      <c r="B68" s="4" t="s">
        <v>261</v>
      </c>
      <c r="C68" s="4">
        <v>4485540</v>
      </c>
      <c r="D68" s="4">
        <v>0</v>
      </c>
      <c r="E68" s="5">
        <f t="shared" si="12"/>
        <v>74759</v>
      </c>
      <c r="F68" s="5">
        <f t="shared" si="8"/>
        <v>83.065555555555562</v>
      </c>
      <c r="G68" s="5">
        <f t="shared" si="9"/>
        <v>427.19428571428574</v>
      </c>
      <c r="H68" s="5">
        <f t="shared" si="10"/>
        <v>78.693684210526314</v>
      </c>
      <c r="I68" s="10">
        <f t="shared" si="11"/>
        <v>588.9535254803676</v>
      </c>
    </row>
    <row r="69" spans="1:9" ht="15.75" x14ac:dyDescent="0.25">
      <c r="A69" s="4">
        <v>71279544</v>
      </c>
      <c r="B69" s="4" t="s">
        <v>262</v>
      </c>
      <c r="C69" s="4">
        <v>2060781</v>
      </c>
      <c r="D69" s="4">
        <v>0</v>
      </c>
      <c r="E69" s="5">
        <f t="shared" si="12"/>
        <v>34346.35</v>
      </c>
      <c r="F69" s="5">
        <f t="shared" si="8"/>
        <v>38.162611111111111</v>
      </c>
      <c r="G69" s="5">
        <f t="shared" si="9"/>
        <v>196.26485714285712</v>
      </c>
      <c r="H69" s="5">
        <f t="shared" si="10"/>
        <v>36.154052631578949</v>
      </c>
      <c r="I69" s="10">
        <f t="shared" si="11"/>
        <v>270.58152088554721</v>
      </c>
    </row>
    <row r="70" spans="1:9" ht="15.75" x14ac:dyDescent="0.25">
      <c r="A70" s="4">
        <v>71279565</v>
      </c>
      <c r="B70" s="4" t="s">
        <v>263</v>
      </c>
      <c r="C70" s="4">
        <v>3807960</v>
      </c>
      <c r="D70" s="4">
        <v>0</v>
      </c>
      <c r="E70" s="5">
        <f t="shared" si="12"/>
        <v>63466</v>
      </c>
      <c r="F70" s="5">
        <f t="shared" si="8"/>
        <v>70.517777777777781</v>
      </c>
      <c r="G70" s="5">
        <f t="shared" si="9"/>
        <v>362.66285714285715</v>
      </c>
      <c r="H70" s="5">
        <f t="shared" si="10"/>
        <v>66.806315789473686</v>
      </c>
      <c r="I70" s="10">
        <f t="shared" si="11"/>
        <v>499.9869507101086</v>
      </c>
    </row>
    <row r="71" spans="1:9" ht="15.75" x14ac:dyDescent="0.25">
      <c r="A71" s="4">
        <v>71280005</v>
      </c>
      <c r="B71" s="4" t="s">
        <v>264</v>
      </c>
      <c r="C71" s="4">
        <v>1059164</v>
      </c>
      <c r="D71" s="4">
        <v>0</v>
      </c>
      <c r="E71" s="5">
        <f t="shared" si="12"/>
        <v>17652.733333333334</v>
      </c>
      <c r="F71" s="5">
        <f t="shared" si="8"/>
        <v>19.61414814814815</v>
      </c>
      <c r="G71" s="5">
        <f t="shared" si="9"/>
        <v>100.8727619047619</v>
      </c>
      <c r="H71" s="5">
        <f t="shared" si="10"/>
        <v>18.581824561403508</v>
      </c>
      <c r="I71" s="10">
        <f t="shared" si="11"/>
        <v>139.06873461431354</v>
      </c>
    </row>
    <row r="72" spans="1:9" ht="15.75" x14ac:dyDescent="0.25">
      <c r="A72" s="4">
        <v>71280199</v>
      </c>
      <c r="B72" s="4" t="s">
        <v>265</v>
      </c>
      <c r="C72" s="4">
        <v>3918618</v>
      </c>
      <c r="D72" s="4">
        <v>53114</v>
      </c>
      <c r="E72" s="5">
        <f t="shared" si="12"/>
        <v>66195.53333333334</v>
      </c>
      <c r="F72" s="5">
        <f t="shared" si="8"/>
        <v>73.550592592592594</v>
      </c>
      <c r="G72" s="5">
        <f t="shared" si="9"/>
        <v>378.26019047619053</v>
      </c>
      <c r="H72" s="5">
        <f t="shared" si="10"/>
        <v>69.679508771929832</v>
      </c>
      <c r="I72" s="10">
        <f t="shared" si="11"/>
        <v>521.49029184071298</v>
      </c>
    </row>
    <row r="73" spans="1:9" ht="15.75" x14ac:dyDescent="0.25">
      <c r="A73" s="4">
        <v>71280581</v>
      </c>
      <c r="B73" s="4" t="s">
        <v>266</v>
      </c>
      <c r="C73" s="4">
        <v>2392625</v>
      </c>
      <c r="D73" s="4">
        <v>0</v>
      </c>
      <c r="E73" s="5">
        <f t="shared" si="12"/>
        <v>39877.083333333336</v>
      </c>
      <c r="F73" s="5">
        <f t="shared" si="8"/>
        <v>44.307870370370374</v>
      </c>
      <c r="G73" s="5">
        <f t="shared" si="9"/>
        <v>227.86904761904762</v>
      </c>
      <c r="H73" s="5">
        <f t="shared" si="10"/>
        <v>41.975877192982459</v>
      </c>
      <c r="I73" s="10">
        <f t="shared" si="11"/>
        <v>314.15279518240044</v>
      </c>
    </row>
    <row r="74" spans="1:9" ht="15.75" x14ac:dyDescent="0.25">
      <c r="A74" s="4">
        <v>71280597</v>
      </c>
      <c r="B74" s="4" t="s">
        <v>267</v>
      </c>
      <c r="C74" s="4">
        <v>2012905</v>
      </c>
      <c r="D74" s="4">
        <v>0</v>
      </c>
      <c r="E74" s="5">
        <f t="shared" si="12"/>
        <v>33548.416666666664</v>
      </c>
      <c r="F74" s="5">
        <f t="shared" si="8"/>
        <v>37.276018518518519</v>
      </c>
      <c r="G74" s="5">
        <f t="shared" si="9"/>
        <v>191.70523809523809</v>
      </c>
      <c r="H74" s="5">
        <f t="shared" si="10"/>
        <v>35.31412280701754</v>
      </c>
      <c r="I74" s="10">
        <f t="shared" si="11"/>
        <v>264.29537942077417</v>
      </c>
    </row>
    <row r="75" spans="1:9" ht="15.75" x14ac:dyDescent="0.25">
      <c r="A75" s="4">
        <v>71282023</v>
      </c>
      <c r="B75" s="4" t="s">
        <v>268</v>
      </c>
      <c r="C75" s="4">
        <v>1992527</v>
      </c>
      <c r="D75" s="4">
        <v>0</v>
      </c>
      <c r="E75" s="5">
        <f t="shared" si="12"/>
        <v>33208.783333333333</v>
      </c>
      <c r="F75" s="5">
        <f t="shared" ref="F75:F104" si="13">SUM(E75/900)</f>
        <v>36.898648148148148</v>
      </c>
      <c r="G75" s="5">
        <f t="shared" ref="G75:G104" si="14">SUM(E75/175)</f>
        <v>189.76447619047619</v>
      </c>
      <c r="H75" s="5">
        <f t="shared" ref="H75:H104" si="15">SUM(E75/950)</f>
        <v>34.956614035087718</v>
      </c>
      <c r="I75" s="10">
        <f t="shared" si="11"/>
        <v>261.61973837371204</v>
      </c>
    </row>
    <row r="76" spans="1:9" ht="15.75" x14ac:dyDescent="0.25">
      <c r="A76" s="4">
        <v>71282243</v>
      </c>
      <c r="B76" s="4" t="s">
        <v>269</v>
      </c>
      <c r="C76" s="4">
        <v>3470776</v>
      </c>
      <c r="D76" s="4">
        <v>4043</v>
      </c>
      <c r="E76" s="5">
        <f t="shared" si="12"/>
        <v>57913.65</v>
      </c>
      <c r="F76" s="5">
        <f t="shared" si="13"/>
        <v>64.348500000000001</v>
      </c>
      <c r="G76" s="5">
        <f t="shared" si="14"/>
        <v>330.93514285714286</v>
      </c>
      <c r="H76" s="5">
        <f t="shared" si="15"/>
        <v>60.961736842105267</v>
      </c>
      <c r="I76" s="10">
        <f t="shared" si="11"/>
        <v>456.24537969924813</v>
      </c>
    </row>
    <row r="77" spans="1:9" ht="15.75" x14ac:dyDescent="0.25">
      <c r="A77" s="4">
        <v>71282290</v>
      </c>
      <c r="B77" s="4" t="s">
        <v>270</v>
      </c>
      <c r="C77" s="4">
        <v>9037652</v>
      </c>
      <c r="D77" s="4">
        <v>58559</v>
      </c>
      <c r="E77" s="5">
        <f t="shared" si="12"/>
        <v>151603.51666666666</v>
      </c>
      <c r="F77" s="5">
        <f t="shared" si="13"/>
        <v>168.44835185185184</v>
      </c>
      <c r="G77" s="5">
        <f t="shared" si="14"/>
        <v>866.30580952380956</v>
      </c>
      <c r="H77" s="5">
        <f t="shared" si="15"/>
        <v>159.58264912280703</v>
      </c>
      <c r="I77" s="10">
        <f t="shared" si="11"/>
        <v>1194.3368104984684</v>
      </c>
    </row>
    <row r="78" spans="1:9" ht="15.75" x14ac:dyDescent="0.25">
      <c r="A78" s="4">
        <v>71282510</v>
      </c>
      <c r="B78" s="4" t="s">
        <v>271</v>
      </c>
      <c r="C78" s="4">
        <v>2201041</v>
      </c>
      <c r="D78" s="4">
        <v>0</v>
      </c>
      <c r="E78" s="5">
        <f t="shared" si="12"/>
        <v>36684.01666666667</v>
      </c>
      <c r="F78" s="5">
        <f t="shared" si="13"/>
        <v>40.760018518518521</v>
      </c>
      <c r="G78" s="5">
        <f t="shared" si="14"/>
        <v>209.6229523809524</v>
      </c>
      <c r="H78" s="5">
        <f t="shared" si="15"/>
        <v>38.614754385964915</v>
      </c>
      <c r="I78" s="10">
        <f t="shared" si="11"/>
        <v>288.99772528543588</v>
      </c>
    </row>
    <row r="79" spans="1:9" ht="15.75" x14ac:dyDescent="0.25">
      <c r="A79" s="4">
        <v>71283425</v>
      </c>
      <c r="B79" s="4" t="s">
        <v>272</v>
      </c>
      <c r="C79" s="4">
        <v>1206664</v>
      </c>
      <c r="D79" s="4">
        <v>0</v>
      </c>
      <c r="E79" s="5">
        <f t="shared" si="12"/>
        <v>20111.066666666666</v>
      </c>
      <c r="F79" s="5">
        <f t="shared" si="13"/>
        <v>22.345629629629627</v>
      </c>
      <c r="G79" s="5">
        <f t="shared" si="14"/>
        <v>114.92038095238095</v>
      </c>
      <c r="H79" s="5">
        <f t="shared" si="15"/>
        <v>21.169543859649121</v>
      </c>
      <c r="I79" s="10">
        <f t="shared" si="11"/>
        <v>158.43555444165969</v>
      </c>
    </row>
    <row r="80" spans="1:9" ht="15.75" x14ac:dyDescent="0.25">
      <c r="A80" s="4">
        <v>71283886</v>
      </c>
      <c r="B80" s="4" t="s">
        <v>273</v>
      </c>
      <c r="C80" s="4">
        <v>1218611</v>
      </c>
      <c r="D80" s="4">
        <v>0</v>
      </c>
      <c r="E80" s="5">
        <f t="shared" si="12"/>
        <v>20310.183333333334</v>
      </c>
      <c r="F80" s="5">
        <f t="shared" si="13"/>
        <v>22.566870370370371</v>
      </c>
      <c r="G80" s="5">
        <f t="shared" si="14"/>
        <v>116.05819047619048</v>
      </c>
      <c r="H80" s="5">
        <f t="shared" si="15"/>
        <v>21.379140350877194</v>
      </c>
      <c r="I80" s="10">
        <f t="shared" si="11"/>
        <v>160.00420119743802</v>
      </c>
    </row>
    <row r="81" spans="1:9" ht="15.75" x14ac:dyDescent="0.25">
      <c r="A81" s="4">
        <v>71283928</v>
      </c>
      <c r="B81" s="4" t="s">
        <v>274</v>
      </c>
      <c r="C81" s="4">
        <v>1083860</v>
      </c>
      <c r="D81" s="4">
        <v>0</v>
      </c>
      <c r="E81" s="5">
        <f t="shared" si="12"/>
        <v>18064.333333333332</v>
      </c>
      <c r="F81" s="5">
        <f t="shared" si="13"/>
        <v>20.071481481481481</v>
      </c>
      <c r="G81" s="5">
        <f t="shared" si="14"/>
        <v>103.22476190476189</v>
      </c>
      <c r="H81" s="5">
        <f t="shared" si="15"/>
        <v>19.015087719298243</v>
      </c>
      <c r="I81" s="10">
        <f t="shared" si="11"/>
        <v>142.31133110554163</v>
      </c>
    </row>
    <row r="82" spans="1:9" ht="15.75" x14ac:dyDescent="0.25">
      <c r="A82" s="4">
        <v>71285464</v>
      </c>
      <c r="B82" s="4" t="s">
        <v>275</v>
      </c>
      <c r="C82" s="4">
        <v>994746</v>
      </c>
      <c r="D82" s="4">
        <v>0</v>
      </c>
      <c r="E82" s="5">
        <f t="shared" si="12"/>
        <v>16579.099999999999</v>
      </c>
      <c r="F82" s="5">
        <f t="shared" si="13"/>
        <v>18.42122222222222</v>
      </c>
      <c r="G82" s="5">
        <f t="shared" si="14"/>
        <v>94.737714285714276</v>
      </c>
      <c r="H82" s="5">
        <f t="shared" si="15"/>
        <v>17.451684210526313</v>
      </c>
      <c r="I82" s="10">
        <f t="shared" si="11"/>
        <v>130.6106207184628</v>
      </c>
    </row>
    <row r="83" spans="1:9" ht="15.75" x14ac:dyDescent="0.25">
      <c r="A83" s="4">
        <v>71285485</v>
      </c>
      <c r="B83" s="4" t="s">
        <v>276</v>
      </c>
      <c r="C83" s="4">
        <v>420590</v>
      </c>
      <c r="D83" s="4">
        <v>0</v>
      </c>
      <c r="E83" s="5">
        <f t="shared" si="12"/>
        <v>7009.833333333333</v>
      </c>
      <c r="F83" s="5">
        <f t="shared" si="13"/>
        <v>7.7887037037037032</v>
      </c>
      <c r="G83" s="5">
        <f t="shared" si="14"/>
        <v>40.056190476190473</v>
      </c>
      <c r="H83" s="5">
        <f t="shared" si="15"/>
        <v>7.3787719298245609</v>
      </c>
      <c r="I83" s="10">
        <f t="shared" si="11"/>
        <v>55.223666109718735</v>
      </c>
    </row>
    <row r="84" spans="1:9" ht="15.75" x14ac:dyDescent="0.25">
      <c r="A84" s="4">
        <v>71285511</v>
      </c>
      <c r="B84" s="4" t="s">
        <v>277</v>
      </c>
      <c r="C84" s="4">
        <v>818441</v>
      </c>
      <c r="D84" s="4">
        <v>0</v>
      </c>
      <c r="E84" s="5">
        <f t="shared" si="12"/>
        <v>13640.683333333332</v>
      </c>
      <c r="F84" s="5">
        <f t="shared" si="13"/>
        <v>15.156314814814813</v>
      </c>
      <c r="G84" s="5">
        <f t="shared" si="14"/>
        <v>77.9467619047619</v>
      </c>
      <c r="H84" s="5">
        <f t="shared" si="15"/>
        <v>14.358614035087719</v>
      </c>
      <c r="I84" s="10">
        <f t="shared" si="11"/>
        <v>107.46169075466443</v>
      </c>
    </row>
    <row r="85" spans="1:9" ht="15.75" x14ac:dyDescent="0.25">
      <c r="A85" s="4">
        <v>71285595</v>
      </c>
      <c r="B85" s="4" t="s">
        <v>278</v>
      </c>
      <c r="C85" s="4">
        <v>8917095</v>
      </c>
      <c r="D85" s="4">
        <v>0</v>
      </c>
      <c r="E85" s="5">
        <f t="shared" si="12"/>
        <v>148618.25</v>
      </c>
      <c r="F85" s="5">
        <f t="shared" si="13"/>
        <v>165.13138888888889</v>
      </c>
      <c r="G85" s="5">
        <f t="shared" si="14"/>
        <v>849.24714285714288</v>
      </c>
      <c r="H85" s="5">
        <f t="shared" si="15"/>
        <v>156.44026315789475</v>
      </c>
      <c r="I85" s="10">
        <f t="shared" si="11"/>
        <v>1170.8187949039266</v>
      </c>
    </row>
    <row r="86" spans="1:9" ht="15.75" x14ac:dyDescent="0.25">
      <c r="A86" s="4">
        <v>71285600</v>
      </c>
      <c r="B86" s="4" t="s">
        <v>279</v>
      </c>
      <c r="C86" s="4">
        <v>1351450</v>
      </c>
      <c r="D86" s="4">
        <v>0</v>
      </c>
      <c r="E86" s="5">
        <f t="shared" si="12"/>
        <v>22524.166666666668</v>
      </c>
      <c r="F86" s="5">
        <f t="shared" si="13"/>
        <v>25.026851851851852</v>
      </c>
      <c r="G86" s="5">
        <f t="shared" si="14"/>
        <v>128.70952380952383</v>
      </c>
      <c r="H86" s="5">
        <f t="shared" si="15"/>
        <v>23.709649122807019</v>
      </c>
      <c r="I86" s="10">
        <f t="shared" si="11"/>
        <v>177.4460247841827</v>
      </c>
    </row>
    <row r="87" spans="1:9" ht="15.75" x14ac:dyDescent="0.25">
      <c r="A87" s="4">
        <v>71285616</v>
      </c>
      <c r="B87" s="4" t="s">
        <v>280</v>
      </c>
      <c r="C87" s="4">
        <v>6332599</v>
      </c>
      <c r="D87" s="4">
        <v>0</v>
      </c>
      <c r="E87" s="5">
        <f t="shared" si="12"/>
        <v>105543.31666666667</v>
      </c>
      <c r="F87" s="5">
        <f t="shared" si="13"/>
        <v>117.27035185185186</v>
      </c>
      <c r="G87" s="5">
        <f t="shared" si="14"/>
        <v>603.10466666666662</v>
      </c>
      <c r="H87" s="5">
        <f t="shared" si="15"/>
        <v>111.09822807017544</v>
      </c>
      <c r="I87" s="10">
        <f t="shared" si="11"/>
        <v>831.47324658869388</v>
      </c>
    </row>
    <row r="88" spans="1:9" ht="15.75" x14ac:dyDescent="0.25">
      <c r="A88" s="4">
        <v>71285637</v>
      </c>
      <c r="B88" s="4" t="s">
        <v>281</v>
      </c>
      <c r="C88" s="4">
        <v>2349287</v>
      </c>
      <c r="D88" s="4">
        <v>0</v>
      </c>
      <c r="E88" s="5">
        <f t="shared" si="12"/>
        <v>39154.783333333333</v>
      </c>
      <c r="F88" s="5">
        <f t="shared" si="13"/>
        <v>43.505314814814817</v>
      </c>
      <c r="G88" s="5">
        <f t="shared" si="14"/>
        <v>223.74161904761905</v>
      </c>
      <c r="H88" s="5">
        <f t="shared" si="15"/>
        <v>41.215561403508772</v>
      </c>
      <c r="I88" s="10">
        <f t="shared" si="11"/>
        <v>308.46249526594266</v>
      </c>
    </row>
    <row r="89" spans="1:9" ht="15.75" x14ac:dyDescent="0.25">
      <c r="A89" s="4">
        <v>71286651</v>
      </c>
      <c r="B89" s="4" t="s">
        <v>282</v>
      </c>
      <c r="C89" s="4">
        <v>3420260</v>
      </c>
      <c r="D89" s="4">
        <v>0</v>
      </c>
      <c r="E89" s="5">
        <f t="shared" si="12"/>
        <v>57004.333333333336</v>
      </c>
      <c r="F89" s="5">
        <f t="shared" si="13"/>
        <v>63.33814814814815</v>
      </c>
      <c r="G89" s="5">
        <f t="shared" si="14"/>
        <v>325.73904761904765</v>
      </c>
      <c r="H89" s="5">
        <f t="shared" si="15"/>
        <v>60.004561403508774</v>
      </c>
      <c r="I89" s="10">
        <f t="shared" si="11"/>
        <v>449.08175717070458</v>
      </c>
    </row>
    <row r="90" spans="1:9" ht="15.75" x14ac:dyDescent="0.25">
      <c r="A90" s="4">
        <v>71286672</v>
      </c>
      <c r="B90" s="4" t="s">
        <v>283</v>
      </c>
      <c r="C90" s="4">
        <v>3381411</v>
      </c>
      <c r="D90" s="4">
        <v>22231</v>
      </c>
      <c r="E90" s="5">
        <f t="shared" si="12"/>
        <v>56727.366666666669</v>
      </c>
      <c r="F90" s="5">
        <f t="shared" si="13"/>
        <v>63.030407407407409</v>
      </c>
      <c r="G90" s="5">
        <f t="shared" si="14"/>
        <v>324.15638095238097</v>
      </c>
      <c r="H90" s="5">
        <f t="shared" si="15"/>
        <v>59.71301754385965</v>
      </c>
      <c r="I90" s="10">
        <f t="shared" si="11"/>
        <v>446.89980590364803</v>
      </c>
    </row>
    <row r="91" spans="1:9" ht="15.75" x14ac:dyDescent="0.25">
      <c r="A91" s="4">
        <v>71286908</v>
      </c>
      <c r="B91" s="4" t="s">
        <v>284</v>
      </c>
      <c r="C91" s="4">
        <v>786429</v>
      </c>
      <c r="D91" s="4">
        <v>0</v>
      </c>
      <c r="E91" s="5">
        <f t="shared" si="12"/>
        <v>13107.15</v>
      </c>
      <c r="F91" s="5">
        <f t="shared" si="13"/>
        <v>14.563499999999999</v>
      </c>
      <c r="G91" s="5">
        <f t="shared" si="14"/>
        <v>74.897999999999996</v>
      </c>
      <c r="H91" s="5">
        <f t="shared" si="15"/>
        <v>13.796999999999999</v>
      </c>
      <c r="I91" s="10">
        <f t="shared" si="11"/>
        <v>103.2585</v>
      </c>
    </row>
    <row r="92" spans="1:9" ht="15.75" x14ac:dyDescent="0.25">
      <c r="A92" s="4">
        <v>71286913</v>
      </c>
      <c r="B92" s="4" t="s">
        <v>285</v>
      </c>
      <c r="C92" s="4">
        <v>1898147</v>
      </c>
      <c r="D92" s="4">
        <v>0</v>
      </c>
      <c r="E92" s="5">
        <f t="shared" si="12"/>
        <v>31635.783333333333</v>
      </c>
      <c r="F92" s="5">
        <f t="shared" si="13"/>
        <v>35.15087037037037</v>
      </c>
      <c r="G92" s="5">
        <f t="shared" si="14"/>
        <v>180.77590476190477</v>
      </c>
      <c r="H92" s="5">
        <f t="shared" si="15"/>
        <v>33.300824561403509</v>
      </c>
      <c r="I92" s="10">
        <f t="shared" si="11"/>
        <v>249.22759969367866</v>
      </c>
    </row>
    <row r="93" spans="1:9" ht="15.75" x14ac:dyDescent="0.25">
      <c r="A93" s="4">
        <v>71287524</v>
      </c>
      <c r="B93" s="4" t="s">
        <v>286</v>
      </c>
      <c r="C93" s="4">
        <v>2242301</v>
      </c>
      <c r="D93" s="4">
        <v>0</v>
      </c>
      <c r="E93" s="5">
        <f t="shared" si="12"/>
        <v>37371.683333333334</v>
      </c>
      <c r="F93" s="5">
        <f t="shared" si="13"/>
        <v>41.524092592592595</v>
      </c>
      <c r="G93" s="5">
        <f t="shared" si="14"/>
        <v>213.5524761904762</v>
      </c>
      <c r="H93" s="5">
        <f t="shared" si="15"/>
        <v>39.338614035087723</v>
      </c>
      <c r="I93" s="10">
        <f t="shared" si="11"/>
        <v>294.41518281815655</v>
      </c>
    </row>
    <row r="94" spans="1:9" ht="15.75" x14ac:dyDescent="0.25">
      <c r="A94" s="4">
        <v>71287545</v>
      </c>
      <c r="B94" s="4" t="s">
        <v>287</v>
      </c>
      <c r="C94" s="4">
        <v>1571362</v>
      </c>
      <c r="D94" s="4">
        <v>0</v>
      </c>
      <c r="E94" s="5">
        <f t="shared" si="12"/>
        <v>26189.366666666665</v>
      </c>
      <c r="F94" s="5">
        <f t="shared" si="13"/>
        <v>29.099296296296295</v>
      </c>
      <c r="G94" s="5">
        <f t="shared" si="14"/>
        <v>149.65352380952379</v>
      </c>
      <c r="H94" s="5">
        <f t="shared" si="15"/>
        <v>27.567754385964911</v>
      </c>
      <c r="I94" s="10">
        <f t="shared" si="11"/>
        <v>206.32057449178501</v>
      </c>
    </row>
    <row r="95" spans="1:9" ht="15.75" x14ac:dyDescent="0.25">
      <c r="A95" s="4">
        <v>71287938</v>
      </c>
      <c r="B95" s="4" t="s">
        <v>288</v>
      </c>
      <c r="C95" s="4">
        <v>1886050</v>
      </c>
      <c r="D95" s="4">
        <v>28210</v>
      </c>
      <c r="E95" s="5">
        <f t="shared" si="12"/>
        <v>31904.333333333332</v>
      </c>
      <c r="F95" s="5">
        <f t="shared" si="13"/>
        <v>35.449259259259257</v>
      </c>
      <c r="G95" s="5">
        <f t="shared" si="14"/>
        <v>182.31047619047618</v>
      </c>
      <c r="H95" s="5">
        <f t="shared" si="15"/>
        <v>33.583508771929822</v>
      </c>
      <c r="I95" s="10">
        <f t="shared" si="11"/>
        <v>251.34324422166526</v>
      </c>
    </row>
    <row r="96" spans="1:9" ht="15.75" x14ac:dyDescent="0.25">
      <c r="A96" s="4">
        <v>71287943</v>
      </c>
      <c r="B96" s="4" t="s">
        <v>289</v>
      </c>
      <c r="C96" s="4">
        <v>1243231</v>
      </c>
      <c r="D96" s="4">
        <v>0</v>
      </c>
      <c r="E96" s="5">
        <f t="shared" si="12"/>
        <v>20720.516666666666</v>
      </c>
      <c r="F96" s="5">
        <f t="shared" si="13"/>
        <v>23.022796296296296</v>
      </c>
      <c r="G96" s="5">
        <f t="shared" si="14"/>
        <v>118.40295238095239</v>
      </c>
      <c r="H96" s="5">
        <f t="shared" si="15"/>
        <v>21.811070175438598</v>
      </c>
      <c r="I96" s="10">
        <f t="shared" si="11"/>
        <v>163.23681885268729</v>
      </c>
    </row>
    <row r="97" spans="1:9" ht="15.75" x14ac:dyDescent="0.25">
      <c r="A97" s="4">
        <v>71289139</v>
      </c>
      <c r="B97" s="4" t="s">
        <v>290</v>
      </c>
      <c r="C97" s="4">
        <v>661700</v>
      </c>
      <c r="D97" s="4">
        <v>0</v>
      </c>
      <c r="E97" s="5">
        <f t="shared" si="12"/>
        <v>11028.333333333334</v>
      </c>
      <c r="F97" s="5">
        <f t="shared" si="13"/>
        <v>12.253703703703705</v>
      </c>
      <c r="G97" s="5">
        <f t="shared" si="14"/>
        <v>63.019047619047619</v>
      </c>
      <c r="H97" s="5">
        <f t="shared" si="15"/>
        <v>11.608771929824561</v>
      </c>
      <c r="I97" s="10">
        <f t="shared" si="11"/>
        <v>86.881523252575874</v>
      </c>
    </row>
    <row r="98" spans="1:9" ht="15.75" x14ac:dyDescent="0.25">
      <c r="A98" s="4">
        <v>71289233</v>
      </c>
      <c r="B98" s="4" t="s">
        <v>291</v>
      </c>
      <c r="C98" s="4">
        <v>706899</v>
      </c>
      <c r="D98" s="4">
        <v>0</v>
      </c>
      <c r="E98" s="5">
        <f t="shared" si="12"/>
        <v>11781.65</v>
      </c>
      <c r="F98" s="5">
        <f t="shared" si="13"/>
        <v>13.090722222222222</v>
      </c>
      <c r="G98" s="5">
        <f t="shared" si="14"/>
        <v>67.323714285714289</v>
      </c>
      <c r="H98" s="5">
        <f t="shared" si="15"/>
        <v>12.401736842105263</v>
      </c>
      <c r="I98" s="10">
        <f t="shared" si="11"/>
        <v>92.81617335004178</v>
      </c>
    </row>
    <row r="99" spans="1:9" ht="15.75" x14ac:dyDescent="0.25">
      <c r="A99" s="4">
        <v>71289275</v>
      </c>
      <c r="B99" s="4" t="s">
        <v>292</v>
      </c>
      <c r="C99" s="4">
        <v>870963</v>
      </c>
      <c r="D99" s="4">
        <v>0</v>
      </c>
      <c r="E99" s="5">
        <f t="shared" si="12"/>
        <v>14516.05</v>
      </c>
      <c r="F99" s="5">
        <f t="shared" si="13"/>
        <v>16.128944444444443</v>
      </c>
      <c r="G99" s="5">
        <f t="shared" si="14"/>
        <v>82.948857142857136</v>
      </c>
      <c r="H99" s="5">
        <f t="shared" si="15"/>
        <v>15.280052631578947</v>
      </c>
      <c r="I99" s="10">
        <f t="shared" si="11"/>
        <v>114.35785421888053</v>
      </c>
    </row>
    <row r="100" spans="1:9" ht="15.75" x14ac:dyDescent="0.25">
      <c r="A100" s="4">
        <v>71289280</v>
      </c>
      <c r="B100" s="4" t="s">
        <v>293</v>
      </c>
      <c r="C100" s="4">
        <v>2584291</v>
      </c>
      <c r="D100" s="4">
        <v>0</v>
      </c>
      <c r="E100" s="5">
        <f t="shared" si="12"/>
        <v>43071.51666666667</v>
      </c>
      <c r="F100" s="5">
        <f t="shared" si="13"/>
        <v>47.857240740740743</v>
      </c>
      <c r="G100" s="5">
        <f t="shared" si="14"/>
        <v>246.1229523809524</v>
      </c>
      <c r="H100" s="5">
        <f t="shared" si="15"/>
        <v>45.33843859649123</v>
      </c>
      <c r="I100" s="10">
        <f t="shared" si="11"/>
        <v>339.31863171818441</v>
      </c>
    </row>
    <row r="101" spans="1:9" ht="15.75" x14ac:dyDescent="0.25">
      <c r="A101" s="4">
        <v>71289301</v>
      </c>
      <c r="B101" s="4" t="s">
        <v>294</v>
      </c>
      <c r="C101" s="4">
        <v>2284257</v>
      </c>
      <c r="D101" s="4">
        <v>0</v>
      </c>
      <c r="E101" s="5">
        <f t="shared" si="12"/>
        <v>38070.949999999997</v>
      </c>
      <c r="F101" s="5">
        <f t="shared" si="13"/>
        <v>42.30105555555555</v>
      </c>
      <c r="G101" s="5">
        <f t="shared" si="14"/>
        <v>217.5482857142857</v>
      </c>
      <c r="H101" s="5">
        <f t="shared" si="15"/>
        <v>40.074684210526314</v>
      </c>
      <c r="I101" s="10">
        <f t="shared" si="11"/>
        <v>299.92402548036756</v>
      </c>
    </row>
    <row r="102" spans="1:9" ht="15.75" x14ac:dyDescent="0.25">
      <c r="A102" s="4">
        <v>71289521</v>
      </c>
      <c r="B102" s="4" t="s">
        <v>295</v>
      </c>
      <c r="C102" s="4">
        <v>971813</v>
      </c>
      <c r="D102" s="4">
        <v>0</v>
      </c>
      <c r="E102" s="5">
        <f t="shared" si="12"/>
        <v>16196.883333333333</v>
      </c>
      <c r="F102" s="5">
        <f t="shared" si="13"/>
        <v>17.996537037037037</v>
      </c>
      <c r="G102" s="5">
        <f t="shared" si="14"/>
        <v>92.553619047619051</v>
      </c>
      <c r="H102" s="5">
        <f t="shared" si="15"/>
        <v>17.049350877192982</v>
      </c>
      <c r="I102" s="10">
        <f t="shared" si="11"/>
        <v>127.59950696184907</v>
      </c>
    </row>
    <row r="103" spans="1:9" ht="15.75" x14ac:dyDescent="0.25">
      <c r="A103" s="4">
        <v>71289584</v>
      </c>
      <c r="B103" s="4" t="s">
        <v>296</v>
      </c>
      <c r="C103" s="4">
        <v>4290849</v>
      </c>
      <c r="D103" s="4">
        <v>11354</v>
      </c>
      <c r="E103" s="5">
        <f t="shared" si="12"/>
        <v>71703.383333333331</v>
      </c>
      <c r="F103" s="5">
        <f t="shared" si="13"/>
        <v>79.670425925925926</v>
      </c>
      <c r="G103" s="5">
        <f t="shared" si="14"/>
        <v>409.73361904761902</v>
      </c>
      <c r="H103" s="5">
        <f t="shared" si="15"/>
        <v>75.477245614035084</v>
      </c>
      <c r="I103" s="10">
        <f t="shared" si="11"/>
        <v>564.88129058758</v>
      </c>
    </row>
    <row r="104" spans="1:9" ht="15.75" x14ac:dyDescent="0.25">
      <c r="A104" s="4">
        <v>71289715</v>
      </c>
      <c r="B104" s="4" t="s">
        <v>297</v>
      </c>
      <c r="C104" s="4">
        <v>1539352</v>
      </c>
      <c r="D104" s="4">
        <v>23751</v>
      </c>
      <c r="E104" s="5">
        <f t="shared" si="12"/>
        <v>26051.716666666667</v>
      </c>
      <c r="F104" s="5">
        <f t="shared" si="13"/>
        <v>28.946351851851851</v>
      </c>
      <c r="G104" s="5">
        <f t="shared" si="14"/>
        <v>148.86695238095237</v>
      </c>
      <c r="H104" s="5">
        <f t="shared" si="15"/>
        <v>27.422859649122806</v>
      </c>
      <c r="I104" s="10">
        <f t="shared" si="11"/>
        <v>205.23616388192704</v>
      </c>
    </row>
    <row r="105" spans="1:9" ht="15.75" x14ac:dyDescent="0.25">
      <c r="A105" s="4">
        <v>71289736</v>
      </c>
      <c r="B105" s="4" t="s">
        <v>298</v>
      </c>
      <c r="C105" s="4">
        <v>1259959</v>
      </c>
      <c r="D105" s="4">
        <v>0</v>
      </c>
      <c r="E105" s="5">
        <f t="shared" si="12"/>
        <v>20999.316666666666</v>
      </c>
      <c r="F105" s="5">
        <f t="shared" ref="F105:F132" si="16">SUM(E105/900)</f>
        <v>23.332574074074074</v>
      </c>
      <c r="G105" s="5">
        <f t="shared" ref="G105:G132" si="17">SUM(E105/175)</f>
        <v>119.99609523809524</v>
      </c>
      <c r="H105" s="5">
        <f t="shared" ref="H105:H132" si="18">SUM(E105/950)</f>
        <v>22.104543859649123</v>
      </c>
      <c r="I105" s="10">
        <f t="shared" si="11"/>
        <v>165.43321317181844</v>
      </c>
    </row>
    <row r="106" spans="1:9" ht="15.75" x14ac:dyDescent="0.25">
      <c r="A106" s="4">
        <v>71289851</v>
      </c>
      <c r="B106" s="4" t="s">
        <v>299</v>
      </c>
      <c r="C106" s="4">
        <v>1212356</v>
      </c>
      <c r="D106" s="4">
        <v>0</v>
      </c>
      <c r="E106" s="5">
        <f t="shared" si="12"/>
        <v>20205.933333333334</v>
      </c>
      <c r="F106" s="5">
        <f t="shared" si="16"/>
        <v>22.45103703703704</v>
      </c>
      <c r="G106" s="5">
        <f t="shared" si="17"/>
        <v>115.4624761904762</v>
      </c>
      <c r="H106" s="5">
        <f t="shared" si="18"/>
        <v>21.26940350877193</v>
      </c>
      <c r="I106" s="10">
        <f t="shared" si="11"/>
        <v>159.18291673628516</v>
      </c>
    </row>
    <row r="107" spans="1:9" ht="15.75" x14ac:dyDescent="0.25">
      <c r="A107" s="4">
        <v>71289998</v>
      </c>
      <c r="B107" s="4" t="s">
        <v>300</v>
      </c>
      <c r="C107" s="4">
        <v>1934769</v>
      </c>
      <c r="D107" s="4">
        <v>0</v>
      </c>
      <c r="E107" s="5">
        <f t="shared" si="12"/>
        <v>32246.15</v>
      </c>
      <c r="F107" s="5">
        <f t="shared" si="16"/>
        <v>35.829055555555556</v>
      </c>
      <c r="G107" s="5">
        <f t="shared" si="17"/>
        <v>184.26371428571429</v>
      </c>
      <c r="H107" s="5">
        <f t="shared" si="18"/>
        <v>33.943315789473687</v>
      </c>
      <c r="I107" s="10">
        <f t="shared" si="11"/>
        <v>254.03608563074351</v>
      </c>
    </row>
    <row r="108" spans="1:9" ht="15.75" x14ac:dyDescent="0.25">
      <c r="A108" s="4">
        <v>71290092</v>
      </c>
      <c r="B108" s="4" t="s">
        <v>301</v>
      </c>
      <c r="C108" s="4">
        <v>3084814</v>
      </c>
      <c r="D108" s="4">
        <v>36680</v>
      </c>
      <c r="E108" s="5">
        <f t="shared" si="12"/>
        <v>52024.9</v>
      </c>
      <c r="F108" s="5">
        <f t="shared" si="16"/>
        <v>57.805444444444447</v>
      </c>
      <c r="G108" s="5">
        <f t="shared" si="17"/>
        <v>297.28514285714289</v>
      </c>
      <c r="H108" s="5">
        <f t="shared" si="18"/>
        <v>54.763052631578951</v>
      </c>
      <c r="I108" s="10">
        <f t="shared" si="11"/>
        <v>409.85363993316628</v>
      </c>
    </row>
    <row r="109" spans="1:9" ht="15.75" x14ac:dyDescent="0.25">
      <c r="A109" s="4">
        <v>71290108</v>
      </c>
      <c r="B109" s="4" t="s">
        <v>302</v>
      </c>
      <c r="C109" s="4">
        <v>3100745</v>
      </c>
      <c r="D109" s="4">
        <v>0</v>
      </c>
      <c r="E109" s="5">
        <f t="shared" si="12"/>
        <v>51679.083333333336</v>
      </c>
      <c r="F109" s="5">
        <f t="shared" si="16"/>
        <v>57.421203703703704</v>
      </c>
      <c r="G109" s="5">
        <f t="shared" si="17"/>
        <v>295.30904761904765</v>
      </c>
      <c r="H109" s="5">
        <f t="shared" si="18"/>
        <v>54.399035087719298</v>
      </c>
      <c r="I109" s="10">
        <f t="shared" si="11"/>
        <v>407.12928641047068</v>
      </c>
    </row>
    <row r="110" spans="1:9" ht="15.75" x14ac:dyDescent="0.25">
      <c r="A110" s="4">
        <v>71290202</v>
      </c>
      <c r="B110" s="4" t="s">
        <v>303</v>
      </c>
      <c r="C110" s="4">
        <v>1670161</v>
      </c>
      <c r="D110" s="4">
        <v>11130</v>
      </c>
      <c r="E110" s="5">
        <f t="shared" si="12"/>
        <v>28021.516666666666</v>
      </c>
      <c r="F110" s="5">
        <f t="shared" si="16"/>
        <v>31.135018518518518</v>
      </c>
      <c r="G110" s="5">
        <f t="shared" si="17"/>
        <v>160.12295238095237</v>
      </c>
      <c r="H110" s="5">
        <f t="shared" si="18"/>
        <v>29.496333333333332</v>
      </c>
      <c r="I110" s="10">
        <f t="shared" si="11"/>
        <v>220.7543042328042</v>
      </c>
    </row>
    <row r="111" spans="1:9" ht="15.75" x14ac:dyDescent="0.25">
      <c r="A111" s="4">
        <v>71290265</v>
      </c>
      <c r="B111" s="4" t="s">
        <v>304</v>
      </c>
      <c r="C111" s="4">
        <v>2132003</v>
      </c>
      <c r="D111" s="4">
        <v>0</v>
      </c>
      <c r="E111" s="5">
        <f t="shared" si="12"/>
        <v>35533.383333333331</v>
      </c>
      <c r="F111" s="5">
        <f t="shared" si="16"/>
        <v>39.481537037037036</v>
      </c>
      <c r="G111" s="5">
        <f t="shared" si="17"/>
        <v>203.04790476190476</v>
      </c>
      <c r="H111" s="5">
        <f t="shared" si="18"/>
        <v>37.403561403508768</v>
      </c>
      <c r="I111" s="10">
        <f t="shared" si="11"/>
        <v>279.93300320245055</v>
      </c>
    </row>
    <row r="112" spans="1:9" ht="15.75" x14ac:dyDescent="0.25">
      <c r="A112" s="4">
        <v>71290396</v>
      </c>
      <c r="B112" s="4" t="s">
        <v>305</v>
      </c>
      <c r="C112" s="4">
        <v>716657</v>
      </c>
      <c r="D112" s="4">
        <v>24926</v>
      </c>
      <c r="E112" s="5">
        <f t="shared" si="12"/>
        <v>12359.716666666667</v>
      </c>
      <c r="F112" s="5">
        <f t="shared" si="16"/>
        <v>13.733018518518518</v>
      </c>
      <c r="G112" s="5">
        <f t="shared" si="17"/>
        <v>70.626952380952389</v>
      </c>
      <c r="H112" s="5">
        <f t="shared" si="18"/>
        <v>13.010228070175438</v>
      </c>
      <c r="I112" s="10">
        <f t="shared" si="11"/>
        <v>97.370198969646353</v>
      </c>
    </row>
    <row r="113" spans="1:9" ht="15.75" x14ac:dyDescent="0.25">
      <c r="A113" s="4">
        <v>71290972</v>
      </c>
      <c r="B113" s="4" t="s">
        <v>306</v>
      </c>
      <c r="C113" s="4">
        <v>1349537</v>
      </c>
      <c r="D113" s="4">
        <v>23868</v>
      </c>
      <c r="E113" s="5">
        <f t="shared" si="12"/>
        <v>22890.083333333332</v>
      </c>
      <c r="F113" s="5">
        <f t="shared" si="16"/>
        <v>25.433425925925924</v>
      </c>
      <c r="G113" s="5">
        <f t="shared" si="17"/>
        <v>130.80047619047619</v>
      </c>
      <c r="H113" s="5">
        <f t="shared" si="18"/>
        <v>24.094824561403506</v>
      </c>
      <c r="I113" s="10">
        <f t="shared" si="11"/>
        <v>180.32872667780561</v>
      </c>
    </row>
    <row r="114" spans="1:9" ht="15.75" x14ac:dyDescent="0.25">
      <c r="A114" s="4">
        <v>71291473</v>
      </c>
      <c r="B114" s="4" t="s">
        <v>307</v>
      </c>
      <c r="C114" s="4">
        <v>3343847</v>
      </c>
      <c r="D114" s="4">
        <v>0</v>
      </c>
      <c r="E114" s="5">
        <f t="shared" si="12"/>
        <v>55730.783333333333</v>
      </c>
      <c r="F114" s="5">
        <f t="shared" si="16"/>
        <v>61.923092592592589</v>
      </c>
      <c r="G114" s="5">
        <f t="shared" si="17"/>
        <v>318.46161904761902</v>
      </c>
      <c r="H114" s="5">
        <f t="shared" si="18"/>
        <v>58.663982456140353</v>
      </c>
      <c r="I114" s="10">
        <f t="shared" si="11"/>
        <v>439.04869409635194</v>
      </c>
    </row>
    <row r="115" spans="1:9" ht="15.75" x14ac:dyDescent="0.25">
      <c r="A115" s="4">
        <v>71291672</v>
      </c>
      <c r="B115" s="4" t="s">
        <v>308</v>
      </c>
      <c r="C115" s="4">
        <v>5006782</v>
      </c>
      <c r="D115" s="4">
        <v>44248</v>
      </c>
      <c r="E115" s="5">
        <f t="shared" si="12"/>
        <v>84183.833333333328</v>
      </c>
      <c r="F115" s="5">
        <f t="shared" si="16"/>
        <v>93.537592592592588</v>
      </c>
      <c r="G115" s="5">
        <f t="shared" si="17"/>
        <v>481.05047619047616</v>
      </c>
      <c r="H115" s="5">
        <f t="shared" si="18"/>
        <v>88.614561403508773</v>
      </c>
      <c r="I115" s="10">
        <f t="shared" ref="I115:I171" si="19">SUM(F115+G115+H115)</f>
        <v>663.20263018657749</v>
      </c>
    </row>
    <row r="116" spans="1:9" ht="15.75" x14ac:dyDescent="0.25">
      <c r="A116" s="4">
        <v>71291688</v>
      </c>
      <c r="B116" s="4" t="s">
        <v>200</v>
      </c>
      <c r="C116" s="4">
        <v>820775</v>
      </c>
      <c r="D116" s="4">
        <v>0</v>
      </c>
      <c r="E116" s="5">
        <f t="shared" si="12"/>
        <v>13679.583333333334</v>
      </c>
      <c r="F116" s="5">
        <f t="shared" si="16"/>
        <v>15.199537037037038</v>
      </c>
      <c r="G116" s="5">
        <f t="shared" si="17"/>
        <v>78.169047619047618</v>
      </c>
      <c r="H116" s="5">
        <f t="shared" si="18"/>
        <v>14.399561403508773</v>
      </c>
      <c r="I116" s="10">
        <f t="shared" si="19"/>
        <v>107.76814605959342</v>
      </c>
    </row>
    <row r="117" spans="1:9" ht="15.75" x14ac:dyDescent="0.25">
      <c r="A117" s="4">
        <v>71292372</v>
      </c>
      <c r="B117" s="4" t="s">
        <v>309</v>
      </c>
      <c r="C117" s="4">
        <v>10031171</v>
      </c>
      <c r="D117" s="4">
        <v>222894</v>
      </c>
      <c r="E117" s="5">
        <f t="shared" si="12"/>
        <v>170901.08333333334</v>
      </c>
      <c r="F117" s="5">
        <f t="shared" si="16"/>
        <v>189.89009259259259</v>
      </c>
      <c r="G117" s="5">
        <f t="shared" si="17"/>
        <v>976.57761904761912</v>
      </c>
      <c r="H117" s="5">
        <f t="shared" si="18"/>
        <v>179.89587719298245</v>
      </c>
      <c r="I117" s="10">
        <f t="shared" si="19"/>
        <v>1346.3635888331942</v>
      </c>
    </row>
    <row r="118" spans="1:9" ht="15.75" x14ac:dyDescent="0.25">
      <c r="A118" s="4">
        <v>71292482</v>
      </c>
      <c r="B118" s="4" t="s">
        <v>310</v>
      </c>
      <c r="C118" s="4">
        <v>4255554</v>
      </c>
      <c r="D118" s="4">
        <v>90222</v>
      </c>
      <c r="E118" s="5">
        <f t="shared" si="12"/>
        <v>72429.600000000006</v>
      </c>
      <c r="F118" s="5">
        <f t="shared" si="16"/>
        <v>80.477333333333334</v>
      </c>
      <c r="G118" s="5">
        <f t="shared" si="17"/>
        <v>413.88342857142862</v>
      </c>
      <c r="H118" s="5">
        <f t="shared" si="18"/>
        <v>76.241684210526316</v>
      </c>
      <c r="I118" s="10">
        <f t="shared" si="19"/>
        <v>570.60244611528822</v>
      </c>
    </row>
    <row r="119" spans="1:9" ht="15.75" x14ac:dyDescent="0.25">
      <c r="A119" s="4">
        <v>71292524</v>
      </c>
      <c r="B119" s="4" t="s">
        <v>311</v>
      </c>
      <c r="C119" s="4">
        <v>2519141</v>
      </c>
      <c r="D119" s="4">
        <v>0</v>
      </c>
      <c r="E119" s="5">
        <f t="shared" si="12"/>
        <v>41985.683333333334</v>
      </c>
      <c r="F119" s="5">
        <f t="shared" si="16"/>
        <v>46.65075925925926</v>
      </c>
      <c r="G119" s="5">
        <f t="shared" si="17"/>
        <v>239.91819047619049</v>
      </c>
      <c r="H119" s="5">
        <f t="shared" si="18"/>
        <v>44.195456140350878</v>
      </c>
      <c r="I119" s="10">
        <f t="shared" si="19"/>
        <v>330.76440587580061</v>
      </c>
    </row>
    <row r="120" spans="1:9" ht="15.75" x14ac:dyDescent="0.25">
      <c r="A120" s="4">
        <v>71292566</v>
      </c>
      <c r="B120" s="4" t="s">
        <v>312</v>
      </c>
      <c r="C120" s="4">
        <v>1786672</v>
      </c>
      <c r="D120" s="4">
        <v>0</v>
      </c>
      <c r="E120" s="5">
        <f t="shared" si="12"/>
        <v>29777.866666666665</v>
      </c>
      <c r="F120" s="5">
        <f t="shared" si="16"/>
        <v>33.086518518518517</v>
      </c>
      <c r="G120" s="5">
        <f t="shared" si="17"/>
        <v>170.15923809523809</v>
      </c>
      <c r="H120" s="5">
        <f t="shared" si="18"/>
        <v>31.345122807017542</v>
      </c>
      <c r="I120" s="10">
        <f t="shared" si="19"/>
        <v>234.59087942077414</v>
      </c>
    </row>
    <row r="121" spans="1:9" ht="15.75" x14ac:dyDescent="0.25">
      <c r="A121" s="4">
        <v>71292587</v>
      </c>
      <c r="B121" s="4" t="s">
        <v>313</v>
      </c>
      <c r="C121" s="4">
        <v>7415480</v>
      </c>
      <c r="D121" s="4">
        <v>139664</v>
      </c>
      <c r="E121" s="5">
        <f t="shared" ref="E121:E177" si="20">SUM(C121+D121)/60</f>
        <v>125919.06666666667</v>
      </c>
      <c r="F121" s="5">
        <f t="shared" si="16"/>
        <v>139.91007407407406</v>
      </c>
      <c r="G121" s="5">
        <f t="shared" si="17"/>
        <v>719.5375238095238</v>
      </c>
      <c r="H121" s="5">
        <f t="shared" si="18"/>
        <v>132.54638596491228</v>
      </c>
      <c r="I121" s="10">
        <f t="shared" si="19"/>
        <v>991.99398384851008</v>
      </c>
    </row>
    <row r="122" spans="1:9" ht="15.75" x14ac:dyDescent="0.25">
      <c r="A122" s="4">
        <v>71293203</v>
      </c>
      <c r="B122" s="4" t="s">
        <v>201</v>
      </c>
      <c r="C122" s="4">
        <v>3713070</v>
      </c>
      <c r="D122" s="4">
        <v>13702</v>
      </c>
      <c r="E122" s="5">
        <f t="shared" si="20"/>
        <v>62112.866666666669</v>
      </c>
      <c r="F122" s="5">
        <f t="shared" si="16"/>
        <v>69.014296296296294</v>
      </c>
      <c r="G122" s="5">
        <f t="shared" si="17"/>
        <v>354.9306666666667</v>
      </c>
      <c r="H122" s="5">
        <f t="shared" si="18"/>
        <v>65.381964912280708</v>
      </c>
      <c r="I122" s="10">
        <f t="shared" si="19"/>
        <v>489.32692787524371</v>
      </c>
    </row>
    <row r="123" spans="1:9" ht="15.75" x14ac:dyDescent="0.25">
      <c r="A123" s="4">
        <v>71293287</v>
      </c>
      <c r="B123" s="4" t="s">
        <v>314</v>
      </c>
      <c r="C123" s="4">
        <v>4822968</v>
      </c>
      <c r="D123" s="4">
        <v>0</v>
      </c>
      <c r="E123" s="5">
        <f t="shared" si="20"/>
        <v>80382.8</v>
      </c>
      <c r="F123" s="5">
        <f t="shared" si="16"/>
        <v>89.314222222222227</v>
      </c>
      <c r="G123" s="5">
        <f t="shared" si="17"/>
        <v>459.33028571428571</v>
      </c>
      <c r="H123" s="5">
        <f t="shared" si="18"/>
        <v>84.613473684210533</v>
      </c>
      <c r="I123" s="10">
        <f t="shared" si="19"/>
        <v>633.25798162071851</v>
      </c>
    </row>
    <row r="124" spans="1:9" ht="15.75" x14ac:dyDescent="0.25">
      <c r="A124" s="4">
        <v>71293439</v>
      </c>
      <c r="B124" s="4" t="s">
        <v>315</v>
      </c>
      <c r="C124" s="4">
        <v>1719849</v>
      </c>
      <c r="D124" s="4">
        <v>0</v>
      </c>
      <c r="E124" s="5">
        <f t="shared" si="20"/>
        <v>28664.15</v>
      </c>
      <c r="F124" s="5">
        <f t="shared" si="16"/>
        <v>31.849055555555559</v>
      </c>
      <c r="G124" s="5">
        <f t="shared" si="17"/>
        <v>163.79514285714288</v>
      </c>
      <c r="H124" s="5">
        <f t="shared" si="18"/>
        <v>30.172789473684212</v>
      </c>
      <c r="I124" s="10">
        <f t="shared" si="19"/>
        <v>225.81698788638266</v>
      </c>
    </row>
    <row r="125" spans="1:9" ht="15.75" x14ac:dyDescent="0.25">
      <c r="A125" s="4">
        <v>71294081</v>
      </c>
      <c r="B125" s="4" t="s">
        <v>202</v>
      </c>
      <c r="C125" s="4">
        <v>2327322</v>
      </c>
      <c r="D125" s="4">
        <v>5071</v>
      </c>
      <c r="E125" s="5">
        <f t="shared" si="20"/>
        <v>38873.216666666667</v>
      </c>
      <c r="F125" s="5">
        <f t="shared" si="16"/>
        <v>43.192462962962964</v>
      </c>
      <c r="G125" s="5">
        <f t="shared" si="17"/>
        <v>222.13266666666667</v>
      </c>
      <c r="H125" s="5">
        <f t="shared" si="18"/>
        <v>40.91917543859649</v>
      </c>
      <c r="I125" s="10">
        <f t="shared" si="19"/>
        <v>306.24430506822608</v>
      </c>
    </row>
    <row r="126" spans="1:9" ht="15.75" x14ac:dyDescent="0.25">
      <c r="A126" s="4">
        <v>71294741</v>
      </c>
      <c r="B126" s="4" t="s">
        <v>316</v>
      </c>
      <c r="C126" s="4">
        <v>660138</v>
      </c>
      <c r="D126" s="4">
        <v>0</v>
      </c>
      <c r="E126" s="5">
        <f t="shared" si="20"/>
        <v>11002.3</v>
      </c>
      <c r="F126" s="5">
        <f t="shared" si="16"/>
        <v>12.224777777777778</v>
      </c>
      <c r="G126" s="5">
        <f t="shared" si="17"/>
        <v>62.870285714285707</v>
      </c>
      <c r="H126" s="5">
        <f t="shared" si="18"/>
        <v>11.58136842105263</v>
      </c>
      <c r="I126" s="10">
        <f t="shared" si="19"/>
        <v>86.676431913116119</v>
      </c>
    </row>
    <row r="127" spans="1:9" ht="15.75" x14ac:dyDescent="0.25">
      <c r="A127" s="4">
        <v>71294872</v>
      </c>
      <c r="B127" s="4" t="s">
        <v>317</v>
      </c>
      <c r="C127" s="4">
        <v>413247</v>
      </c>
      <c r="D127" s="4">
        <v>0</v>
      </c>
      <c r="E127" s="5">
        <f t="shared" si="20"/>
        <v>6887.45</v>
      </c>
      <c r="F127" s="5">
        <f t="shared" si="16"/>
        <v>7.6527222222222218</v>
      </c>
      <c r="G127" s="5">
        <f t="shared" si="17"/>
        <v>39.356857142857145</v>
      </c>
      <c r="H127" s="5">
        <f t="shared" si="18"/>
        <v>7.2499473684210525</v>
      </c>
      <c r="I127" s="10">
        <f t="shared" si="19"/>
        <v>54.259526733500422</v>
      </c>
    </row>
    <row r="128" spans="1:9" ht="15.75" x14ac:dyDescent="0.25">
      <c r="A128" s="4">
        <v>71295389</v>
      </c>
      <c r="B128" s="4" t="s">
        <v>318</v>
      </c>
      <c r="C128" s="4">
        <v>4357062</v>
      </c>
      <c r="D128" s="4">
        <v>0</v>
      </c>
      <c r="E128" s="5">
        <f t="shared" si="20"/>
        <v>72617.7</v>
      </c>
      <c r="F128" s="5">
        <f t="shared" si="16"/>
        <v>80.686333333333323</v>
      </c>
      <c r="G128" s="5">
        <f t="shared" si="17"/>
        <v>414.95828571428569</v>
      </c>
      <c r="H128" s="5">
        <f t="shared" si="18"/>
        <v>76.439684210526309</v>
      </c>
      <c r="I128" s="10">
        <f t="shared" si="19"/>
        <v>572.08430325814538</v>
      </c>
    </row>
    <row r="129" spans="1:9" ht="15.75" x14ac:dyDescent="0.25">
      <c r="A129" s="4">
        <v>71295441</v>
      </c>
      <c r="B129" s="4" t="s">
        <v>319</v>
      </c>
      <c r="C129" s="4">
        <v>684741</v>
      </c>
      <c r="D129" s="4">
        <v>0</v>
      </c>
      <c r="E129" s="5">
        <f t="shared" si="20"/>
        <v>11412.35</v>
      </c>
      <c r="F129" s="5">
        <f t="shared" si="16"/>
        <v>12.680388888888888</v>
      </c>
      <c r="G129" s="5">
        <f t="shared" si="17"/>
        <v>65.21342857142858</v>
      </c>
      <c r="H129" s="5">
        <f t="shared" si="18"/>
        <v>12.013</v>
      </c>
      <c r="I129" s="10">
        <f t="shared" si="19"/>
        <v>89.90681746031747</v>
      </c>
    </row>
    <row r="130" spans="1:9" ht="15.75" x14ac:dyDescent="0.25">
      <c r="A130" s="4">
        <v>71296178</v>
      </c>
      <c r="B130" s="4" t="s">
        <v>320</v>
      </c>
      <c r="C130" s="4">
        <v>1164735</v>
      </c>
      <c r="D130" s="4">
        <v>0</v>
      </c>
      <c r="E130" s="5">
        <f t="shared" si="20"/>
        <v>19412.25</v>
      </c>
      <c r="F130" s="5">
        <f t="shared" si="16"/>
        <v>21.569166666666668</v>
      </c>
      <c r="G130" s="5">
        <f t="shared" si="17"/>
        <v>110.92714285714285</v>
      </c>
      <c r="H130" s="5">
        <f t="shared" si="18"/>
        <v>20.433947368421052</v>
      </c>
      <c r="I130" s="10">
        <f t="shared" si="19"/>
        <v>152.93025689223057</v>
      </c>
    </row>
    <row r="131" spans="1:9" ht="15.75" x14ac:dyDescent="0.25">
      <c r="A131" s="4">
        <v>71296419</v>
      </c>
      <c r="B131" s="4" t="s">
        <v>321</v>
      </c>
      <c r="C131" s="4">
        <v>540740</v>
      </c>
      <c r="D131" s="4">
        <v>0</v>
      </c>
      <c r="E131" s="5">
        <f t="shared" si="20"/>
        <v>9012.3333333333339</v>
      </c>
      <c r="F131" s="5">
        <f t="shared" si="16"/>
        <v>10.013703703703705</v>
      </c>
      <c r="G131" s="5">
        <f t="shared" si="17"/>
        <v>51.499047619047623</v>
      </c>
      <c r="H131" s="5">
        <f t="shared" si="18"/>
        <v>9.4866666666666681</v>
      </c>
      <c r="I131" s="10">
        <f t="shared" si="19"/>
        <v>70.999417989417992</v>
      </c>
    </row>
    <row r="132" spans="1:9" ht="15.75" x14ac:dyDescent="0.25">
      <c r="A132" s="4">
        <v>71296906</v>
      </c>
      <c r="B132" s="4" t="s">
        <v>322</v>
      </c>
      <c r="C132" s="4">
        <v>3956689</v>
      </c>
      <c r="D132" s="4">
        <v>0</v>
      </c>
      <c r="E132" s="5">
        <f t="shared" si="20"/>
        <v>65944.816666666666</v>
      </c>
      <c r="F132" s="5">
        <f t="shared" si="16"/>
        <v>73.272018518518522</v>
      </c>
      <c r="G132" s="5">
        <f t="shared" si="17"/>
        <v>376.82752380952383</v>
      </c>
      <c r="H132" s="5">
        <f t="shared" si="18"/>
        <v>69.415596491228072</v>
      </c>
      <c r="I132" s="10">
        <f t="shared" si="19"/>
        <v>519.51513881927042</v>
      </c>
    </row>
    <row r="133" spans="1:9" ht="15.75" x14ac:dyDescent="0.25">
      <c r="A133" s="4">
        <v>71297061</v>
      </c>
      <c r="B133" s="4" t="s">
        <v>323</v>
      </c>
      <c r="C133" s="4">
        <v>770150</v>
      </c>
      <c r="D133" s="4">
        <v>0</v>
      </c>
      <c r="E133" s="5">
        <f t="shared" si="20"/>
        <v>12835.833333333334</v>
      </c>
      <c r="F133" s="5">
        <f t="shared" ref="F133:F162" si="21">SUM(E133/900)</f>
        <v>14.262037037037038</v>
      </c>
      <c r="G133" s="5">
        <f t="shared" ref="G133:G162" si="22">SUM(E133/175)</f>
        <v>73.347619047619048</v>
      </c>
      <c r="H133" s="5">
        <f t="shared" ref="H133:H162" si="23">SUM(E133/950)</f>
        <v>13.511403508771931</v>
      </c>
      <c r="I133" s="10">
        <f t="shared" si="19"/>
        <v>101.12105959342801</v>
      </c>
    </row>
    <row r="134" spans="1:9" ht="15.75" x14ac:dyDescent="0.25">
      <c r="A134" s="4">
        <v>71297281</v>
      </c>
      <c r="B134" s="4" t="s">
        <v>324</v>
      </c>
      <c r="C134" s="4">
        <v>2093349</v>
      </c>
      <c r="D134" s="4">
        <v>0</v>
      </c>
      <c r="E134" s="5">
        <f t="shared" si="20"/>
        <v>34889.15</v>
      </c>
      <c r="F134" s="5">
        <f t="shared" si="21"/>
        <v>38.765722222222223</v>
      </c>
      <c r="G134" s="5">
        <f t="shared" si="22"/>
        <v>199.36657142857143</v>
      </c>
      <c r="H134" s="5">
        <f t="shared" si="23"/>
        <v>36.725421052631582</v>
      </c>
      <c r="I134" s="10">
        <f t="shared" si="19"/>
        <v>274.85771470342524</v>
      </c>
    </row>
    <row r="135" spans="1:9" ht="15.75" x14ac:dyDescent="0.25">
      <c r="A135" s="4">
        <v>71297538</v>
      </c>
      <c r="B135" s="4" t="s">
        <v>325</v>
      </c>
      <c r="C135" s="4">
        <v>5124668</v>
      </c>
      <c r="D135" s="4">
        <v>0</v>
      </c>
      <c r="E135" s="5">
        <f t="shared" si="20"/>
        <v>85411.133333333331</v>
      </c>
      <c r="F135" s="5">
        <f t="shared" si="21"/>
        <v>94.901259259259263</v>
      </c>
      <c r="G135" s="5">
        <f t="shared" si="22"/>
        <v>488.06361904761906</v>
      </c>
      <c r="H135" s="5">
        <f t="shared" si="23"/>
        <v>89.906456140350869</v>
      </c>
      <c r="I135" s="10">
        <f t="shared" si="19"/>
        <v>672.87133444722917</v>
      </c>
    </row>
    <row r="136" spans="1:9" ht="15.75" x14ac:dyDescent="0.25">
      <c r="A136" s="4">
        <v>71297543</v>
      </c>
      <c r="B136" s="4" t="s">
        <v>326</v>
      </c>
      <c r="C136" s="4">
        <v>7239753</v>
      </c>
      <c r="D136" s="4">
        <v>72443</v>
      </c>
      <c r="E136" s="5">
        <f t="shared" si="20"/>
        <v>121869.93333333333</v>
      </c>
      <c r="F136" s="5">
        <f t="shared" si="21"/>
        <v>135.41103703703703</v>
      </c>
      <c r="G136" s="5">
        <f t="shared" si="22"/>
        <v>696.39961904761901</v>
      </c>
      <c r="H136" s="5">
        <f t="shared" si="23"/>
        <v>128.28414035087718</v>
      </c>
      <c r="I136" s="10">
        <f t="shared" si="19"/>
        <v>960.09479643553323</v>
      </c>
    </row>
    <row r="137" spans="1:9" ht="15.75" x14ac:dyDescent="0.25">
      <c r="A137" s="4">
        <v>71297564</v>
      </c>
      <c r="B137" s="4" t="s">
        <v>327</v>
      </c>
      <c r="C137" s="4">
        <v>2055048</v>
      </c>
      <c r="D137" s="4">
        <v>0</v>
      </c>
      <c r="E137" s="5">
        <f t="shared" si="20"/>
        <v>34250.800000000003</v>
      </c>
      <c r="F137" s="5">
        <f t="shared" si="21"/>
        <v>38.056444444444445</v>
      </c>
      <c r="G137" s="5">
        <f t="shared" si="22"/>
        <v>195.71885714285716</v>
      </c>
      <c r="H137" s="5">
        <f t="shared" si="23"/>
        <v>36.05347368421053</v>
      </c>
      <c r="I137" s="10">
        <f t="shared" si="19"/>
        <v>269.82877527151214</v>
      </c>
    </row>
    <row r="138" spans="1:9" ht="15.75" x14ac:dyDescent="0.25">
      <c r="A138" s="4">
        <v>71297627</v>
      </c>
      <c r="B138" s="4" t="s">
        <v>328</v>
      </c>
      <c r="C138" s="4">
        <v>1600008</v>
      </c>
      <c r="D138" s="4">
        <v>17829</v>
      </c>
      <c r="E138" s="5">
        <f t="shared" si="20"/>
        <v>26963.95</v>
      </c>
      <c r="F138" s="5">
        <f t="shared" si="21"/>
        <v>29.959944444444446</v>
      </c>
      <c r="G138" s="5">
        <f t="shared" si="22"/>
        <v>154.07971428571429</v>
      </c>
      <c r="H138" s="5">
        <f t="shared" si="23"/>
        <v>28.383105263157894</v>
      </c>
      <c r="I138" s="10">
        <f t="shared" si="19"/>
        <v>212.42276399331664</v>
      </c>
    </row>
    <row r="139" spans="1:9" ht="15.75" x14ac:dyDescent="0.25">
      <c r="A139" s="4">
        <v>71297632</v>
      </c>
      <c r="B139" s="4" t="s">
        <v>329</v>
      </c>
      <c r="C139" s="4">
        <v>4163958</v>
      </c>
      <c r="D139" s="4">
        <v>5194</v>
      </c>
      <c r="E139" s="5">
        <f t="shared" si="20"/>
        <v>69485.866666666669</v>
      </c>
      <c r="F139" s="5">
        <f t="shared" si="21"/>
        <v>77.206518518518521</v>
      </c>
      <c r="G139" s="5">
        <f t="shared" si="22"/>
        <v>397.06209523809525</v>
      </c>
      <c r="H139" s="5">
        <f t="shared" si="23"/>
        <v>73.143017543859656</v>
      </c>
      <c r="I139" s="10">
        <f t="shared" si="19"/>
        <v>547.41163130047346</v>
      </c>
    </row>
    <row r="140" spans="1:9" ht="15.75" x14ac:dyDescent="0.25">
      <c r="A140" s="4">
        <v>71297653</v>
      </c>
      <c r="B140" s="4" t="s">
        <v>330</v>
      </c>
      <c r="C140" s="4">
        <v>4076040</v>
      </c>
      <c r="D140" s="4">
        <v>0</v>
      </c>
      <c r="E140" s="5">
        <f t="shared" si="20"/>
        <v>67934</v>
      </c>
      <c r="F140" s="5">
        <f t="shared" si="21"/>
        <v>75.482222222222219</v>
      </c>
      <c r="G140" s="5">
        <f t="shared" si="22"/>
        <v>388.19428571428574</v>
      </c>
      <c r="H140" s="5">
        <f t="shared" si="23"/>
        <v>71.509473684210533</v>
      </c>
      <c r="I140" s="10">
        <f t="shared" si="19"/>
        <v>535.18598162071851</v>
      </c>
    </row>
    <row r="141" spans="1:9" ht="15.75" x14ac:dyDescent="0.25">
      <c r="A141" s="4">
        <v>71297700</v>
      </c>
      <c r="B141" s="4" t="s">
        <v>331</v>
      </c>
      <c r="C141" s="4">
        <v>8013047</v>
      </c>
      <c r="D141" s="4">
        <v>105220</v>
      </c>
      <c r="E141" s="5">
        <f t="shared" si="20"/>
        <v>135304.45000000001</v>
      </c>
      <c r="F141" s="5">
        <f t="shared" si="21"/>
        <v>150.33827777777779</v>
      </c>
      <c r="G141" s="5">
        <f t="shared" si="22"/>
        <v>773.16828571428573</v>
      </c>
      <c r="H141" s="5">
        <f t="shared" si="23"/>
        <v>142.42573684210527</v>
      </c>
      <c r="I141" s="10">
        <f t="shared" si="19"/>
        <v>1065.9323003341688</v>
      </c>
    </row>
    <row r="142" spans="1:9" ht="15.75" x14ac:dyDescent="0.25">
      <c r="A142" s="4">
        <v>71297721</v>
      </c>
      <c r="B142" s="4" t="s">
        <v>332</v>
      </c>
      <c r="C142" s="4">
        <v>1944194</v>
      </c>
      <c r="D142" s="4">
        <v>4949</v>
      </c>
      <c r="E142" s="5">
        <f t="shared" si="20"/>
        <v>32485.716666666667</v>
      </c>
      <c r="F142" s="5">
        <f t="shared" si="21"/>
        <v>36.095240740740742</v>
      </c>
      <c r="G142" s="5">
        <f t="shared" si="22"/>
        <v>185.63266666666667</v>
      </c>
      <c r="H142" s="5">
        <f t="shared" si="23"/>
        <v>34.195491228070175</v>
      </c>
      <c r="I142" s="10">
        <f t="shared" si="19"/>
        <v>255.92339863547758</v>
      </c>
    </row>
    <row r="143" spans="1:9" ht="15.75" x14ac:dyDescent="0.25">
      <c r="A143" s="4">
        <v>71297758</v>
      </c>
      <c r="B143" s="4" t="s">
        <v>333</v>
      </c>
      <c r="C143" s="4">
        <v>3224255</v>
      </c>
      <c r="D143" s="4">
        <v>57942</v>
      </c>
      <c r="E143" s="5">
        <f t="shared" si="20"/>
        <v>54703.283333333333</v>
      </c>
      <c r="F143" s="5">
        <f t="shared" si="21"/>
        <v>60.781425925925923</v>
      </c>
      <c r="G143" s="5">
        <f t="shared" si="22"/>
        <v>312.59019047619046</v>
      </c>
      <c r="H143" s="5">
        <f t="shared" si="23"/>
        <v>57.582403508771932</v>
      </c>
      <c r="I143" s="10">
        <f t="shared" si="19"/>
        <v>430.95401991088829</v>
      </c>
    </row>
    <row r="144" spans="1:9" ht="15.75" x14ac:dyDescent="0.25">
      <c r="A144" s="4">
        <v>71297810</v>
      </c>
      <c r="B144" s="4" t="s">
        <v>334</v>
      </c>
      <c r="C144" s="4">
        <v>5652773</v>
      </c>
      <c r="D144" s="4">
        <v>49950</v>
      </c>
      <c r="E144" s="5">
        <f t="shared" si="20"/>
        <v>95045.383333333331</v>
      </c>
      <c r="F144" s="5">
        <f t="shared" si="21"/>
        <v>105.60598148148148</v>
      </c>
      <c r="G144" s="5">
        <f t="shared" si="22"/>
        <v>543.11647619047619</v>
      </c>
      <c r="H144" s="5">
        <f t="shared" si="23"/>
        <v>100.04777192982456</v>
      </c>
      <c r="I144" s="10">
        <f t="shared" si="19"/>
        <v>748.77022960178226</v>
      </c>
    </row>
    <row r="145" spans="1:9" ht="15.75" x14ac:dyDescent="0.25">
      <c r="A145" s="4">
        <v>71297978</v>
      </c>
      <c r="B145" s="4" t="s">
        <v>335</v>
      </c>
      <c r="C145" s="4">
        <v>554994</v>
      </c>
      <c r="D145" s="4">
        <v>0</v>
      </c>
      <c r="E145" s="5">
        <f t="shared" si="20"/>
        <v>9249.9</v>
      </c>
      <c r="F145" s="5">
        <f t="shared" si="21"/>
        <v>10.277666666666667</v>
      </c>
      <c r="G145" s="5">
        <f t="shared" si="22"/>
        <v>52.856571428571428</v>
      </c>
      <c r="H145" s="5">
        <f t="shared" si="23"/>
        <v>9.7367368421052625</v>
      </c>
      <c r="I145" s="10">
        <f t="shared" si="19"/>
        <v>72.870974937343362</v>
      </c>
    </row>
    <row r="146" spans="1:9" ht="15.75" x14ac:dyDescent="0.25">
      <c r="A146" s="4">
        <v>71298259</v>
      </c>
      <c r="B146" s="4" t="s">
        <v>336</v>
      </c>
      <c r="C146" s="4">
        <v>388307</v>
      </c>
      <c r="D146" s="4">
        <v>0</v>
      </c>
      <c r="E146" s="5">
        <f t="shared" si="20"/>
        <v>6471.7833333333338</v>
      </c>
      <c r="F146" s="5">
        <f t="shared" si="21"/>
        <v>7.1908703703703711</v>
      </c>
      <c r="G146" s="5">
        <f t="shared" si="22"/>
        <v>36.981619047619049</v>
      </c>
      <c r="H146" s="5">
        <f t="shared" si="23"/>
        <v>6.8124035087719301</v>
      </c>
      <c r="I146" s="10">
        <f t="shared" si="19"/>
        <v>50.984892926761347</v>
      </c>
    </row>
    <row r="147" spans="1:9" ht="15.75" x14ac:dyDescent="0.25">
      <c r="A147" s="4">
        <v>71298264</v>
      </c>
      <c r="B147" s="4" t="s">
        <v>337</v>
      </c>
      <c r="C147" s="4">
        <v>2719232</v>
      </c>
      <c r="D147" s="4">
        <v>42804</v>
      </c>
      <c r="E147" s="5">
        <f t="shared" si="20"/>
        <v>46033.933333333334</v>
      </c>
      <c r="F147" s="5">
        <f t="shared" si="21"/>
        <v>51.148814814814813</v>
      </c>
      <c r="G147" s="5">
        <f t="shared" si="22"/>
        <v>263.05104761904761</v>
      </c>
      <c r="H147" s="5">
        <f t="shared" si="23"/>
        <v>48.456771929824562</v>
      </c>
      <c r="I147" s="10">
        <f t="shared" si="19"/>
        <v>362.65663436368703</v>
      </c>
    </row>
    <row r="148" spans="1:9" ht="15.75" x14ac:dyDescent="0.25">
      <c r="A148" s="4">
        <v>71298327</v>
      </c>
      <c r="B148" s="4" t="s">
        <v>338</v>
      </c>
      <c r="C148" s="4">
        <v>1862573</v>
      </c>
      <c r="D148" s="4">
        <v>0</v>
      </c>
      <c r="E148" s="5">
        <f t="shared" si="20"/>
        <v>31042.883333333335</v>
      </c>
      <c r="F148" s="5">
        <f t="shared" si="21"/>
        <v>34.492092592592591</v>
      </c>
      <c r="G148" s="5">
        <f t="shared" si="22"/>
        <v>177.38790476190476</v>
      </c>
      <c r="H148" s="5">
        <f t="shared" si="23"/>
        <v>32.676719298245615</v>
      </c>
      <c r="I148" s="10">
        <f t="shared" si="19"/>
        <v>244.55671665274298</v>
      </c>
    </row>
    <row r="149" spans="1:9" ht="15.75" x14ac:dyDescent="0.25">
      <c r="A149" s="4">
        <v>71298526</v>
      </c>
      <c r="B149" s="4" t="s">
        <v>339</v>
      </c>
      <c r="C149" s="4">
        <v>6853992</v>
      </c>
      <c r="D149" s="4">
        <v>0</v>
      </c>
      <c r="E149" s="5">
        <f t="shared" si="20"/>
        <v>114233.2</v>
      </c>
      <c r="F149" s="5">
        <f t="shared" si="21"/>
        <v>126.92577777777777</v>
      </c>
      <c r="G149" s="5">
        <f t="shared" si="22"/>
        <v>652.76114285714289</v>
      </c>
      <c r="H149" s="5">
        <f t="shared" si="23"/>
        <v>120.24547368421052</v>
      </c>
      <c r="I149" s="10">
        <f t="shared" si="19"/>
        <v>899.93239431913116</v>
      </c>
    </row>
    <row r="150" spans="1:9" ht="15.75" x14ac:dyDescent="0.25">
      <c r="A150" s="4">
        <v>71317304</v>
      </c>
      <c r="B150" s="4" t="s">
        <v>340</v>
      </c>
      <c r="C150" s="4">
        <v>3093677</v>
      </c>
      <c r="D150" s="4">
        <v>0</v>
      </c>
      <c r="E150" s="5">
        <f t="shared" si="20"/>
        <v>51561.283333333333</v>
      </c>
      <c r="F150" s="5">
        <f t="shared" si="21"/>
        <v>57.290314814814813</v>
      </c>
      <c r="G150" s="5">
        <f t="shared" si="22"/>
        <v>294.63590476190478</v>
      </c>
      <c r="H150" s="5">
        <f t="shared" si="23"/>
        <v>54.275035087719296</v>
      </c>
      <c r="I150" s="10">
        <f t="shared" si="19"/>
        <v>406.20125466443886</v>
      </c>
    </row>
    <row r="151" spans="1:9" ht="15.75" x14ac:dyDescent="0.25">
      <c r="A151" s="4">
        <v>71317325</v>
      </c>
      <c r="B151" s="4" t="s">
        <v>341</v>
      </c>
      <c r="C151" s="4">
        <v>1176008</v>
      </c>
      <c r="D151" s="4">
        <v>8507</v>
      </c>
      <c r="E151" s="5">
        <f t="shared" si="20"/>
        <v>19741.916666666668</v>
      </c>
      <c r="F151" s="5">
        <f t="shared" si="21"/>
        <v>21.935462962962966</v>
      </c>
      <c r="G151" s="5">
        <f t="shared" si="22"/>
        <v>112.81095238095239</v>
      </c>
      <c r="H151" s="5">
        <f t="shared" si="23"/>
        <v>20.780964912280702</v>
      </c>
      <c r="I151" s="10">
        <f t="shared" si="19"/>
        <v>155.52738025619604</v>
      </c>
    </row>
    <row r="152" spans="1:9" ht="15.75" x14ac:dyDescent="0.25">
      <c r="A152" s="4">
        <v>71321976</v>
      </c>
      <c r="B152" s="4" t="s">
        <v>342</v>
      </c>
      <c r="C152" s="4">
        <v>2747075</v>
      </c>
      <c r="D152" s="4">
        <v>31059</v>
      </c>
      <c r="E152" s="5">
        <f t="shared" si="20"/>
        <v>46302.23333333333</v>
      </c>
      <c r="F152" s="5">
        <f t="shared" si="21"/>
        <v>51.446925925925925</v>
      </c>
      <c r="G152" s="5">
        <f t="shared" si="22"/>
        <v>264.58419047619043</v>
      </c>
      <c r="H152" s="5">
        <f t="shared" si="23"/>
        <v>48.739192982456139</v>
      </c>
      <c r="I152" s="10">
        <f t="shared" si="19"/>
        <v>364.7703093845725</v>
      </c>
    </row>
    <row r="153" spans="1:9" ht="15.75" x14ac:dyDescent="0.25">
      <c r="A153" s="4">
        <v>71746959</v>
      </c>
      <c r="B153" s="4" t="s">
        <v>343</v>
      </c>
      <c r="C153" s="4">
        <v>1187125</v>
      </c>
      <c r="D153" s="4">
        <v>0</v>
      </c>
      <c r="E153" s="5">
        <f t="shared" si="20"/>
        <v>19785.416666666668</v>
      </c>
      <c r="F153" s="5">
        <f t="shared" si="21"/>
        <v>21.983796296296298</v>
      </c>
      <c r="G153" s="5">
        <f t="shared" si="22"/>
        <v>113.05952380952381</v>
      </c>
      <c r="H153" s="5">
        <f t="shared" si="23"/>
        <v>20.826754385964914</v>
      </c>
      <c r="I153" s="10">
        <f t="shared" si="19"/>
        <v>155.870074491785</v>
      </c>
    </row>
    <row r="154" spans="1:9" ht="15.75" x14ac:dyDescent="0.25">
      <c r="A154" s="4">
        <v>71776560</v>
      </c>
      <c r="B154" s="4" t="s">
        <v>344</v>
      </c>
      <c r="C154" s="4">
        <v>4348212</v>
      </c>
      <c r="D154" s="4">
        <v>50331</v>
      </c>
      <c r="E154" s="5">
        <f t="shared" si="20"/>
        <v>73309.05</v>
      </c>
      <c r="F154" s="5">
        <f t="shared" si="21"/>
        <v>81.45450000000001</v>
      </c>
      <c r="G154" s="5">
        <f t="shared" si="22"/>
        <v>418.90885714285719</v>
      </c>
      <c r="H154" s="5">
        <f t="shared" si="23"/>
        <v>77.167421052631582</v>
      </c>
      <c r="I154" s="10">
        <f t="shared" si="19"/>
        <v>577.53077819548878</v>
      </c>
    </row>
    <row r="155" spans="1:9" ht="15.75" x14ac:dyDescent="0.25">
      <c r="A155" s="4">
        <v>72925347</v>
      </c>
      <c r="B155" s="4" t="s">
        <v>345</v>
      </c>
      <c r="C155" s="4">
        <v>989212</v>
      </c>
      <c r="D155" s="4">
        <v>0</v>
      </c>
      <c r="E155" s="5">
        <f t="shared" si="20"/>
        <v>16486.866666666665</v>
      </c>
      <c r="F155" s="5">
        <f t="shared" si="21"/>
        <v>18.31874074074074</v>
      </c>
      <c r="G155" s="5">
        <f t="shared" si="22"/>
        <v>94.210666666666654</v>
      </c>
      <c r="H155" s="5">
        <f t="shared" si="23"/>
        <v>17.354596491228069</v>
      </c>
      <c r="I155" s="10">
        <f t="shared" si="19"/>
        <v>129.88400389863546</v>
      </c>
    </row>
    <row r="156" spans="1:9" ht="15.75" x14ac:dyDescent="0.25">
      <c r="A156" s="4">
        <v>77869511</v>
      </c>
      <c r="B156" s="4" t="s">
        <v>346</v>
      </c>
      <c r="C156" s="4">
        <v>5370976</v>
      </c>
      <c r="D156" s="4">
        <v>0</v>
      </c>
      <c r="E156" s="5">
        <f t="shared" si="20"/>
        <v>89516.266666666663</v>
      </c>
      <c r="F156" s="5">
        <f t="shared" si="21"/>
        <v>99.462518518518507</v>
      </c>
      <c r="G156" s="5">
        <f t="shared" si="22"/>
        <v>511.52152380952379</v>
      </c>
      <c r="H156" s="5">
        <f t="shared" si="23"/>
        <v>94.227649122807009</v>
      </c>
      <c r="I156" s="10">
        <f t="shared" si="19"/>
        <v>705.21169145084923</v>
      </c>
    </row>
    <row r="157" spans="1:9" ht="15.75" x14ac:dyDescent="0.25">
      <c r="A157" s="4">
        <v>82602081</v>
      </c>
      <c r="B157" s="4" t="s">
        <v>347</v>
      </c>
      <c r="C157" s="4">
        <v>426886</v>
      </c>
      <c r="D157" s="4">
        <v>0</v>
      </c>
      <c r="E157" s="5">
        <f t="shared" si="20"/>
        <v>7114.7666666666664</v>
      </c>
      <c r="F157" s="5">
        <f t="shared" si="21"/>
        <v>7.9052962962962958</v>
      </c>
      <c r="G157" s="5">
        <f t="shared" si="22"/>
        <v>40.655809523809523</v>
      </c>
      <c r="H157" s="5">
        <f t="shared" si="23"/>
        <v>7.4892280701754386</v>
      </c>
      <c r="I157" s="10">
        <f t="shared" si="19"/>
        <v>56.050333890281259</v>
      </c>
    </row>
    <row r="158" spans="1:9" ht="15.75" x14ac:dyDescent="0.25">
      <c r="A158" s="4">
        <v>83064604</v>
      </c>
      <c r="B158" s="4" t="s">
        <v>348</v>
      </c>
      <c r="C158" s="4">
        <v>5833724</v>
      </c>
      <c r="D158" s="4">
        <v>57499</v>
      </c>
      <c r="E158" s="5">
        <f t="shared" si="20"/>
        <v>98187.05</v>
      </c>
      <c r="F158" s="5">
        <f t="shared" si="21"/>
        <v>109.09672222222223</v>
      </c>
      <c r="G158" s="5">
        <f t="shared" si="22"/>
        <v>561.06885714285715</v>
      </c>
      <c r="H158" s="5">
        <f t="shared" si="23"/>
        <v>103.35478947368421</v>
      </c>
      <c r="I158" s="10">
        <f t="shared" si="19"/>
        <v>773.52036883876349</v>
      </c>
    </row>
    <row r="159" spans="1:9" ht="15.75" x14ac:dyDescent="0.25">
      <c r="A159" s="4">
        <v>83065168</v>
      </c>
      <c r="B159" s="4" t="s">
        <v>203</v>
      </c>
      <c r="C159" s="4">
        <v>1029742</v>
      </c>
      <c r="D159" s="4">
        <v>0</v>
      </c>
      <c r="E159" s="5">
        <f t="shared" si="20"/>
        <v>17162.366666666665</v>
      </c>
      <c r="F159" s="5">
        <f t="shared" si="21"/>
        <v>19.069296296296294</v>
      </c>
      <c r="G159" s="5">
        <f t="shared" si="22"/>
        <v>98.070666666666654</v>
      </c>
      <c r="H159" s="5">
        <f t="shared" si="23"/>
        <v>18.065649122807017</v>
      </c>
      <c r="I159" s="10">
        <f t="shared" si="19"/>
        <v>135.20561208576999</v>
      </c>
    </row>
    <row r="160" spans="1:9" ht="15.75" x14ac:dyDescent="0.25">
      <c r="A160" s="4">
        <v>83097856</v>
      </c>
      <c r="B160" s="4" t="s">
        <v>349</v>
      </c>
      <c r="C160" s="4">
        <v>1010865</v>
      </c>
      <c r="D160" s="4">
        <v>0</v>
      </c>
      <c r="E160" s="5">
        <f t="shared" si="20"/>
        <v>16847.75</v>
      </c>
      <c r="F160" s="5">
        <f t="shared" si="21"/>
        <v>18.719722222222224</v>
      </c>
      <c r="G160" s="5">
        <f t="shared" si="22"/>
        <v>96.272857142857148</v>
      </c>
      <c r="H160" s="5">
        <f t="shared" si="23"/>
        <v>17.734473684210528</v>
      </c>
      <c r="I160" s="10">
        <f t="shared" si="19"/>
        <v>132.72705304928991</v>
      </c>
    </row>
    <row r="161" spans="1:9" ht="15.75" x14ac:dyDescent="0.25">
      <c r="A161" s="4">
        <v>83098027</v>
      </c>
      <c r="B161" s="4" t="s">
        <v>350</v>
      </c>
      <c r="C161" s="4">
        <v>427198</v>
      </c>
      <c r="D161" s="4">
        <v>0</v>
      </c>
      <c r="E161" s="5">
        <f t="shared" si="20"/>
        <v>7119.9666666666662</v>
      </c>
      <c r="F161" s="5">
        <f t="shared" si="21"/>
        <v>7.9110740740740733</v>
      </c>
      <c r="G161" s="5">
        <f t="shared" si="22"/>
        <v>40.685523809523808</v>
      </c>
      <c r="H161" s="5">
        <f t="shared" si="23"/>
        <v>7.4947017543859644</v>
      </c>
      <c r="I161" s="10">
        <f t="shared" si="19"/>
        <v>56.091299637983845</v>
      </c>
    </row>
    <row r="162" spans="1:9" ht="15.75" x14ac:dyDescent="0.25">
      <c r="A162" s="4">
        <v>83098315</v>
      </c>
      <c r="B162" s="4" t="s">
        <v>351</v>
      </c>
      <c r="C162" s="4">
        <v>1339304</v>
      </c>
      <c r="D162" s="4">
        <v>0</v>
      </c>
      <c r="E162" s="5">
        <f t="shared" si="20"/>
        <v>22321.733333333334</v>
      </c>
      <c r="F162" s="5">
        <f t="shared" si="21"/>
        <v>24.801925925925925</v>
      </c>
      <c r="G162" s="5">
        <f t="shared" si="22"/>
        <v>127.55276190476191</v>
      </c>
      <c r="H162" s="5">
        <f t="shared" si="23"/>
        <v>23.496561403508771</v>
      </c>
      <c r="I162" s="10">
        <f t="shared" si="19"/>
        <v>175.85124923419659</v>
      </c>
    </row>
    <row r="163" spans="1:9" ht="15.75" x14ac:dyDescent="0.25">
      <c r="A163" s="4">
        <v>84664321</v>
      </c>
      <c r="B163" s="4" t="s">
        <v>352</v>
      </c>
      <c r="C163" s="4">
        <v>938067</v>
      </c>
      <c r="D163" s="4">
        <v>0</v>
      </c>
      <c r="E163" s="5">
        <f t="shared" si="20"/>
        <v>15634.45</v>
      </c>
      <c r="F163" s="5">
        <f t="shared" ref="F163:F177" si="24">SUM(E163/900)</f>
        <v>17.371611111111111</v>
      </c>
      <c r="G163" s="5">
        <f t="shared" ref="G163:G177" si="25">SUM(E163/175)</f>
        <v>89.339714285714294</v>
      </c>
      <c r="H163" s="5">
        <f t="shared" ref="H163:H178" si="26">SUM(E163/950)</f>
        <v>16.457315789473686</v>
      </c>
      <c r="I163" s="10">
        <f t="shared" si="19"/>
        <v>123.16864118629908</v>
      </c>
    </row>
    <row r="164" spans="1:9" ht="15.75" x14ac:dyDescent="0.25">
      <c r="A164" s="4">
        <v>84664489</v>
      </c>
      <c r="B164" s="4" t="s">
        <v>353</v>
      </c>
      <c r="C164" s="4">
        <v>2497285</v>
      </c>
      <c r="D164" s="4">
        <v>0</v>
      </c>
      <c r="E164" s="5">
        <f t="shared" si="20"/>
        <v>41621.416666666664</v>
      </c>
      <c r="F164" s="5">
        <f t="shared" si="24"/>
        <v>46.246018518518518</v>
      </c>
      <c r="G164" s="5">
        <f t="shared" si="25"/>
        <v>237.83666666666664</v>
      </c>
      <c r="H164" s="5">
        <f t="shared" si="26"/>
        <v>43.812017543859646</v>
      </c>
      <c r="I164" s="10">
        <f t="shared" si="19"/>
        <v>327.89470272904481</v>
      </c>
    </row>
    <row r="165" spans="1:9" ht="15.75" x14ac:dyDescent="0.25">
      <c r="A165" s="4">
        <v>84973621</v>
      </c>
      <c r="B165" s="4" t="s">
        <v>204</v>
      </c>
      <c r="C165" s="4">
        <v>395363</v>
      </c>
      <c r="D165" s="4">
        <v>0</v>
      </c>
      <c r="E165" s="5">
        <f t="shared" si="20"/>
        <v>6589.3833333333332</v>
      </c>
      <c r="F165" s="5">
        <f t="shared" si="24"/>
        <v>7.3215370370370367</v>
      </c>
      <c r="G165" s="5">
        <f t="shared" si="25"/>
        <v>37.653619047619046</v>
      </c>
      <c r="H165" s="5">
        <f t="shared" si="26"/>
        <v>6.9361929824561406</v>
      </c>
      <c r="I165" s="10">
        <f t="shared" si="19"/>
        <v>51.911349067112226</v>
      </c>
    </row>
    <row r="166" spans="1:9" ht="15.75" x14ac:dyDescent="0.25">
      <c r="A166" s="4">
        <v>87218168</v>
      </c>
      <c r="B166" s="4" t="s">
        <v>354</v>
      </c>
      <c r="C166" s="4">
        <v>1613981</v>
      </c>
      <c r="D166" s="4">
        <v>0</v>
      </c>
      <c r="E166" s="5">
        <f t="shared" si="20"/>
        <v>26899.683333333334</v>
      </c>
      <c r="F166" s="5">
        <f t="shared" si="24"/>
        <v>29.88853703703704</v>
      </c>
      <c r="G166" s="5">
        <f t="shared" si="25"/>
        <v>153.7124761904762</v>
      </c>
      <c r="H166" s="5">
        <f t="shared" si="26"/>
        <v>28.315456140350879</v>
      </c>
      <c r="I166" s="10">
        <f t="shared" si="19"/>
        <v>211.91646936786412</v>
      </c>
    </row>
    <row r="167" spans="1:9" ht="15.75" x14ac:dyDescent="0.25">
      <c r="A167" s="4">
        <v>87218325</v>
      </c>
      <c r="B167" s="4" t="s">
        <v>355</v>
      </c>
      <c r="C167" s="4">
        <v>1546370</v>
      </c>
      <c r="D167" s="4">
        <v>17391</v>
      </c>
      <c r="E167" s="5">
        <f t="shared" si="20"/>
        <v>26062.683333333334</v>
      </c>
      <c r="F167" s="5">
        <f t="shared" si="24"/>
        <v>28.95853703703704</v>
      </c>
      <c r="G167" s="5">
        <f t="shared" si="25"/>
        <v>148.92961904761904</v>
      </c>
      <c r="H167" s="5">
        <f t="shared" si="26"/>
        <v>27.434403508771929</v>
      </c>
      <c r="I167" s="10">
        <f t="shared" si="19"/>
        <v>205.32255959342802</v>
      </c>
    </row>
    <row r="168" spans="1:9" ht="15.75" x14ac:dyDescent="0.25">
      <c r="A168" s="4">
        <v>89726566</v>
      </c>
      <c r="B168" s="4" t="s">
        <v>356</v>
      </c>
      <c r="C168" s="4">
        <v>4667447</v>
      </c>
      <c r="D168" s="4">
        <v>0</v>
      </c>
      <c r="E168" s="5">
        <f t="shared" si="20"/>
        <v>77790.78333333334</v>
      </c>
      <c r="F168" s="5">
        <f t="shared" si="24"/>
        <v>86.434203703703716</v>
      </c>
      <c r="G168" s="5">
        <f t="shared" si="25"/>
        <v>444.51876190476196</v>
      </c>
      <c r="H168" s="5">
        <f t="shared" si="26"/>
        <v>81.885035087719302</v>
      </c>
      <c r="I168" s="10">
        <f t="shared" si="19"/>
        <v>612.83800069618496</v>
      </c>
    </row>
    <row r="169" spans="1:9" ht="15.75" x14ac:dyDescent="0.25">
      <c r="A169" s="4">
        <v>89726655</v>
      </c>
      <c r="B169" s="4" t="s">
        <v>357</v>
      </c>
      <c r="C169" s="4">
        <v>1241710</v>
      </c>
      <c r="D169" s="4">
        <v>9967</v>
      </c>
      <c r="E169" s="5">
        <f t="shared" si="20"/>
        <v>20861.283333333333</v>
      </c>
      <c r="F169" s="5">
        <f t="shared" si="24"/>
        <v>23.179203703703703</v>
      </c>
      <c r="G169" s="5">
        <f t="shared" si="25"/>
        <v>119.20733333333332</v>
      </c>
      <c r="H169" s="5">
        <f t="shared" si="26"/>
        <v>21.959245614035087</v>
      </c>
      <c r="I169" s="10">
        <f t="shared" si="19"/>
        <v>164.34578265107211</v>
      </c>
    </row>
    <row r="170" spans="1:9" ht="15.75" x14ac:dyDescent="0.25">
      <c r="A170" s="4">
        <v>89726676</v>
      </c>
      <c r="B170" s="4" t="s">
        <v>358</v>
      </c>
      <c r="C170" s="4">
        <v>1983011</v>
      </c>
      <c r="D170" s="4">
        <v>0</v>
      </c>
      <c r="E170" s="5">
        <f t="shared" si="20"/>
        <v>33050.183333333334</v>
      </c>
      <c r="F170" s="5">
        <f t="shared" si="24"/>
        <v>36.722425925925926</v>
      </c>
      <c r="G170" s="5">
        <f t="shared" si="25"/>
        <v>188.85819047619049</v>
      </c>
      <c r="H170" s="5">
        <f t="shared" si="26"/>
        <v>34.789666666666669</v>
      </c>
      <c r="I170" s="10">
        <f t="shared" si="19"/>
        <v>260.37028306878307</v>
      </c>
    </row>
    <row r="171" spans="1:9" ht="15.75" x14ac:dyDescent="0.25">
      <c r="A171" s="4">
        <v>92620107</v>
      </c>
      <c r="B171" s="4" t="s">
        <v>359</v>
      </c>
      <c r="C171" s="4">
        <v>3366408</v>
      </c>
      <c r="D171" s="4">
        <v>0</v>
      </c>
      <c r="E171" s="5">
        <f t="shared" si="20"/>
        <v>56106.8</v>
      </c>
      <c r="F171" s="5">
        <f t="shared" si="24"/>
        <v>62.340888888888891</v>
      </c>
      <c r="G171" s="5">
        <f t="shared" si="25"/>
        <v>320.61028571428574</v>
      </c>
      <c r="H171" s="5">
        <f t="shared" si="26"/>
        <v>59.059789473684212</v>
      </c>
      <c r="I171" s="10">
        <f t="shared" si="19"/>
        <v>442.01096407685884</v>
      </c>
    </row>
    <row r="172" spans="1:9" ht="15.75" x14ac:dyDescent="0.25">
      <c r="A172" s="4">
        <v>92631926</v>
      </c>
      <c r="B172" s="4" t="s">
        <v>360</v>
      </c>
      <c r="C172" s="4">
        <v>5318379</v>
      </c>
      <c r="D172" s="4">
        <v>0</v>
      </c>
      <c r="E172" s="5">
        <f t="shared" si="20"/>
        <v>88639.65</v>
      </c>
      <c r="F172" s="5">
        <f t="shared" si="24"/>
        <v>98.488499999999988</v>
      </c>
      <c r="G172" s="5">
        <f t="shared" si="25"/>
        <v>506.51228571428567</v>
      </c>
      <c r="H172" s="5">
        <f t="shared" si="26"/>
        <v>93.304894736842101</v>
      </c>
      <c r="I172" s="10">
        <f t="shared" ref="I172:I186" si="27">SUM(F172+G172+H172)</f>
        <v>698.30568045112784</v>
      </c>
    </row>
    <row r="173" spans="1:9" ht="15.75" x14ac:dyDescent="0.25">
      <c r="A173" s="4">
        <v>93016889</v>
      </c>
      <c r="B173" s="4" t="s">
        <v>361</v>
      </c>
      <c r="C173" s="4">
        <v>4714327</v>
      </c>
      <c r="D173" s="4">
        <v>31920</v>
      </c>
      <c r="E173" s="5">
        <f t="shared" si="20"/>
        <v>79104.116666666669</v>
      </c>
      <c r="F173" s="5">
        <f t="shared" si="24"/>
        <v>87.893462962962971</v>
      </c>
      <c r="G173" s="5">
        <f t="shared" si="25"/>
        <v>452.02352380952379</v>
      </c>
      <c r="H173" s="5">
        <f t="shared" si="26"/>
        <v>83.26749122807017</v>
      </c>
      <c r="I173" s="10">
        <f t="shared" si="27"/>
        <v>623.18447800055696</v>
      </c>
    </row>
    <row r="174" spans="1:9" ht="15.75" x14ac:dyDescent="0.25">
      <c r="A174" s="4">
        <v>93021040</v>
      </c>
      <c r="B174" s="4" t="s">
        <v>362</v>
      </c>
      <c r="C174" s="4">
        <v>603820</v>
      </c>
      <c r="D174" s="4">
        <v>0</v>
      </c>
      <c r="E174" s="5">
        <f t="shared" si="20"/>
        <v>10063.666666666666</v>
      </c>
      <c r="F174" s="5">
        <f t="shared" si="24"/>
        <v>11.181851851851851</v>
      </c>
      <c r="G174" s="5">
        <f t="shared" si="25"/>
        <v>57.506666666666661</v>
      </c>
      <c r="H174" s="5">
        <f t="shared" si="26"/>
        <v>10.593333333333332</v>
      </c>
      <c r="I174" s="10">
        <f t="shared" si="27"/>
        <v>79.28185185185184</v>
      </c>
    </row>
    <row r="175" spans="1:9" ht="15.75" x14ac:dyDescent="0.25">
      <c r="A175" s="4">
        <v>94113745</v>
      </c>
      <c r="B175" s="4" t="s">
        <v>363</v>
      </c>
      <c r="C175" s="4">
        <v>581825</v>
      </c>
      <c r="D175" s="4">
        <v>0</v>
      </c>
      <c r="E175" s="5">
        <f t="shared" si="20"/>
        <v>9697.0833333333339</v>
      </c>
      <c r="F175" s="5">
        <f t="shared" si="24"/>
        <v>10.774537037037037</v>
      </c>
      <c r="G175" s="5">
        <f t="shared" si="25"/>
        <v>55.411904761904765</v>
      </c>
      <c r="H175" s="5">
        <f t="shared" si="26"/>
        <v>10.207456140350878</v>
      </c>
      <c r="I175" s="10">
        <f t="shared" si="27"/>
        <v>76.393897939292685</v>
      </c>
    </row>
    <row r="176" spans="1:9" ht="15.75" x14ac:dyDescent="0.25">
      <c r="A176" s="4">
        <v>94113787</v>
      </c>
      <c r="B176" s="4" t="s">
        <v>364</v>
      </c>
      <c r="C176" s="4">
        <v>4125502</v>
      </c>
      <c r="D176" s="4">
        <v>21437</v>
      </c>
      <c r="E176" s="5">
        <f t="shared" si="20"/>
        <v>69115.649999999994</v>
      </c>
      <c r="F176" s="5">
        <f t="shared" si="24"/>
        <v>76.79516666666666</v>
      </c>
      <c r="G176" s="5">
        <f t="shared" si="25"/>
        <v>394.94657142857142</v>
      </c>
      <c r="H176" s="5">
        <f t="shared" si="26"/>
        <v>72.753315789473675</v>
      </c>
      <c r="I176" s="10">
        <f t="shared" si="27"/>
        <v>544.49505388471175</v>
      </c>
    </row>
    <row r="177" spans="1:9" ht="15.75" x14ac:dyDescent="0.25">
      <c r="A177" s="4">
        <v>94363756</v>
      </c>
      <c r="B177" s="4" t="s">
        <v>365</v>
      </c>
      <c r="C177" s="4">
        <v>1048244</v>
      </c>
      <c r="D177" s="4">
        <v>0</v>
      </c>
      <c r="E177" s="5">
        <f t="shared" si="20"/>
        <v>17470.733333333334</v>
      </c>
      <c r="F177" s="5">
        <f t="shared" si="24"/>
        <v>19.411925925925924</v>
      </c>
      <c r="G177" s="5">
        <f t="shared" si="25"/>
        <v>99.832761904761909</v>
      </c>
      <c r="H177" s="5">
        <f t="shared" si="26"/>
        <v>18.390245614035088</v>
      </c>
      <c r="I177" s="10">
        <f t="shared" si="27"/>
        <v>137.63493344472292</v>
      </c>
    </row>
    <row r="178" spans="1:9" ht="15.75" x14ac:dyDescent="0.25">
      <c r="A178" s="4">
        <v>94587657</v>
      </c>
      <c r="B178" s="4" t="s">
        <v>366</v>
      </c>
      <c r="C178" s="4">
        <v>331136</v>
      </c>
      <c r="D178" s="4">
        <v>0</v>
      </c>
      <c r="E178" s="5">
        <f t="shared" ref="E178:E186" si="28">SUM(C178+D178)/60</f>
        <v>5518.9333333333334</v>
      </c>
      <c r="F178" s="5">
        <f t="shared" ref="F178:F186" si="29">SUM(E178/900)</f>
        <v>6.1321481481481479</v>
      </c>
      <c r="G178" s="5">
        <f t="shared" ref="G178:G186" si="30">SUM(E178/175)</f>
        <v>31.536761904761907</v>
      </c>
      <c r="H178" s="5">
        <f t="shared" si="26"/>
        <v>5.80940350877193</v>
      </c>
      <c r="I178" s="10">
        <f t="shared" si="27"/>
        <v>43.478313561681986</v>
      </c>
    </row>
    <row r="179" spans="1:9" ht="15.75" x14ac:dyDescent="0.25">
      <c r="A179" s="4">
        <v>94768308</v>
      </c>
      <c r="B179" s="4" t="s">
        <v>367</v>
      </c>
      <c r="C179" s="4">
        <v>3557124</v>
      </c>
      <c r="D179" s="4">
        <v>26852</v>
      </c>
      <c r="E179" s="5">
        <f t="shared" si="28"/>
        <v>59732.933333333334</v>
      </c>
      <c r="F179" s="5">
        <f t="shared" si="29"/>
        <v>66.369925925925926</v>
      </c>
      <c r="G179" s="5">
        <f t="shared" si="30"/>
        <v>341.33104761904764</v>
      </c>
      <c r="H179" s="5">
        <f t="shared" ref="H179:H186" si="31">SUM(E179/950)</f>
        <v>62.876771929824564</v>
      </c>
      <c r="I179" s="10">
        <f t="shared" si="27"/>
        <v>470.57774547479812</v>
      </c>
    </row>
    <row r="180" spans="1:9" ht="15.75" x14ac:dyDescent="0.25">
      <c r="A180" s="4">
        <v>96951013</v>
      </c>
      <c r="B180" s="4" t="s">
        <v>368</v>
      </c>
      <c r="C180" s="4">
        <v>1525076</v>
      </c>
      <c r="D180" s="4">
        <v>0</v>
      </c>
      <c r="E180" s="5">
        <f t="shared" si="28"/>
        <v>25417.933333333334</v>
      </c>
      <c r="F180" s="5">
        <f t="shared" si="29"/>
        <v>28.24214814814815</v>
      </c>
      <c r="G180" s="5">
        <f t="shared" si="30"/>
        <v>145.24533333333335</v>
      </c>
      <c r="H180" s="5">
        <f t="shared" si="31"/>
        <v>26.755719298245616</v>
      </c>
      <c r="I180" s="10">
        <f t="shared" si="27"/>
        <v>200.24320077972712</v>
      </c>
    </row>
    <row r="181" spans="1:9" ht="15.75" x14ac:dyDescent="0.25">
      <c r="A181" s="4">
        <v>96965220</v>
      </c>
      <c r="B181" s="4" t="s">
        <v>369</v>
      </c>
      <c r="C181" s="4">
        <v>171234</v>
      </c>
      <c r="D181" s="4">
        <v>0</v>
      </c>
      <c r="E181" s="5">
        <f t="shared" si="28"/>
        <v>2853.9</v>
      </c>
      <c r="F181" s="5">
        <f t="shared" si="29"/>
        <v>3.1710000000000003</v>
      </c>
      <c r="G181" s="5">
        <f t="shared" si="30"/>
        <v>16.308</v>
      </c>
      <c r="H181" s="5">
        <f t="shared" si="31"/>
        <v>3.0041052631578946</v>
      </c>
      <c r="I181" s="10">
        <f t="shared" si="27"/>
        <v>22.483105263157896</v>
      </c>
    </row>
    <row r="182" spans="1:9" ht="15.75" x14ac:dyDescent="0.25">
      <c r="A182" s="4">
        <v>97585685</v>
      </c>
      <c r="B182" s="4" t="s">
        <v>370</v>
      </c>
      <c r="C182" s="4">
        <v>1102817</v>
      </c>
      <c r="D182" s="4">
        <v>0</v>
      </c>
      <c r="E182" s="5">
        <f t="shared" si="28"/>
        <v>18380.283333333333</v>
      </c>
      <c r="F182" s="5">
        <f t="shared" si="29"/>
        <v>20.422537037037035</v>
      </c>
      <c r="G182" s="5">
        <f t="shared" si="30"/>
        <v>105.03019047619047</v>
      </c>
      <c r="H182" s="5">
        <f t="shared" si="31"/>
        <v>19.347666666666665</v>
      </c>
      <c r="I182" s="10">
        <f t="shared" si="27"/>
        <v>144.80039417989417</v>
      </c>
    </row>
    <row r="183" spans="1:9" ht="15.75" x14ac:dyDescent="0.25">
      <c r="A183" s="4">
        <v>99378728</v>
      </c>
      <c r="B183" s="4" t="s">
        <v>371</v>
      </c>
      <c r="C183" s="4">
        <v>325005</v>
      </c>
      <c r="D183" s="4">
        <v>0</v>
      </c>
      <c r="E183" s="5">
        <f t="shared" si="28"/>
        <v>5416.75</v>
      </c>
      <c r="F183" s="5">
        <f t="shared" si="29"/>
        <v>6.0186111111111114</v>
      </c>
      <c r="G183" s="5">
        <f t="shared" si="30"/>
        <v>30.952857142857145</v>
      </c>
      <c r="H183" s="5">
        <f t="shared" si="31"/>
        <v>5.7018421052631583</v>
      </c>
      <c r="I183" s="10">
        <f t="shared" si="27"/>
        <v>42.673310359231415</v>
      </c>
    </row>
    <row r="184" spans="1:9" ht="15.75" x14ac:dyDescent="0.25">
      <c r="A184" s="4">
        <v>99378775</v>
      </c>
      <c r="B184" s="4" t="s">
        <v>372</v>
      </c>
      <c r="C184" s="4">
        <v>2359189</v>
      </c>
      <c r="D184" s="4">
        <v>25159</v>
      </c>
      <c r="E184" s="5">
        <f t="shared" si="28"/>
        <v>39739.133333333331</v>
      </c>
      <c r="F184" s="5">
        <f t="shared" si="29"/>
        <v>44.154592592592593</v>
      </c>
      <c r="G184" s="5">
        <f t="shared" si="30"/>
        <v>227.08076190476189</v>
      </c>
      <c r="H184" s="5">
        <f t="shared" si="31"/>
        <v>41.830666666666666</v>
      </c>
      <c r="I184" s="10">
        <f t="shared" si="27"/>
        <v>313.06602116402115</v>
      </c>
    </row>
    <row r="185" spans="1:9" ht="15.75" x14ac:dyDescent="0.25">
      <c r="A185" s="4">
        <v>99463907</v>
      </c>
      <c r="B185" s="4" t="s">
        <v>205</v>
      </c>
      <c r="C185" s="4">
        <v>1116660</v>
      </c>
      <c r="D185" s="4">
        <v>0</v>
      </c>
      <c r="E185" s="5">
        <f t="shared" si="28"/>
        <v>18611</v>
      </c>
      <c r="F185" s="5">
        <f t="shared" si="29"/>
        <v>20.678888888888888</v>
      </c>
      <c r="G185" s="5">
        <f t="shared" si="30"/>
        <v>106.34857142857143</v>
      </c>
      <c r="H185" s="5">
        <f t="shared" si="31"/>
        <v>19.590526315789475</v>
      </c>
      <c r="I185" s="10">
        <f t="shared" si="27"/>
        <v>146.61798663324981</v>
      </c>
    </row>
    <row r="186" spans="1:9" ht="15.75" x14ac:dyDescent="0.25">
      <c r="A186" s="4">
        <v>99618212</v>
      </c>
      <c r="B186" s="4" t="s">
        <v>373</v>
      </c>
      <c r="C186" s="4">
        <v>802423</v>
      </c>
      <c r="D186" s="4">
        <v>0</v>
      </c>
      <c r="E186" s="5">
        <f t="shared" si="28"/>
        <v>13373.716666666667</v>
      </c>
      <c r="F186" s="5">
        <f t="shared" si="29"/>
        <v>14.859685185185185</v>
      </c>
      <c r="G186" s="5">
        <f t="shared" si="30"/>
        <v>76.421238095238095</v>
      </c>
      <c r="H186" s="5">
        <f t="shared" si="31"/>
        <v>14.077596491228071</v>
      </c>
      <c r="I186" s="10">
        <f t="shared" si="27"/>
        <v>105.35851977165134</v>
      </c>
    </row>
    <row r="187" spans="1:9" ht="92.25" x14ac:dyDescent="0.25">
      <c r="A187" s="18" t="s">
        <v>443</v>
      </c>
      <c r="B187" s="15" t="s">
        <v>389</v>
      </c>
      <c r="E187" s="5">
        <v>619799.6</v>
      </c>
      <c r="F187" s="5">
        <v>688.7</v>
      </c>
      <c r="G187" s="5">
        <v>3541.7</v>
      </c>
      <c r="H187" s="5">
        <v>652.4</v>
      </c>
      <c r="I187" s="10">
        <v>4882.8</v>
      </c>
    </row>
    <row r="188" spans="1:9" ht="28.5" x14ac:dyDescent="0.25">
      <c r="A188" s="18" t="s">
        <v>444</v>
      </c>
      <c r="B188" s="15" t="s">
        <v>445</v>
      </c>
      <c r="E188" s="5">
        <v>34191.800000000003</v>
      </c>
      <c r="F188" s="5">
        <v>38</v>
      </c>
      <c r="G188" s="5">
        <v>195.4</v>
      </c>
      <c r="H188" s="5">
        <v>36.9</v>
      </c>
      <c r="I188" s="10">
        <v>269.39999999999998</v>
      </c>
    </row>
    <row r="192" spans="1:9" ht="18" x14ac:dyDescent="0.25">
      <c r="B192" s="16" t="s">
        <v>431</v>
      </c>
    </row>
    <row r="193" spans="1:2" ht="15.75" x14ac:dyDescent="0.25">
      <c r="B193" s="4" t="s">
        <v>430</v>
      </c>
    </row>
    <row r="199" spans="1:2" ht="17.25" x14ac:dyDescent="0.3">
      <c r="A199" s="17"/>
    </row>
  </sheetData>
  <autoFilter ref="B9:B187" xr:uid="{00000000-0001-0000-0100-000000000000}"/>
  <mergeCells count="2">
    <mergeCell ref="B3:I3"/>
    <mergeCell ref="B4:H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SOLL-Liste Spitex</vt:lpstr>
      <vt:lpstr>SOLL-Liste Heime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b188chb</dc:creator>
  <cp:lastModifiedBy>Chantal Wernli</cp:lastModifiedBy>
  <cp:lastPrinted>2026-10-21T08:58:04Z</cp:lastPrinted>
  <dcterms:created xsi:type="dcterms:W3CDTF">2026-07-31T13:01:46Z</dcterms:created>
  <dcterms:modified xsi:type="dcterms:W3CDTF">2026-10-21T12:02:07Z</dcterms:modified>
</cp:coreProperties>
</file>