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gdzv00126\med$\KAD_Gesundheitsberufe\02 Gesundheitsberufe\02-Ausbildungsverpflichtung Langzeit\01 Berechnete Pflichtleistungen\Pflichtleistungen 2022-2024\August 2022\"/>
    </mc:Choice>
  </mc:AlternateContent>
  <bookViews>
    <workbookView xWindow="0" yWindow="0" windowWidth="28800" windowHeight="13500"/>
  </bookViews>
  <sheets>
    <sheet name="Heime 2022-2024 " sheetId="1" r:id="rId1"/>
  </sheets>
  <externalReferences>
    <externalReference r:id="rId2"/>
  </externalReferences>
  <definedNames>
    <definedName name="_FilterDatabase" localSheetId="0" hidden="1">'Heime 2022-2024 '!$A$23:$A$23</definedName>
    <definedName name="_xlnm._FilterDatabase" localSheetId="0" hidden="1">'Heime 2022-2024 '!$A$23:$A$250</definedName>
    <definedName name="BEREICH_HEIME_SOLL">'[1]Heime_SOLL-Kopie'!$1:$1048576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5" i="1" l="1"/>
  <c r="C256" i="1"/>
  <c r="C254" i="1"/>
  <c r="C253" i="1" l="1"/>
  <c r="B235" i="1" l="1"/>
  <c r="C233" i="1"/>
  <c r="C130" i="1" l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4" i="1"/>
  <c r="C235" i="1" s="1"/>
  <c r="C236" i="1"/>
  <c r="C237" i="1"/>
  <c r="C238" i="1"/>
  <c r="C239" i="1"/>
  <c r="C240" i="1"/>
  <c r="C241" i="1"/>
  <c r="C242" i="1"/>
  <c r="C243" i="1"/>
  <c r="C245" i="1"/>
  <c r="C246" i="1"/>
  <c r="C247" i="1"/>
  <c r="C248" i="1"/>
  <c r="C249" i="1"/>
  <c r="C250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28" i="1"/>
  <c r="C117" i="1"/>
  <c r="C118" i="1"/>
  <c r="C119" i="1"/>
  <c r="C120" i="1"/>
  <c r="C121" i="1"/>
  <c r="C122" i="1"/>
  <c r="C123" i="1"/>
  <c r="C124" i="1"/>
  <c r="C125" i="1"/>
  <c r="C126" i="1"/>
  <c r="C127" i="1"/>
  <c r="C129" i="1"/>
  <c r="C244" i="1"/>
  <c r="C76" i="1"/>
  <c r="C77" i="1"/>
  <c r="C78" i="1"/>
  <c r="C79" i="1"/>
  <c r="C80" i="1"/>
  <c r="C81" i="1"/>
  <c r="C82" i="1"/>
  <c r="C83" i="1"/>
  <c r="C84" i="1"/>
  <c r="C85" i="1"/>
  <c r="C86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28" i="1" l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26" i="1"/>
  <c r="C27" i="1"/>
  <c r="C25" i="1"/>
  <c r="C24" i="1" l="1"/>
  <c r="D15" i="1" l="1"/>
  <c r="F9" i="1" l="1"/>
  <c r="D10" i="1"/>
  <c r="F10" i="1" s="1"/>
  <c r="D11" i="1"/>
  <c r="F11" i="1" s="1"/>
  <c r="E255" i="1" l="1"/>
  <c r="E254" i="1"/>
  <c r="E256" i="1"/>
  <c r="D254" i="1"/>
  <c r="D256" i="1"/>
  <c r="D255" i="1"/>
  <c r="F255" i="1"/>
  <c r="F256" i="1"/>
  <c r="F254" i="1"/>
  <c r="E233" i="1"/>
  <c r="E24" i="1"/>
  <c r="E253" i="1"/>
  <c r="F233" i="1"/>
  <c r="O233" i="1" s="1"/>
  <c r="F253" i="1"/>
  <c r="D233" i="1"/>
  <c r="Q233" i="1" s="1"/>
  <c r="D24" i="1"/>
  <c r="I24" i="1" s="1"/>
  <c r="D253" i="1"/>
  <c r="N233" i="1"/>
  <c r="J233" i="1"/>
  <c r="R233" i="1"/>
  <c r="M233" i="1"/>
  <c r="I233" i="1"/>
  <c r="S233" i="1"/>
  <c r="F121" i="1"/>
  <c r="F54" i="1"/>
  <c r="F69" i="1"/>
  <c r="F79" i="1"/>
  <c r="F71" i="1"/>
  <c r="F55" i="1"/>
  <c r="F113" i="1"/>
  <c r="F103" i="1"/>
  <c r="F87" i="1"/>
  <c r="F211" i="1"/>
  <c r="F180" i="1"/>
  <c r="F164" i="1"/>
  <c r="F149" i="1"/>
  <c r="F133" i="1"/>
  <c r="F128" i="1"/>
  <c r="F102" i="1"/>
  <c r="F250" i="1"/>
  <c r="F230" i="1"/>
  <c r="F214" i="1"/>
  <c r="F198" i="1"/>
  <c r="F183" i="1"/>
  <c r="F208" i="1"/>
  <c r="F146" i="1"/>
  <c r="F219" i="1"/>
  <c r="F169" i="1"/>
  <c r="F65" i="1"/>
  <c r="F173" i="1"/>
  <c r="F96" i="1"/>
  <c r="F209" i="1"/>
  <c r="F147" i="1"/>
  <c r="F60" i="1"/>
  <c r="F51" i="1"/>
  <c r="F239" i="1"/>
  <c r="F61" i="1"/>
  <c r="F125" i="1"/>
  <c r="F81" i="1"/>
  <c r="F245" i="1"/>
  <c r="F205" i="1"/>
  <c r="F190" i="1"/>
  <c r="F174" i="1"/>
  <c r="F75" i="1"/>
  <c r="F127" i="1"/>
  <c r="F97" i="1"/>
  <c r="F220" i="1"/>
  <c r="F111" i="1"/>
  <c r="F95" i="1"/>
  <c r="F238" i="1"/>
  <c r="F203" i="1"/>
  <c r="F188" i="1"/>
  <c r="F172" i="1"/>
  <c r="F156" i="1"/>
  <c r="F141" i="1"/>
  <c r="F86" i="1"/>
  <c r="F241" i="1"/>
  <c r="F222" i="1"/>
  <c r="F158" i="1"/>
  <c r="F143" i="1"/>
  <c r="F193" i="1"/>
  <c r="F177" i="1"/>
  <c r="F161" i="1"/>
  <c r="F200" i="1"/>
  <c r="F138" i="1"/>
  <c r="F204" i="1"/>
  <c r="F67" i="1"/>
  <c r="F244" i="1"/>
  <c r="F62" i="1"/>
  <c r="F99" i="1"/>
  <c r="F192" i="1"/>
  <c r="F160" i="1"/>
  <c r="F226" i="1"/>
  <c r="F195" i="1"/>
  <c r="F163" i="1"/>
  <c r="F132" i="1"/>
  <c r="F47" i="1"/>
  <c r="F57" i="1"/>
  <c r="F117" i="1"/>
  <c r="F91" i="1"/>
  <c r="F184" i="1"/>
  <c r="F152" i="1"/>
  <c r="F120" i="1"/>
  <c r="F218" i="1"/>
  <c r="F130" i="1"/>
  <c r="F106" i="1"/>
  <c r="F53" i="1"/>
  <c r="F90" i="1"/>
  <c r="F189" i="1"/>
  <c r="F66" i="1"/>
  <c r="F243" i="1"/>
  <c r="F162" i="1"/>
  <c r="F59" i="1"/>
  <c r="F242" i="1"/>
  <c r="F176" i="1"/>
  <c r="F246" i="1"/>
  <c r="F179" i="1"/>
  <c r="F223" i="1"/>
  <c r="F142" i="1"/>
  <c r="F178" i="1"/>
  <c r="F229" i="1"/>
  <c r="F136" i="1"/>
  <c r="F101" i="1"/>
  <c r="F217" i="1"/>
  <c r="F202" i="1"/>
  <c r="F171" i="1"/>
  <c r="F119" i="1"/>
  <c r="F100" i="1"/>
  <c r="F78" i="1"/>
  <c r="F73" i="1"/>
  <c r="F231" i="1"/>
  <c r="F168" i="1"/>
  <c r="F237" i="1"/>
  <c r="F74" i="1"/>
  <c r="F215" i="1"/>
  <c r="F126" i="1"/>
  <c r="F131" i="1"/>
  <c r="F213" i="1"/>
  <c r="F197" i="1"/>
  <c r="F166" i="1"/>
  <c r="F140" i="1"/>
  <c r="F94" i="1"/>
  <c r="F72" i="1"/>
  <c r="F46" i="1"/>
  <c r="F225" i="1"/>
  <c r="F207" i="1"/>
  <c r="F148" i="1"/>
  <c r="F224" i="1"/>
  <c r="F248" i="1"/>
  <c r="F155" i="1"/>
  <c r="F110" i="1"/>
  <c r="F58" i="1"/>
  <c r="F247" i="1"/>
  <c r="F221" i="1"/>
  <c r="F201" i="1"/>
  <c r="F181" i="1"/>
  <c r="F159" i="1"/>
  <c r="F139" i="1"/>
  <c r="F118" i="1"/>
  <c r="F98" i="1"/>
  <c r="F77" i="1"/>
  <c r="F68" i="1"/>
  <c r="F122" i="1"/>
  <c r="F48" i="1"/>
  <c r="F199" i="1"/>
  <c r="F49" i="1"/>
  <c r="F115" i="1"/>
  <c r="F145" i="1"/>
  <c r="F210" i="1"/>
  <c r="F185" i="1"/>
  <c r="F45" i="1"/>
  <c r="F112" i="1"/>
  <c r="F167" i="1"/>
  <c r="F85" i="1"/>
  <c r="F236" i="1"/>
  <c r="F187" i="1"/>
  <c r="F135" i="1"/>
  <c r="F89" i="1"/>
  <c r="F234" i="1"/>
  <c r="F212" i="1"/>
  <c r="F191" i="1"/>
  <c r="F170" i="1"/>
  <c r="F150" i="1"/>
  <c r="F129" i="1"/>
  <c r="F109" i="1"/>
  <c r="F88" i="1"/>
  <c r="F64" i="1"/>
  <c r="F249" i="1"/>
  <c r="F92" i="1"/>
  <c r="F83" i="1"/>
  <c r="F63" i="1"/>
  <c r="F107" i="1"/>
  <c r="F137" i="1"/>
  <c r="F157" i="1"/>
  <c r="F194" i="1"/>
  <c r="F116" i="1"/>
  <c r="F105" i="1"/>
  <c r="F216" i="1"/>
  <c r="F175" i="1"/>
  <c r="F134" i="1"/>
  <c r="F93" i="1"/>
  <c r="F80" i="1"/>
  <c r="F182" i="1"/>
  <c r="F84" i="1"/>
  <c r="F206" i="1"/>
  <c r="F165" i="1"/>
  <c r="F123" i="1"/>
  <c r="F82" i="1"/>
  <c r="F76" i="1"/>
  <c r="F50" i="1"/>
  <c r="F240" i="1"/>
  <c r="F196" i="1"/>
  <c r="F154" i="1"/>
  <c r="F114" i="1"/>
  <c r="F70" i="1"/>
  <c r="F153" i="1"/>
  <c r="F151" i="1"/>
  <c r="F228" i="1"/>
  <c r="F124" i="1"/>
  <c r="F227" i="1"/>
  <c r="F186" i="1"/>
  <c r="F144" i="1"/>
  <c r="F104" i="1"/>
  <c r="F56" i="1"/>
  <c r="F52" i="1"/>
  <c r="F108" i="1"/>
  <c r="E77" i="1"/>
  <c r="E240" i="1"/>
  <c r="E126" i="1"/>
  <c r="E100" i="1"/>
  <c r="E229" i="1"/>
  <c r="E122" i="1"/>
  <c r="E88" i="1"/>
  <c r="E212" i="1"/>
  <c r="E196" i="1"/>
  <c r="E227" i="1"/>
  <c r="E56" i="1"/>
  <c r="E78" i="1"/>
  <c r="E167" i="1"/>
  <c r="E151" i="1"/>
  <c r="E185" i="1"/>
  <c r="E169" i="1"/>
  <c r="E153" i="1"/>
  <c r="E138" i="1"/>
  <c r="E184" i="1"/>
  <c r="E69" i="1"/>
  <c r="E121" i="1"/>
  <c r="E86" i="1"/>
  <c r="E205" i="1"/>
  <c r="E107" i="1"/>
  <c r="E199" i="1"/>
  <c r="E117" i="1"/>
  <c r="E45" i="1"/>
  <c r="E237" i="1"/>
  <c r="E152" i="1"/>
  <c r="E70" i="1"/>
  <c r="E109" i="1"/>
  <c r="E66" i="1"/>
  <c r="E84" i="1"/>
  <c r="E221" i="1"/>
  <c r="E50" i="1"/>
  <c r="E104" i="1"/>
  <c r="E204" i="1"/>
  <c r="E219" i="1"/>
  <c r="E64" i="1"/>
  <c r="E124" i="1"/>
  <c r="E110" i="1"/>
  <c r="E94" i="1"/>
  <c r="E206" i="1"/>
  <c r="E191" i="1"/>
  <c r="E175" i="1"/>
  <c r="E159" i="1"/>
  <c r="E144" i="1"/>
  <c r="E193" i="1"/>
  <c r="E177" i="1"/>
  <c r="E161" i="1"/>
  <c r="E146" i="1"/>
  <c r="E130" i="1"/>
  <c r="E230" i="1"/>
  <c r="E203" i="1"/>
  <c r="E250" i="1"/>
  <c r="E65" i="1"/>
  <c r="E239" i="1"/>
  <c r="E156" i="1"/>
  <c r="E79" i="1"/>
  <c r="E118" i="1"/>
  <c r="E89" i="1"/>
  <c r="E209" i="1"/>
  <c r="E178" i="1"/>
  <c r="E248" i="1"/>
  <c r="E208" i="1"/>
  <c r="E223" i="1"/>
  <c r="E72" i="1"/>
  <c r="E129" i="1"/>
  <c r="E98" i="1"/>
  <c r="E108" i="1"/>
  <c r="E236" i="1"/>
  <c r="E201" i="1"/>
  <c r="E170" i="1"/>
  <c r="E123" i="1"/>
  <c r="E80" i="1"/>
  <c r="E234" i="1"/>
  <c r="E235" i="1" s="1"/>
  <c r="E200" i="1"/>
  <c r="E215" i="1"/>
  <c r="E60" i="1"/>
  <c r="E90" i="1"/>
  <c r="E187" i="1"/>
  <c r="E155" i="1"/>
  <c r="E154" i="1"/>
  <c r="E189" i="1"/>
  <c r="E157" i="1"/>
  <c r="E141" i="1"/>
  <c r="E220" i="1"/>
  <c r="E218" i="1"/>
  <c r="E61" i="1"/>
  <c r="E125" i="1"/>
  <c r="E119" i="1"/>
  <c r="E92" i="1"/>
  <c r="E194" i="1"/>
  <c r="E105" i="1"/>
  <c r="E224" i="1"/>
  <c r="E48" i="1"/>
  <c r="E147" i="1"/>
  <c r="E173" i="1"/>
  <c r="E134" i="1"/>
  <c r="E188" i="1"/>
  <c r="E95" i="1"/>
  <c r="E91" i="1"/>
  <c r="E143" i="1"/>
  <c r="E214" i="1"/>
  <c r="E103" i="1"/>
  <c r="E245" i="1"/>
  <c r="E148" i="1"/>
  <c r="E198" i="1"/>
  <c r="E131" i="1"/>
  <c r="E85" i="1"/>
  <c r="E58" i="1"/>
  <c r="E93" i="1"/>
  <c r="E186" i="1"/>
  <c r="E249" i="1"/>
  <c r="E216" i="1"/>
  <c r="E82" i="1"/>
  <c r="E171" i="1"/>
  <c r="E165" i="1"/>
  <c r="E168" i="1"/>
  <c r="E111" i="1"/>
  <c r="E87" i="1"/>
  <c r="E49" i="1"/>
  <c r="E190" i="1"/>
  <c r="E54" i="1"/>
  <c r="E225" i="1"/>
  <c r="E132" i="1"/>
  <c r="E97" i="1"/>
  <c r="E183" i="1"/>
  <c r="E116" i="1"/>
  <c r="E101" i="1"/>
  <c r="E74" i="1"/>
  <c r="E47" i="1"/>
  <c r="E242" i="1"/>
  <c r="E231" i="1"/>
  <c r="E112" i="1"/>
  <c r="E114" i="1"/>
  <c r="E150" i="1"/>
  <c r="E53" i="1"/>
  <c r="E174" i="1"/>
  <c r="E158" i="1"/>
  <c r="E179" i="1"/>
  <c r="E75" i="1"/>
  <c r="E241" i="1"/>
  <c r="E207" i="1"/>
  <c r="E176" i="1"/>
  <c r="E145" i="1"/>
  <c r="E99" i="1"/>
  <c r="E62" i="1"/>
  <c r="E81" i="1"/>
  <c r="E211" i="1"/>
  <c r="E149" i="1"/>
  <c r="E55" i="1"/>
  <c r="E76" i="1"/>
  <c r="E217" i="1"/>
  <c r="E96" i="1"/>
  <c r="E106" i="1"/>
  <c r="E140" i="1"/>
  <c r="E142" i="1"/>
  <c r="E162" i="1"/>
  <c r="E102" i="1"/>
  <c r="E172" i="1"/>
  <c r="E210" i="1"/>
  <c r="E127" i="1"/>
  <c r="E222" i="1"/>
  <c r="E192" i="1"/>
  <c r="E160" i="1"/>
  <c r="E244" i="1"/>
  <c r="E73" i="1"/>
  <c r="E51" i="1"/>
  <c r="E52" i="1"/>
  <c r="E246" i="1"/>
  <c r="E180" i="1"/>
  <c r="E133" i="1"/>
  <c r="E202" i="1"/>
  <c r="E181" i="1"/>
  <c r="E120" i="1"/>
  <c r="E163" i="1"/>
  <c r="E197" i="1"/>
  <c r="E135" i="1"/>
  <c r="E57" i="1"/>
  <c r="E139" i="1"/>
  <c r="E113" i="1"/>
  <c r="E243" i="1"/>
  <c r="E63" i="1"/>
  <c r="E182" i="1"/>
  <c r="E115" i="1"/>
  <c r="E46" i="1"/>
  <c r="E68" i="1"/>
  <c r="E226" i="1"/>
  <c r="E71" i="1"/>
  <c r="E137" i="1"/>
  <c r="E59" i="1"/>
  <c r="E136" i="1"/>
  <c r="E247" i="1"/>
  <c r="E228" i="1"/>
  <c r="E166" i="1"/>
  <c r="E83" i="1"/>
  <c r="E128" i="1"/>
  <c r="E195" i="1"/>
  <c r="E238" i="1"/>
  <c r="E213" i="1"/>
  <c r="E67" i="1"/>
  <c r="E164" i="1"/>
  <c r="D53" i="1"/>
  <c r="D101" i="1"/>
  <c r="D213" i="1"/>
  <c r="D197" i="1"/>
  <c r="D182" i="1"/>
  <c r="D166" i="1"/>
  <c r="D74" i="1"/>
  <c r="D228" i="1"/>
  <c r="D136" i="1"/>
  <c r="D135" i="1"/>
  <c r="D130" i="1"/>
  <c r="D124" i="1"/>
  <c r="D99" i="1"/>
  <c r="D114" i="1"/>
  <c r="D82" i="1"/>
  <c r="D83" i="1"/>
  <c r="D125" i="1"/>
  <c r="D95" i="1"/>
  <c r="D45" i="1"/>
  <c r="D243" i="1"/>
  <c r="D86" i="1"/>
  <c r="D237" i="1"/>
  <c r="D244" i="1"/>
  <c r="D138" i="1"/>
  <c r="D129" i="1"/>
  <c r="D98" i="1"/>
  <c r="D121" i="1"/>
  <c r="D70" i="1"/>
  <c r="D65" i="1"/>
  <c r="D85" i="1"/>
  <c r="D58" i="1"/>
  <c r="D78" i="1"/>
  <c r="D120" i="1"/>
  <c r="D111" i="1"/>
  <c r="D239" i="1"/>
  <c r="D110" i="1"/>
  <c r="D90" i="1"/>
  <c r="D117" i="1"/>
  <c r="D75" i="1"/>
  <c r="D59" i="1"/>
  <c r="D229" i="1"/>
  <c r="D210" i="1"/>
  <c r="D195" i="1"/>
  <c r="D179" i="1"/>
  <c r="D163" i="1"/>
  <c r="D148" i="1"/>
  <c r="D132" i="1"/>
  <c r="D54" i="1"/>
  <c r="D209" i="1"/>
  <c r="D178" i="1"/>
  <c r="D147" i="1"/>
  <c r="D247" i="1"/>
  <c r="D238" i="1"/>
  <c r="D123" i="1"/>
  <c r="D105" i="1"/>
  <c r="D81" i="1"/>
  <c r="D61" i="1"/>
  <c r="D116" i="1"/>
  <c r="D139" i="1"/>
  <c r="D250" i="1"/>
  <c r="D107" i="1"/>
  <c r="D103" i="1"/>
  <c r="D71" i="1"/>
  <c r="D55" i="1"/>
  <c r="D225" i="1"/>
  <c r="D206" i="1"/>
  <c r="D191" i="1"/>
  <c r="D175" i="1"/>
  <c r="D159" i="1"/>
  <c r="D144" i="1"/>
  <c r="D46" i="1"/>
  <c r="D201" i="1"/>
  <c r="D170" i="1"/>
  <c r="D143" i="1"/>
  <c r="D119" i="1"/>
  <c r="D97" i="1"/>
  <c r="D77" i="1"/>
  <c r="D57" i="1"/>
  <c r="D219" i="1"/>
  <c r="D204" i="1"/>
  <c r="D189" i="1"/>
  <c r="D173" i="1"/>
  <c r="D157" i="1"/>
  <c r="D142" i="1"/>
  <c r="D115" i="1"/>
  <c r="D87" i="1"/>
  <c r="D51" i="1"/>
  <c r="D202" i="1"/>
  <c r="D171" i="1"/>
  <c r="D140" i="1"/>
  <c r="D224" i="1"/>
  <c r="D162" i="1"/>
  <c r="D231" i="1"/>
  <c r="D113" i="1"/>
  <c r="D73" i="1"/>
  <c r="D223" i="1"/>
  <c r="D200" i="1"/>
  <c r="D181" i="1"/>
  <c r="D161" i="1"/>
  <c r="D137" i="1"/>
  <c r="D205" i="1"/>
  <c r="D118" i="1"/>
  <c r="D104" i="1"/>
  <c r="D88" i="1"/>
  <c r="D72" i="1"/>
  <c r="D56" i="1"/>
  <c r="D226" i="1"/>
  <c r="D211" i="1"/>
  <c r="D180" i="1"/>
  <c r="D164" i="1"/>
  <c r="D149" i="1"/>
  <c r="D240" i="1"/>
  <c r="D131" i="1"/>
  <c r="D94" i="1"/>
  <c r="D134" i="1"/>
  <c r="D67" i="1"/>
  <c r="D221" i="1"/>
  <c r="D187" i="1"/>
  <c r="D155" i="1"/>
  <c r="D194" i="1"/>
  <c r="D249" i="1"/>
  <c r="D242" i="1"/>
  <c r="D93" i="1"/>
  <c r="D49" i="1"/>
  <c r="D212" i="1"/>
  <c r="D193" i="1"/>
  <c r="D169" i="1"/>
  <c r="D150" i="1"/>
  <c r="D241" i="1"/>
  <c r="D50" i="1"/>
  <c r="D174" i="1"/>
  <c r="D126" i="1"/>
  <c r="D112" i="1"/>
  <c r="D96" i="1"/>
  <c r="D80" i="1"/>
  <c r="D64" i="1"/>
  <c r="D48" i="1"/>
  <c r="D218" i="1"/>
  <c r="D203" i="1"/>
  <c r="D188" i="1"/>
  <c r="D172" i="1"/>
  <c r="D156" i="1"/>
  <c r="D141" i="1"/>
  <c r="D128" i="1"/>
  <c r="D91" i="1"/>
  <c r="D47" i="1"/>
  <c r="D167" i="1"/>
  <c r="D154" i="1"/>
  <c r="D109" i="1"/>
  <c r="D215" i="1"/>
  <c r="D177" i="1"/>
  <c r="D248" i="1"/>
  <c r="D62" i="1"/>
  <c r="D100" i="1"/>
  <c r="D68" i="1"/>
  <c r="D222" i="1"/>
  <c r="D160" i="1"/>
  <c r="D106" i="1"/>
  <c r="D133" i="1"/>
  <c r="D217" i="1"/>
  <c r="D151" i="1"/>
  <c r="D66" i="1"/>
  <c r="D89" i="1"/>
  <c r="D208" i="1"/>
  <c r="D165" i="1"/>
  <c r="D236" i="1"/>
  <c r="D220" i="1"/>
  <c r="D122" i="1"/>
  <c r="D92" i="1"/>
  <c r="D60" i="1"/>
  <c r="D214" i="1"/>
  <c r="D184" i="1"/>
  <c r="D152" i="1"/>
  <c r="D79" i="1"/>
  <c r="D198" i="1"/>
  <c r="D245" i="1"/>
  <c r="D216" i="1"/>
  <c r="D69" i="1"/>
  <c r="D196" i="1"/>
  <c r="D153" i="1"/>
  <c r="D190" i="1"/>
  <c r="D84" i="1"/>
  <c r="D52" i="1"/>
  <c r="D207" i="1"/>
  <c r="D176" i="1"/>
  <c r="D145" i="1"/>
  <c r="D102" i="1"/>
  <c r="D63" i="1"/>
  <c r="D183" i="1"/>
  <c r="D186" i="1"/>
  <c r="D127" i="1"/>
  <c r="D227" i="1"/>
  <c r="D185" i="1"/>
  <c r="D146" i="1"/>
  <c r="D158" i="1"/>
  <c r="D108" i="1"/>
  <c r="D76" i="1"/>
  <c r="D230" i="1"/>
  <c r="D199" i="1"/>
  <c r="D168" i="1"/>
  <c r="D246" i="1"/>
  <c r="D192" i="1"/>
  <c r="D234" i="1"/>
  <c r="D235" i="1" s="1"/>
  <c r="F24" i="1"/>
  <c r="F31" i="1"/>
  <c r="S31" i="1" s="1"/>
  <c r="F39" i="1"/>
  <c r="S39" i="1" s="1"/>
  <c r="F34" i="1"/>
  <c r="S34" i="1" s="1"/>
  <c r="F42" i="1"/>
  <c r="S42" i="1" s="1"/>
  <c r="F35" i="1"/>
  <c r="S35" i="1" s="1"/>
  <c r="F43" i="1"/>
  <c r="S43" i="1" s="1"/>
  <c r="F28" i="1"/>
  <c r="S28" i="1" s="1"/>
  <c r="F36" i="1"/>
  <c r="S36" i="1" s="1"/>
  <c r="F32" i="1"/>
  <c r="S32" i="1" s="1"/>
  <c r="F33" i="1"/>
  <c r="S33" i="1" s="1"/>
  <c r="F30" i="1"/>
  <c r="S30" i="1" s="1"/>
  <c r="F37" i="1"/>
  <c r="S37" i="1" s="1"/>
  <c r="F29" i="1"/>
  <c r="S29" i="1" s="1"/>
  <c r="F38" i="1"/>
  <c r="S38" i="1" s="1"/>
  <c r="F40" i="1"/>
  <c r="S40" i="1" s="1"/>
  <c r="F41" i="1"/>
  <c r="S41" i="1" s="1"/>
  <c r="F44" i="1"/>
  <c r="S44" i="1" s="1"/>
  <c r="F26" i="1"/>
  <c r="F27" i="1"/>
  <c r="F25" i="1"/>
  <c r="E29" i="1"/>
  <c r="R29" i="1" s="1"/>
  <c r="E37" i="1"/>
  <c r="R37" i="1" s="1"/>
  <c r="E44" i="1"/>
  <c r="R44" i="1" s="1"/>
  <c r="E32" i="1"/>
  <c r="R32" i="1" s="1"/>
  <c r="E40" i="1"/>
  <c r="R40" i="1" s="1"/>
  <c r="E33" i="1"/>
  <c r="R33" i="1" s="1"/>
  <c r="E41" i="1"/>
  <c r="R41" i="1" s="1"/>
  <c r="E34" i="1"/>
  <c r="R34" i="1" s="1"/>
  <c r="E42" i="1"/>
  <c r="R42" i="1" s="1"/>
  <c r="E30" i="1"/>
  <c r="R30" i="1" s="1"/>
  <c r="E31" i="1"/>
  <c r="R31" i="1" s="1"/>
  <c r="E43" i="1"/>
  <c r="R43" i="1" s="1"/>
  <c r="E35" i="1"/>
  <c r="R35" i="1" s="1"/>
  <c r="E38" i="1"/>
  <c r="R38" i="1" s="1"/>
  <c r="E39" i="1"/>
  <c r="R39" i="1" s="1"/>
  <c r="E28" i="1"/>
  <c r="R28" i="1" s="1"/>
  <c r="E36" i="1"/>
  <c r="R36" i="1" s="1"/>
  <c r="E27" i="1"/>
  <c r="E26" i="1"/>
  <c r="E25" i="1"/>
  <c r="D35" i="1"/>
  <c r="D43" i="1"/>
  <c r="D30" i="1"/>
  <c r="D38" i="1"/>
  <c r="D31" i="1"/>
  <c r="D39" i="1"/>
  <c r="D32" i="1"/>
  <c r="D40" i="1"/>
  <c r="D28" i="1"/>
  <c r="D29" i="1"/>
  <c r="D44" i="1"/>
  <c r="Q44" i="1" s="1"/>
  <c r="D33" i="1"/>
  <c r="D42" i="1"/>
  <c r="D34" i="1"/>
  <c r="D36" i="1"/>
  <c r="D37" i="1"/>
  <c r="D41" i="1"/>
  <c r="D27" i="1"/>
  <c r="D26" i="1"/>
  <c r="D25" i="1"/>
  <c r="F12" i="1"/>
  <c r="D12" i="1"/>
  <c r="S256" i="1" l="1"/>
  <c r="O256" i="1"/>
  <c r="S255" i="1"/>
  <c r="O255" i="1"/>
  <c r="N256" i="1"/>
  <c r="R256" i="1"/>
  <c r="M254" i="1"/>
  <c r="Q254" i="1"/>
  <c r="G254" i="1"/>
  <c r="M255" i="1"/>
  <c r="G255" i="1"/>
  <c r="Q255" i="1"/>
  <c r="R254" i="1"/>
  <c r="N254" i="1"/>
  <c r="G233" i="1"/>
  <c r="O254" i="1"/>
  <c r="S254" i="1"/>
  <c r="G256" i="1"/>
  <c r="Q256" i="1"/>
  <c r="M256" i="1"/>
  <c r="R255" i="1"/>
  <c r="N255" i="1"/>
  <c r="M253" i="1"/>
  <c r="G253" i="1"/>
  <c r="Q253" i="1"/>
  <c r="N253" i="1"/>
  <c r="R253" i="1"/>
  <c r="F235" i="1"/>
  <c r="K233" i="1"/>
  <c r="S253" i="1"/>
  <c r="O253" i="1"/>
  <c r="G246" i="1"/>
  <c r="Q246" i="1"/>
  <c r="M246" i="1"/>
  <c r="I246" i="1"/>
  <c r="G76" i="1"/>
  <c r="Q76" i="1"/>
  <c r="I76" i="1"/>
  <c r="M76" i="1"/>
  <c r="Q185" i="1"/>
  <c r="M185" i="1"/>
  <c r="I185" i="1"/>
  <c r="G185" i="1"/>
  <c r="G183" i="1"/>
  <c r="M183" i="1"/>
  <c r="I183" i="1"/>
  <c r="Q183" i="1"/>
  <c r="G176" i="1"/>
  <c r="Q176" i="1"/>
  <c r="M176" i="1"/>
  <c r="I176" i="1"/>
  <c r="M69" i="1"/>
  <c r="Q69" i="1"/>
  <c r="I69" i="1"/>
  <c r="G69" i="1"/>
  <c r="I79" i="1"/>
  <c r="M79" i="1"/>
  <c r="Q79" i="1"/>
  <c r="G79" i="1"/>
  <c r="G60" i="1"/>
  <c r="Q60" i="1"/>
  <c r="M60" i="1"/>
  <c r="I60" i="1"/>
  <c r="M236" i="1"/>
  <c r="Q236" i="1"/>
  <c r="G236" i="1"/>
  <c r="I236" i="1"/>
  <c r="Q66" i="1"/>
  <c r="M66" i="1"/>
  <c r="I66" i="1"/>
  <c r="G66" i="1"/>
  <c r="I106" i="1"/>
  <c r="Q106" i="1"/>
  <c r="G106" i="1"/>
  <c r="M106" i="1"/>
  <c r="G100" i="1"/>
  <c r="Q100" i="1"/>
  <c r="M100" i="1"/>
  <c r="I100" i="1"/>
  <c r="Q215" i="1"/>
  <c r="G215" i="1"/>
  <c r="I215" i="1"/>
  <c r="M215" i="1"/>
  <c r="M47" i="1"/>
  <c r="I47" i="1"/>
  <c r="Q47" i="1"/>
  <c r="G47" i="1"/>
  <c r="M156" i="1"/>
  <c r="G156" i="1"/>
  <c r="Q156" i="1"/>
  <c r="I156" i="1"/>
  <c r="M218" i="1"/>
  <c r="G218" i="1"/>
  <c r="Q218" i="1"/>
  <c r="I218" i="1"/>
  <c r="Q96" i="1"/>
  <c r="G96" i="1"/>
  <c r="M96" i="1"/>
  <c r="I96" i="1"/>
  <c r="M50" i="1"/>
  <c r="Q50" i="1"/>
  <c r="I50" i="1"/>
  <c r="G50" i="1"/>
  <c r="Q193" i="1"/>
  <c r="M193" i="1"/>
  <c r="G193" i="1"/>
  <c r="I193" i="1"/>
  <c r="Q242" i="1"/>
  <c r="M242" i="1"/>
  <c r="I242" i="1"/>
  <c r="G242" i="1"/>
  <c r="Q187" i="1"/>
  <c r="M187" i="1"/>
  <c r="G187" i="1"/>
  <c r="I187" i="1"/>
  <c r="I94" i="1"/>
  <c r="M94" i="1"/>
  <c r="Q94" i="1"/>
  <c r="G94" i="1"/>
  <c r="G164" i="1"/>
  <c r="M164" i="1"/>
  <c r="I164" i="1"/>
  <c r="Q164" i="1"/>
  <c r="G226" i="1"/>
  <c r="M226" i="1"/>
  <c r="I226" i="1"/>
  <c r="Q226" i="1"/>
  <c r="I104" i="1"/>
  <c r="M104" i="1"/>
  <c r="G104" i="1"/>
  <c r="Q104" i="1"/>
  <c r="Q161" i="1"/>
  <c r="M161" i="1"/>
  <c r="I161" i="1"/>
  <c r="G161" i="1"/>
  <c r="Q73" i="1"/>
  <c r="I73" i="1"/>
  <c r="M73" i="1"/>
  <c r="G73" i="1"/>
  <c r="Q224" i="1"/>
  <c r="G224" i="1"/>
  <c r="I224" i="1"/>
  <c r="M224" i="1"/>
  <c r="G51" i="1"/>
  <c r="Q51" i="1"/>
  <c r="I51" i="1"/>
  <c r="M51" i="1"/>
  <c r="Q157" i="1"/>
  <c r="G157" i="1"/>
  <c r="I157" i="1"/>
  <c r="M157" i="1"/>
  <c r="Q219" i="1"/>
  <c r="I219" i="1"/>
  <c r="G219" i="1"/>
  <c r="M219" i="1"/>
  <c r="I119" i="1"/>
  <c r="Q119" i="1"/>
  <c r="G119" i="1"/>
  <c r="M119" i="1"/>
  <c r="G46" i="1"/>
  <c r="Q46" i="1"/>
  <c r="M46" i="1"/>
  <c r="I46" i="1"/>
  <c r="I191" i="1"/>
  <c r="M191" i="1"/>
  <c r="G191" i="1"/>
  <c r="Q191" i="1"/>
  <c r="I71" i="1"/>
  <c r="Q71" i="1"/>
  <c r="M71" i="1"/>
  <c r="G71" i="1"/>
  <c r="M139" i="1"/>
  <c r="Q139" i="1"/>
  <c r="I139" i="1"/>
  <c r="G139" i="1"/>
  <c r="Q105" i="1"/>
  <c r="I105" i="1"/>
  <c r="M105" i="1"/>
  <c r="G105" i="1"/>
  <c r="G147" i="1"/>
  <c r="M147" i="1"/>
  <c r="I147" i="1"/>
  <c r="Q147" i="1"/>
  <c r="M132" i="1"/>
  <c r="G132" i="1"/>
  <c r="I132" i="1"/>
  <c r="Q132" i="1"/>
  <c r="M195" i="1"/>
  <c r="Q195" i="1"/>
  <c r="G195" i="1"/>
  <c r="I195" i="1"/>
  <c r="Q75" i="1"/>
  <c r="M75" i="1"/>
  <c r="G75" i="1"/>
  <c r="I75" i="1"/>
  <c r="Q239" i="1"/>
  <c r="G239" i="1"/>
  <c r="M239" i="1"/>
  <c r="I239" i="1"/>
  <c r="M58" i="1"/>
  <c r="Q58" i="1"/>
  <c r="I58" i="1"/>
  <c r="G58" i="1"/>
  <c r="I121" i="1"/>
  <c r="M121" i="1"/>
  <c r="G121" i="1"/>
  <c r="Q121" i="1"/>
  <c r="Q244" i="1"/>
  <c r="G244" i="1"/>
  <c r="I244" i="1"/>
  <c r="M244" i="1"/>
  <c r="M45" i="1"/>
  <c r="I45" i="1"/>
  <c r="Q45" i="1"/>
  <c r="G45" i="1"/>
  <c r="I82" i="1"/>
  <c r="Q82" i="1"/>
  <c r="M82" i="1"/>
  <c r="G82" i="1"/>
  <c r="I130" i="1"/>
  <c r="G130" i="1"/>
  <c r="Q130" i="1"/>
  <c r="M130" i="1"/>
  <c r="Q228" i="1"/>
  <c r="I228" i="1"/>
  <c r="M228" i="1"/>
  <c r="G228" i="1"/>
  <c r="Q197" i="1"/>
  <c r="I197" i="1"/>
  <c r="M197" i="1"/>
  <c r="G197" i="1"/>
  <c r="N164" i="1"/>
  <c r="J164" i="1"/>
  <c r="R164" i="1"/>
  <c r="R238" i="1"/>
  <c r="N238" i="1"/>
  <c r="J238" i="1"/>
  <c r="G83" i="1"/>
  <c r="J83" i="1"/>
  <c r="R83" i="1"/>
  <c r="N83" i="1"/>
  <c r="R136" i="1"/>
  <c r="N136" i="1"/>
  <c r="J136" i="1"/>
  <c r="N226" i="1"/>
  <c r="R226" i="1"/>
  <c r="J226" i="1"/>
  <c r="J182" i="1"/>
  <c r="N182" i="1"/>
  <c r="R182" i="1"/>
  <c r="J139" i="1"/>
  <c r="R139" i="1"/>
  <c r="N139" i="1"/>
  <c r="J163" i="1"/>
  <c r="R163" i="1"/>
  <c r="N163" i="1"/>
  <c r="N133" i="1"/>
  <c r="R133" i="1"/>
  <c r="J133" i="1"/>
  <c r="N51" i="1"/>
  <c r="J51" i="1"/>
  <c r="R51" i="1"/>
  <c r="R192" i="1"/>
  <c r="N192" i="1"/>
  <c r="J192" i="1"/>
  <c r="R172" i="1"/>
  <c r="J172" i="1"/>
  <c r="N172" i="1"/>
  <c r="J140" i="1"/>
  <c r="R140" i="1"/>
  <c r="N140" i="1"/>
  <c r="R76" i="1"/>
  <c r="N76" i="1"/>
  <c r="J76" i="1"/>
  <c r="R81" i="1"/>
  <c r="J81" i="1"/>
  <c r="N81" i="1"/>
  <c r="R176" i="1"/>
  <c r="J176" i="1"/>
  <c r="N176" i="1"/>
  <c r="N179" i="1"/>
  <c r="J179" i="1"/>
  <c r="R179" i="1"/>
  <c r="R150" i="1"/>
  <c r="N150" i="1"/>
  <c r="J150" i="1"/>
  <c r="N242" i="1"/>
  <c r="R242" i="1"/>
  <c r="J242" i="1"/>
  <c r="R116" i="1"/>
  <c r="N116" i="1"/>
  <c r="J116" i="1"/>
  <c r="R225" i="1"/>
  <c r="J225" i="1"/>
  <c r="N225" i="1"/>
  <c r="J87" i="1"/>
  <c r="N87" i="1"/>
  <c r="R87" i="1"/>
  <c r="J171" i="1"/>
  <c r="R171" i="1"/>
  <c r="N171" i="1"/>
  <c r="J186" i="1"/>
  <c r="R186" i="1"/>
  <c r="N186" i="1"/>
  <c r="N131" i="1"/>
  <c r="J131" i="1"/>
  <c r="R131" i="1"/>
  <c r="J103" i="1"/>
  <c r="R103" i="1"/>
  <c r="N103" i="1"/>
  <c r="R95" i="1"/>
  <c r="N95" i="1"/>
  <c r="J95" i="1"/>
  <c r="R147" i="1"/>
  <c r="J147" i="1"/>
  <c r="N147" i="1"/>
  <c r="N194" i="1"/>
  <c r="J194" i="1"/>
  <c r="R194" i="1"/>
  <c r="N61" i="1"/>
  <c r="R61" i="1"/>
  <c r="J61" i="1"/>
  <c r="R157" i="1"/>
  <c r="N157" i="1"/>
  <c r="J157" i="1"/>
  <c r="J187" i="1"/>
  <c r="R187" i="1"/>
  <c r="N187" i="1"/>
  <c r="N200" i="1"/>
  <c r="R200" i="1"/>
  <c r="J200" i="1"/>
  <c r="N170" i="1"/>
  <c r="R170" i="1"/>
  <c r="J170" i="1"/>
  <c r="N98" i="1"/>
  <c r="J98" i="1"/>
  <c r="R98" i="1"/>
  <c r="J208" i="1"/>
  <c r="R208" i="1"/>
  <c r="N208" i="1"/>
  <c r="N89" i="1"/>
  <c r="R89" i="1"/>
  <c r="J89" i="1"/>
  <c r="N239" i="1"/>
  <c r="R239" i="1"/>
  <c r="J239" i="1"/>
  <c r="R230" i="1"/>
  <c r="J230" i="1"/>
  <c r="N230" i="1"/>
  <c r="R177" i="1"/>
  <c r="N177" i="1"/>
  <c r="J177" i="1"/>
  <c r="N175" i="1"/>
  <c r="J175" i="1"/>
  <c r="R175" i="1"/>
  <c r="R110" i="1"/>
  <c r="N110" i="1"/>
  <c r="J110" i="1"/>
  <c r="R204" i="1"/>
  <c r="N204" i="1"/>
  <c r="J204" i="1"/>
  <c r="J70" i="1"/>
  <c r="R70" i="1"/>
  <c r="N70" i="1"/>
  <c r="J117" i="1"/>
  <c r="R117" i="1"/>
  <c r="N117" i="1"/>
  <c r="R86" i="1"/>
  <c r="J86" i="1"/>
  <c r="N86" i="1"/>
  <c r="J138" i="1"/>
  <c r="N138" i="1"/>
  <c r="R138" i="1"/>
  <c r="R151" i="1"/>
  <c r="N151" i="1"/>
  <c r="J151" i="1"/>
  <c r="N227" i="1"/>
  <c r="J227" i="1"/>
  <c r="R227" i="1"/>
  <c r="J122" i="1"/>
  <c r="R122" i="1"/>
  <c r="N122" i="1"/>
  <c r="J240" i="1"/>
  <c r="R240" i="1"/>
  <c r="N240" i="1"/>
  <c r="O56" i="1"/>
  <c r="K56" i="1"/>
  <c r="S56" i="1"/>
  <c r="O227" i="1"/>
  <c r="S227" i="1"/>
  <c r="K227" i="1"/>
  <c r="K153" i="1"/>
  <c r="O153" i="1"/>
  <c r="S153" i="1"/>
  <c r="K196" i="1"/>
  <c r="O196" i="1"/>
  <c r="S196" i="1"/>
  <c r="K76" i="1"/>
  <c r="S76" i="1"/>
  <c r="O76" i="1"/>
  <c r="S206" i="1"/>
  <c r="K206" i="1"/>
  <c r="O206" i="1"/>
  <c r="O93" i="1"/>
  <c r="S93" i="1"/>
  <c r="K93" i="1"/>
  <c r="O105" i="1"/>
  <c r="K105" i="1"/>
  <c r="S105" i="1"/>
  <c r="S137" i="1"/>
  <c r="O137" i="1"/>
  <c r="K137" i="1"/>
  <c r="O92" i="1"/>
  <c r="K92" i="1"/>
  <c r="S92" i="1"/>
  <c r="K109" i="1"/>
  <c r="S109" i="1"/>
  <c r="O109" i="1"/>
  <c r="S191" i="1"/>
  <c r="O191" i="1"/>
  <c r="K191" i="1"/>
  <c r="K135" i="1"/>
  <c r="O135" i="1"/>
  <c r="S135" i="1"/>
  <c r="K167" i="1"/>
  <c r="S167" i="1"/>
  <c r="O167" i="1"/>
  <c r="S210" i="1"/>
  <c r="O210" i="1"/>
  <c r="K210" i="1"/>
  <c r="S199" i="1"/>
  <c r="O199" i="1"/>
  <c r="K199" i="1"/>
  <c r="S77" i="1"/>
  <c r="O77" i="1"/>
  <c r="K77" i="1"/>
  <c r="S159" i="1"/>
  <c r="O159" i="1"/>
  <c r="K159" i="1"/>
  <c r="S247" i="1"/>
  <c r="O247" i="1"/>
  <c r="K247" i="1"/>
  <c r="O248" i="1"/>
  <c r="S248" i="1"/>
  <c r="K248" i="1"/>
  <c r="S225" i="1"/>
  <c r="K225" i="1"/>
  <c r="O225" i="1"/>
  <c r="K213" i="1"/>
  <c r="O213" i="1"/>
  <c r="S213" i="1"/>
  <c r="O74" i="1"/>
  <c r="K74" i="1"/>
  <c r="S74" i="1"/>
  <c r="K73" i="1"/>
  <c r="S73" i="1"/>
  <c r="O73" i="1"/>
  <c r="S171" i="1"/>
  <c r="O171" i="1"/>
  <c r="K171" i="1"/>
  <c r="S136" i="1"/>
  <c r="O136" i="1"/>
  <c r="K136" i="1"/>
  <c r="S223" i="1"/>
  <c r="O223" i="1"/>
  <c r="K223" i="1"/>
  <c r="O242" i="1"/>
  <c r="K242" i="1"/>
  <c r="S242" i="1"/>
  <c r="K66" i="1"/>
  <c r="S66" i="1"/>
  <c r="O66" i="1"/>
  <c r="O106" i="1"/>
  <c r="K106" i="1"/>
  <c r="S106" i="1"/>
  <c r="S152" i="1"/>
  <c r="O152" i="1"/>
  <c r="K152" i="1"/>
  <c r="S57" i="1"/>
  <c r="O57" i="1"/>
  <c r="K57" i="1"/>
  <c r="S195" i="1"/>
  <c r="O195" i="1"/>
  <c r="K195" i="1"/>
  <c r="S99" i="1"/>
  <c r="O99" i="1"/>
  <c r="K99" i="1"/>
  <c r="O204" i="1"/>
  <c r="S204" i="1"/>
  <c r="K204" i="1"/>
  <c r="K177" i="1"/>
  <c r="O177" i="1"/>
  <c r="S177" i="1"/>
  <c r="S222" i="1"/>
  <c r="K222" i="1"/>
  <c r="O222" i="1"/>
  <c r="K156" i="1"/>
  <c r="S156" i="1"/>
  <c r="O156" i="1"/>
  <c r="K238" i="1"/>
  <c r="O238" i="1"/>
  <c r="S238" i="1"/>
  <c r="K97" i="1"/>
  <c r="S97" i="1"/>
  <c r="O97" i="1"/>
  <c r="O190" i="1"/>
  <c r="K190" i="1"/>
  <c r="S190" i="1"/>
  <c r="S125" i="1"/>
  <c r="K125" i="1"/>
  <c r="O125" i="1"/>
  <c r="K60" i="1"/>
  <c r="O60" i="1"/>
  <c r="S60" i="1"/>
  <c r="O173" i="1"/>
  <c r="S173" i="1"/>
  <c r="K173" i="1"/>
  <c r="S146" i="1"/>
  <c r="O146" i="1"/>
  <c r="K146" i="1"/>
  <c r="S214" i="1"/>
  <c r="K214" i="1"/>
  <c r="O214" i="1"/>
  <c r="O128" i="1"/>
  <c r="K128" i="1"/>
  <c r="S128" i="1"/>
  <c r="O180" i="1"/>
  <c r="S180" i="1"/>
  <c r="K180" i="1"/>
  <c r="S103" i="1"/>
  <c r="O103" i="1"/>
  <c r="K103" i="1"/>
  <c r="O79" i="1"/>
  <c r="K79" i="1"/>
  <c r="S79" i="1"/>
  <c r="G168" i="1"/>
  <c r="Q168" i="1"/>
  <c r="M168" i="1"/>
  <c r="I168" i="1"/>
  <c r="G108" i="1"/>
  <c r="Q108" i="1"/>
  <c r="I108" i="1"/>
  <c r="M108" i="1"/>
  <c r="I227" i="1"/>
  <c r="Q227" i="1"/>
  <c r="G227" i="1"/>
  <c r="M227" i="1"/>
  <c r="M63" i="1"/>
  <c r="Q63" i="1"/>
  <c r="G63" i="1"/>
  <c r="I63" i="1"/>
  <c r="I207" i="1"/>
  <c r="Q207" i="1"/>
  <c r="G207" i="1"/>
  <c r="M207" i="1"/>
  <c r="Q190" i="1"/>
  <c r="I190" i="1"/>
  <c r="M190" i="1"/>
  <c r="G190" i="1"/>
  <c r="I216" i="1"/>
  <c r="Q216" i="1"/>
  <c r="G216" i="1"/>
  <c r="M216" i="1"/>
  <c r="G152" i="1"/>
  <c r="Q152" i="1"/>
  <c r="M152" i="1"/>
  <c r="I152" i="1"/>
  <c r="M92" i="1"/>
  <c r="Q92" i="1"/>
  <c r="I92" i="1"/>
  <c r="G92" i="1"/>
  <c r="M165" i="1"/>
  <c r="Q165" i="1"/>
  <c r="G165" i="1"/>
  <c r="I165" i="1"/>
  <c r="G151" i="1"/>
  <c r="M151" i="1"/>
  <c r="Q151" i="1"/>
  <c r="I151" i="1"/>
  <c r="I160" i="1"/>
  <c r="Q160" i="1"/>
  <c r="G160" i="1"/>
  <c r="M160" i="1"/>
  <c r="Q62" i="1"/>
  <c r="M62" i="1"/>
  <c r="G62" i="1"/>
  <c r="I62" i="1"/>
  <c r="G109" i="1"/>
  <c r="M109" i="1"/>
  <c r="I109" i="1"/>
  <c r="Q109" i="1"/>
  <c r="M91" i="1"/>
  <c r="I91" i="1"/>
  <c r="Q91" i="1"/>
  <c r="G91" i="1"/>
  <c r="M172" i="1"/>
  <c r="Q172" i="1"/>
  <c r="G172" i="1"/>
  <c r="I172" i="1"/>
  <c r="Q48" i="1"/>
  <c r="M48" i="1"/>
  <c r="I48" i="1"/>
  <c r="G48" i="1"/>
  <c r="Q112" i="1"/>
  <c r="G112" i="1"/>
  <c r="M112" i="1"/>
  <c r="I112" i="1"/>
  <c r="G241" i="1"/>
  <c r="Q241" i="1"/>
  <c r="I241" i="1"/>
  <c r="M241" i="1"/>
  <c r="I212" i="1"/>
  <c r="G212" i="1"/>
  <c r="Q212" i="1"/>
  <c r="M212" i="1"/>
  <c r="G249" i="1"/>
  <c r="M249" i="1"/>
  <c r="Q249" i="1"/>
  <c r="I249" i="1"/>
  <c r="I221" i="1"/>
  <c r="Q221" i="1"/>
  <c r="M221" i="1"/>
  <c r="G221" i="1"/>
  <c r="I131" i="1"/>
  <c r="Q131" i="1"/>
  <c r="M131" i="1"/>
  <c r="G131" i="1"/>
  <c r="M180" i="1"/>
  <c r="G180" i="1"/>
  <c r="Q180" i="1"/>
  <c r="I180" i="1"/>
  <c r="I56" i="1"/>
  <c r="Q56" i="1"/>
  <c r="M56" i="1"/>
  <c r="G56" i="1"/>
  <c r="I118" i="1"/>
  <c r="M118" i="1"/>
  <c r="Q118" i="1"/>
  <c r="G118" i="1"/>
  <c r="I181" i="1"/>
  <c r="Q181" i="1"/>
  <c r="G181" i="1"/>
  <c r="M181" i="1"/>
  <c r="Q113" i="1"/>
  <c r="G113" i="1"/>
  <c r="I113" i="1"/>
  <c r="M113" i="1"/>
  <c r="Q140" i="1"/>
  <c r="M140" i="1"/>
  <c r="G140" i="1"/>
  <c r="I140" i="1"/>
  <c r="G87" i="1"/>
  <c r="Q87" i="1"/>
  <c r="I87" i="1"/>
  <c r="M87" i="1"/>
  <c r="Q173" i="1"/>
  <c r="I173" i="1"/>
  <c r="M173" i="1"/>
  <c r="G173" i="1"/>
  <c r="Q57" i="1"/>
  <c r="G57" i="1"/>
  <c r="I57" i="1"/>
  <c r="M57" i="1"/>
  <c r="M143" i="1"/>
  <c r="Q143" i="1"/>
  <c r="I143" i="1"/>
  <c r="G143" i="1"/>
  <c r="I144" i="1"/>
  <c r="G144" i="1"/>
  <c r="Q144" i="1"/>
  <c r="M144" i="1"/>
  <c r="I206" i="1"/>
  <c r="G206" i="1"/>
  <c r="Q206" i="1"/>
  <c r="M206" i="1"/>
  <c r="M103" i="1"/>
  <c r="I103" i="1"/>
  <c r="Q103" i="1"/>
  <c r="G103" i="1"/>
  <c r="I116" i="1"/>
  <c r="M116" i="1"/>
  <c r="Q116" i="1"/>
  <c r="G116" i="1"/>
  <c r="Q123" i="1"/>
  <c r="I123" i="1"/>
  <c r="G123" i="1"/>
  <c r="M123" i="1"/>
  <c r="I178" i="1"/>
  <c r="M178" i="1"/>
  <c r="Q178" i="1"/>
  <c r="G178" i="1"/>
  <c r="M148" i="1"/>
  <c r="Q148" i="1"/>
  <c r="G148" i="1"/>
  <c r="I148" i="1"/>
  <c r="M210" i="1"/>
  <c r="G210" i="1"/>
  <c r="I210" i="1"/>
  <c r="Q210" i="1"/>
  <c r="I117" i="1"/>
  <c r="M117" i="1"/>
  <c r="Q117" i="1"/>
  <c r="G117" i="1"/>
  <c r="Q111" i="1"/>
  <c r="I111" i="1"/>
  <c r="G111" i="1"/>
  <c r="M111" i="1"/>
  <c r="I85" i="1"/>
  <c r="Q85" i="1"/>
  <c r="M85" i="1"/>
  <c r="G85" i="1"/>
  <c r="I98" i="1"/>
  <c r="G98" i="1"/>
  <c r="Q98" i="1"/>
  <c r="M98" i="1"/>
  <c r="Q237" i="1"/>
  <c r="I237" i="1"/>
  <c r="M237" i="1"/>
  <c r="G237" i="1"/>
  <c r="Q95" i="1"/>
  <c r="G95" i="1"/>
  <c r="I95" i="1"/>
  <c r="M95" i="1"/>
  <c r="Q114" i="1"/>
  <c r="M114" i="1"/>
  <c r="I114" i="1"/>
  <c r="G114" i="1"/>
  <c r="I135" i="1"/>
  <c r="M135" i="1"/>
  <c r="Q135" i="1"/>
  <c r="G135" i="1"/>
  <c r="Q74" i="1"/>
  <c r="M74" i="1"/>
  <c r="I74" i="1"/>
  <c r="G74" i="1"/>
  <c r="I213" i="1"/>
  <c r="Q213" i="1"/>
  <c r="M213" i="1"/>
  <c r="G213" i="1"/>
  <c r="R67" i="1"/>
  <c r="N67" i="1"/>
  <c r="J67" i="1"/>
  <c r="R195" i="1"/>
  <c r="N195" i="1"/>
  <c r="J195" i="1"/>
  <c r="R166" i="1"/>
  <c r="N166" i="1"/>
  <c r="J166" i="1"/>
  <c r="J59" i="1"/>
  <c r="R59" i="1"/>
  <c r="N59" i="1"/>
  <c r="R68" i="1"/>
  <c r="N68" i="1"/>
  <c r="J68" i="1"/>
  <c r="N63" i="1"/>
  <c r="R63" i="1"/>
  <c r="J63" i="1"/>
  <c r="N57" i="1"/>
  <c r="R57" i="1"/>
  <c r="J57" i="1"/>
  <c r="R120" i="1"/>
  <c r="J120" i="1"/>
  <c r="N120" i="1"/>
  <c r="N180" i="1"/>
  <c r="R180" i="1"/>
  <c r="J180" i="1"/>
  <c r="N73" i="1"/>
  <c r="J73" i="1"/>
  <c r="R73" i="1"/>
  <c r="R222" i="1"/>
  <c r="J222" i="1"/>
  <c r="N222" i="1"/>
  <c r="R102" i="1"/>
  <c r="J102" i="1"/>
  <c r="N102" i="1"/>
  <c r="J106" i="1"/>
  <c r="R106" i="1"/>
  <c r="N106" i="1"/>
  <c r="N55" i="1"/>
  <c r="J55" i="1"/>
  <c r="R55" i="1"/>
  <c r="R62" i="1"/>
  <c r="N62" i="1"/>
  <c r="J62" i="1"/>
  <c r="R207" i="1"/>
  <c r="J207" i="1"/>
  <c r="N207" i="1"/>
  <c r="N158" i="1"/>
  <c r="J158" i="1"/>
  <c r="R158" i="1"/>
  <c r="J114" i="1"/>
  <c r="R114" i="1"/>
  <c r="N114" i="1"/>
  <c r="R47" i="1"/>
  <c r="N47" i="1"/>
  <c r="J47" i="1"/>
  <c r="R183" i="1"/>
  <c r="N183" i="1"/>
  <c r="J183" i="1"/>
  <c r="R54" i="1"/>
  <c r="J54" i="1"/>
  <c r="N54" i="1"/>
  <c r="R111" i="1"/>
  <c r="N111" i="1"/>
  <c r="J111" i="1"/>
  <c r="N82" i="1"/>
  <c r="J82" i="1"/>
  <c r="R82" i="1"/>
  <c r="R93" i="1"/>
  <c r="J93" i="1"/>
  <c r="N93" i="1"/>
  <c r="N198" i="1"/>
  <c r="J198" i="1"/>
  <c r="R198" i="1"/>
  <c r="J214" i="1"/>
  <c r="R214" i="1"/>
  <c r="N214" i="1"/>
  <c r="J188" i="1"/>
  <c r="N188" i="1"/>
  <c r="R188" i="1"/>
  <c r="R48" i="1"/>
  <c r="N48" i="1"/>
  <c r="J48" i="1"/>
  <c r="R92" i="1"/>
  <c r="N92" i="1"/>
  <c r="J92" i="1"/>
  <c r="N218" i="1"/>
  <c r="R218" i="1"/>
  <c r="J218" i="1"/>
  <c r="R189" i="1"/>
  <c r="N189" i="1"/>
  <c r="J189" i="1"/>
  <c r="R90" i="1"/>
  <c r="J90" i="1"/>
  <c r="N90" i="1"/>
  <c r="R234" i="1"/>
  <c r="R235" i="1" s="1"/>
  <c r="N234" i="1"/>
  <c r="N235" i="1" s="1"/>
  <c r="J234" i="1"/>
  <c r="J235" i="1" s="1"/>
  <c r="R201" i="1"/>
  <c r="N201" i="1"/>
  <c r="J201" i="1"/>
  <c r="R129" i="1"/>
  <c r="N129" i="1"/>
  <c r="J129" i="1"/>
  <c r="N248" i="1"/>
  <c r="R248" i="1"/>
  <c r="J248" i="1"/>
  <c r="J118" i="1"/>
  <c r="R118" i="1"/>
  <c r="N118" i="1"/>
  <c r="N65" i="1"/>
  <c r="R65" i="1"/>
  <c r="J65" i="1"/>
  <c r="R130" i="1"/>
  <c r="N130" i="1"/>
  <c r="J130" i="1"/>
  <c r="R193" i="1"/>
  <c r="N193" i="1"/>
  <c r="J193" i="1"/>
  <c r="N191" i="1"/>
  <c r="J191" i="1"/>
  <c r="R191" i="1"/>
  <c r="R124" i="1"/>
  <c r="N124" i="1"/>
  <c r="J124" i="1"/>
  <c r="R104" i="1"/>
  <c r="J104" i="1"/>
  <c r="N104" i="1"/>
  <c r="N84" i="1"/>
  <c r="R84" i="1"/>
  <c r="J84" i="1"/>
  <c r="R152" i="1"/>
  <c r="N152" i="1"/>
  <c r="J152" i="1"/>
  <c r="R199" i="1"/>
  <c r="J199" i="1"/>
  <c r="N199" i="1"/>
  <c r="J121" i="1"/>
  <c r="N121" i="1"/>
  <c r="R121" i="1"/>
  <c r="N153" i="1"/>
  <c r="J153" i="1"/>
  <c r="R153" i="1"/>
  <c r="R167" i="1"/>
  <c r="N167" i="1"/>
  <c r="J167" i="1"/>
  <c r="N196" i="1"/>
  <c r="J196" i="1"/>
  <c r="R196" i="1"/>
  <c r="R229" i="1"/>
  <c r="N229" i="1"/>
  <c r="J229" i="1"/>
  <c r="N77" i="1"/>
  <c r="J77" i="1"/>
  <c r="R77" i="1"/>
  <c r="O104" i="1"/>
  <c r="K104" i="1"/>
  <c r="S104" i="1"/>
  <c r="S124" i="1"/>
  <c r="O124" i="1"/>
  <c r="K124" i="1"/>
  <c r="S70" i="1"/>
  <c r="O70" i="1"/>
  <c r="K70" i="1"/>
  <c r="S240" i="1"/>
  <c r="O240" i="1"/>
  <c r="K240" i="1"/>
  <c r="K82" i="1"/>
  <c r="S82" i="1"/>
  <c r="O82" i="1"/>
  <c r="S84" i="1"/>
  <c r="O84" i="1"/>
  <c r="K84" i="1"/>
  <c r="S134" i="1"/>
  <c r="O134" i="1"/>
  <c r="K134" i="1"/>
  <c r="K116" i="1"/>
  <c r="S116" i="1"/>
  <c r="O116" i="1"/>
  <c r="K107" i="1"/>
  <c r="O107" i="1"/>
  <c r="S107" i="1"/>
  <c r="K249" i="1"/>
  <c r="O249" i="1"/>
  <c r="S249" i="1"/>
  <c r="O129" i="1"/>
  <c r="K129" i="1"/>
  <c r="S129" i="1"/>
  <c r="S212" i="1"/>
  <c r="O212" i="1"/>
  <c r="K212" i="1"/>
  <c r="S187" i="1"/>
  <c r="O187" i="1"/>
  <c r="K187" i="1"/>
  <c r="O112" i="1"/>
  <c r="S112" i="1"/>
  <c r="K112" i="1"/>
  <c r="K145" i="1"/>
  <c r="S145" i="1"/>
  <c r="O145" i="1"/>
  <c r="S48" i="1"/>
  <c r="K48" i="1"/>
  <c r="O48" i="1"/>
  <c r="S98" i="1"/>
  <c r="O98" i="1"/>
  <c r="K98" i="1"/>
  <c r="S181" i="1"/>
  <c r="O181" i="1"/>
  <c r="K181" i="1"/>
  <c r="O58" i="1"/>
  <c r="S58" i="1"/>
  <c r="K58" i="1"/>
  <c r="S224" i="1"/>
  <c r="O224" i="1"/>
  <c r="K224" i="1"/>
  <c r="O46" i="1"/>
  <c r="S46" i="1"/>
  <c r="K46" i="1"/>
  <c r="K140" i="1"/>
  <c r="S140" i="1"/>
  <c r="O140" i="1"/>
  <c r="O131" i="1"/>
  <c r="S131" i="1"/>
  <c r="K131" i="1"/>
  <c r="S237" i="1"/>
  <c r="O237" i="1"/>
  <c r="K237" i="1"/>
  <c r="G78" i="1"/>
  <c r="S78" i="1"/>
  <c r="O78" i="1"/>
  <c r="K78" i="1"/>
  <c r="O202" i="1"/>
  <c r="S202" i="1"/>
  <c r="K202" i="1"/>
  <c r="S229" i="1"/>
  <c r="K229" i="1"/>
  <c r="O229" i="1"/>
  <c r="S179" i="1"/>
  <c r="O179" i="1"/>
  <c r="K179" i="1"/>
  <c r="K59" i="1"/>
  <c r="O59" i="1"/>
  <c r="S59" i="1"/>
  <c r="K189" i="1"/>
  <c r="O189" i="1"/>
  <c r="S189" i="1"/>
  <c r="O130" i="1"/>
  <c r="K130" i="1"/>
  <c r="S130" i="1"/>
  <c r="S184" i="1"/>
  <c r="O184" i="1"/>
  <c r="K184" i="1"/>
  <c r="S47" i="1"/>
  <c r="K47" i="1"/>
  <c r="O47" i="1"/>
  <c r="O226" i="1"/>
  <c r="S226" i="1"/>
  <c r="K226" i="1"/>
  <c r="K62" i="1"/>
  <c r="S62" i="1"/>
  <c r="O62" i="1"/>
  <c r="S138" i="1"/>
  <c r="O138" i="1"/>
  <c r="K138" i="1"/>
  <c r="K193" i="1"/>
  <c r="S193" i="1"/>
  <c r="O193" i="1"/>
  <c r="O241" i="1"/>
  <c r="S241" i="1"/>
  <c r="K241" i="1"/>
  <c r="K172" i="1"/>
  <c r="S172" i="1"/>
  <c r="O172" i="1"/>
  <c r="K95" i="1"/>
  <c r="O95" i="1"/>
  <c r="S95" i="1"/>
  <c r="S127" i="1"/>
  <c r="O127" i="1"/>
  <c r="K127" i="1"/>
  <c r="O205" i="1"/>
  <c r="K205" i="1"/>
  <c r="S205" i="1"/>
  <c r="S61" i="1"/>
  <c r="O61" i="1"/>
  <c r="K61" i="1"/>
  <c r="O147" i="1"/>
  <c r="K147" i="1"/>
  <c r="S147" i="1"/>
  <c r="K65" i="1"/>
  <c r="O65" i="1"/>
  <c r="S65" i="1"/>
  <c r="K208" i="1"/>
  <c r="S208" i="1"/>
  <c r="O208" i="1"/>
  <c r="O230" i="1"/>
  <c r="K230" i="1"/>
  <c r="S230" i="1"/>
  <c r="O133" i="1"/>
  <c r="K133" i="1"/>
  <c r="S133" i="1"/>
  <c r="O113" i="1"/>
  <c r="K113" i="1"/>
  <c r="S113" i="1"/>
  <c r="K69" i="1"/>
  <c r="O69" i="1"/>
  <c r="S69" i="1"/>
  <c r="M234" i="1"/>
  <c r="M235" i="1" s="1"/>
  <c r="G234" i="1"/>
  <c r="G235" i="1" s="1"/>
  <c r="Q234" i="1"/>
  <c r="Q235" i="1" s="1"/>
  <c r="I234" i="1"/>
  <c r="I235" i="1" s="1"/>
  <c r="G199" i="1"/>
  <c r="Q199" i="1"/>
  <c r="M199" i="1"/>
  <c r="I199" i="1"/>
  <c r="G158" i="1"/>
  <c r="Q158" i="1"/>
  <c r="I158" i="1"/>
  <c r="M158" i="1"/>
  <c r="G127" i="1"/>
  <c r="Q127" i="1"/>
  <c r="I127" i="1"/>
  <c r="M127" i="1"/>
  <c r="I102" i="1"/>
  <c r="M102" i="1"/>
  <c r="Q102" i="1"/>
  <c r="G102" i="1"/>
  <c r="G52" i="1"/>
  <c r="Q52" i="1"/>
  <c r="M52" i="1"/>
  <c r="I52" i="1"/>
  <c r="M153" i="1"/>
  <c r="G153" i="1"/>
  <c r="Q153" i="1"/>
  <c r="I153" i="1"/>
  <c r="G245" i="1"/>
  <c r="M245" i="1"/>
  <c r="I245" i="1"/>
  <c r="Q245" i="1"/>
  <c r="G184" i="1"/>
  <c r="Q184" i="1"/>
  <c r="I184" i="1"/>
  <c r="M184" i="1"/>
  <c r="G122" i="1"/>
  <c r="Q122" i="1"/>
  <c r="M122" i="1"/>
  <c r="I122" i="1"/>
  <c r="Q208" i="1"/>
  <c r="M208" i="1"/>
  <c r="I208" i="1"/>
  <c r="G208" i="1"/>
  <c r="Q217" i="1"/>
  <c r="G217" i="1"/>
  <c r="I217" i="1"/>
  <c r="M217" i="1"/>
  <c r="G222" i="1"/>
  <c r="M222" i="1"/>
  <c r="I222" i="1"/>
  <c r="Q222" i="1"/>
  <c r="G248" i="1"/>
  <c r="M248" i="1"/>
  <c r="I248" i="1"/>
  <c r="Q248" i="1"/>
  <c r="I154" i="1"/>
  <c r="G154" i="1"/>
  <c r="M154" i="1"/>
  <c r="Q154" i="1"/>
  <c r="Q128" i="1"/>
  <c r="I128" i="1"/>
  <c r="M128" i="1"/>
  <c r="G128" i="1"/>
  <c r="M188" i="1"/>
  <c r="Q188" i="1"/>
  <c r="I188" i="1"/>
  <c r="G188" i="1"/>
  <c r="Q64" i="1"/>
  <c r="I64" i="1"/>
  <c r="M64" i="1"/>
  <c r="G64" i="1"/>
  <c r="Q126" i="1"/>
  <c r="I126" i="1"/>
  <c r="M126" i="1"/>
  <c r="G126" i="1"/>
  <c r="I150" i="1"/>
  <c r="G150" i="1"/>
  <c r="Q150" i="1"/>
  <c r="M150" i="1"/>
  <c r="Q49" i="1"/>
  <c r="I49" i="1"/>
  <c r="M49" i="1"/>
  <c r="G49" i="1"/>
  <c r="M194" i="1"/>
  <c r="Q194" i="1"/>
  <c r="G194" i="1"/>
  <c r="I194" i="1"/>
  <c r="G67" i="1"/>
  <c r="M67" i="1"/>
  <c r="I67" i="1"/>
  <c r="Q67" i="1"/>
  <c r="I240" i="1"/>
  <c r="Q240" i="1"/>
  <c r="M240" i="1"/>
  <c r="G240" i="1"/>
  <c r="M72" i="1"/>
  <c r="Q72" i="1"/>
  <c r="I72" i="1"/>
  <c r="G72" i="1"/>
  <c r="Q205" i="1"/>
  <c r="I205" i="1"/>
  <c r="M205" i="1"/>
  <c r="G205" i="1"/>
  <c r="Q200" i="1"/>
  <c r="M200" i="1"/>
  <c r="G200" i="1"/>
  <c r="I200" i="1"/>
  <c r="Q231" i="1"/>
  <c r="I231" i="1"/>
  <c r="M231" i="1"/>
  <c r="G231" i="1"/>
  <c r="Q171" i="1"/>
  <c r="I171" i="1"/>
  <c r="M171" i="1"/>
  <c r="G171" i="1"/>
  <c r="Q115" i="1"/>
  <c r="M115" i="1"/>
  <c r="I115" i="1"/>
  <c r="G115" i="1"/>
  <c r="Q189" i="1"/>
  <c r="I189" i="1"/>
  <c r="M189" i="1"/>
  <c r="G189" i="1"/>
  <c r="I77" i="1"/>
  <c r="Q77" i="1"/>
  <c r="G77" i="1"/>
  <c r="M77" i="1"/>
  <c r="M170" i="1"/>
  <c r="Q170" i="1"/>
  <c r="I170" i="1"/>
  <c r="G170" i="1"/>
  <c r="I159" i="1"/>
  <c r="Q159" i="1"/>
  <c r="M159" i="1"/>
  <c r="G159" i="1"/>
  <c r="M225" i="1"/>
  <c r="I225" i="1"/>
  <c r="Q225" i="1"/>
  <c r="G225" i="1"/>
  <c r="Q107" i="1"/>
  <c r="G107" i="1"/>
  <c r="M107" i="1"/>
  <c r="I107" i="1"/>
  <c r="Q61" i="1"/>
  <c r="I61" i="1"/>
  <c r="G61" i="1"/>
  <c r="M61" i="1"/>
  <c r="Q238" i="1"/>
  <c r="I238" i="1"/>
  <c r="G238" i="1"/>
  <c r="M238" i="1"/>
  <c r="Q209" i="1"/>
  <c r="G209" i="1"/>
  <c r="I209" i="1"/>
  <c r="M209" i="1"/>
  <c r="M163" i="1"/>
  <c r="I163" i="1"/>
  <c r="Q163" i="1"/>
  <c r="G163" i="1"/>
  <c r="M229" i="1"/>
  <c r="Q229" i="1"/>
  <c r="G229" i="1"/>
  <c r="I229" i="1"/>
  <c r="M90" i="1"/>
  <c r="G90" i="1"/>
  <c r="Q90" i="1"/>
  <c r="I90" i="1"/>
  <c r="I120" i="1"/>
  <c r="M120" i="1"/>
  <c r="G120" i="1"/>
  <c r="Q120" i="1"/>
  <c r="Q65" i="1"/>
  <c r="I65" i="1"/>
  <c r="M65" i="1"/>
  <c r="G65" i="1"/>
  <c r="M129" i="1"/>
  <c r="G129" i="1"/>
  <c r="I129" i="1"/>
  <c r="Q129" i="1"/>
  <c r="Q86" i="1"/>
  <c r="M86" i="1"/>
  <c r="I86" i="1"/>
  <c r="G86" i="1"/>
  <c r="Q125" i="1"/>
  <c r="I125" i="1"/>
  <c r="G125" i="1"/>
  <c r="M125" i="1"/>
  <c r="Q99" i="1"/>
  <c r="M99" i="1"/>
  <c r="I99" i="1"/>
  <c r="G99" i="1"/>
  <c r="Q166" i="1"/>
  <c r="I166" i="1"/>
  <c r="M166" i="1"/>
  <c r="G166" i="1"/>
  <c r="I101" i="1"/>
  <c r="Q101" i="1"/>
  <c r="M101" i="1"/>
  <c r="G101" i="1"/>
  <c r="R128" i="1"/>
  <c r="N128" i="1"/>
  <c r="J128" i="1"/>
  <c r="J228" i="1"/>
  <c r="R228" i="1"/>
  <c r="N228" i="1"/>
  <c r="R137" i="1"/>
  <c r="J137" i="1"/>
  <c r="N137" i="1"/>
  <c r="J46" i="1"/>
  <c r="N46" i="1"/>
  <c r="R46" i="1"/>
  <c r="N243" i="1"/>
  <c r="R243" i="1"/>
  <c r="J243" i="1"/>
  <c r="J135" i="1"/>
  <c r="R135" i="1"/>
  <c r="N135" i="1"/>
  <c r="J181" i="1"/>
  <c r="R181" i="1"/>
  <c r="N181" i="1"/>
  <c r="R246" i="1"/>
  <c r="N246" i="1"/>
  <c r="J246" i="1"/>
  <c r="J244" i="1"/>
  <c r="R244" i="1"/>
  <c r="N244" i="1"/>
  <c r="N127" i="1"/>
  <c r="R127" i="1"/>
  <c r="J127" i="1"/>
  <c r="N162" i="1"/>
  <c r="R162" i="1"/>
  <c r="J162" i="1"/>
  <c r="J96" i="1"/>
  <c r="R96" i="1"/>
  <c r="N96" i="1"/>
  <c r="J149" i="1"/>
  <c r="R149" i="1"/>
  <c r="N149" i="1"/>
  <c r="N99" i="1"/>
  <c r="J99" i="1"/>
  <c r="R99" i="1"/>
  <c r="N241" i="1"/>
  <c r="J241" i="1"/>
  <c r="R241" i="1"/>
  <c r="N174" i="1"/>
  <c r="J174" i="1"/>
  <c r="R174" i="1"/>
  <c r="N112" i="1"/>
  <c r="R112" i="1"/>
  <c r="J112" i="1"/>
  <c r="J74" i="1"/>
  <c r="R74" i="1"/>
  <c r="N74" i="1"/>
  <c r="R97" i="1"/>
  <c r="J97" i="1"/>
  <c r="N97" i="1"/>
  <c r="R190" i="1"/>
  <c r="N190" i="1"/>
  <c r="J190" i="1"/>
  <c r="R168" i="1"/>
  <c r="J168" i="1"/>
  <c r="N168" i="1"/>
  <c r="J216" i="1"/>
  <c r="R216" i="1"/>
  <c r="N216" i="1"/>
  <c r="R58" i="1"/>
  <c r="N58" i="1"/>
  <c r="J58" i="1"/>
  <c r="J148" i="1"/>
  <c r="R148" i="1"/>
  <c r="N148" i="1"/>
  <c r="R143" i="1"/>
  <c r="J143" i="1"/>
  <c r="N143" i="1"/>
  <c r="N134" i="1"/>
  <c r="J134" i="1"/>
  <c r="R134" i="1"/>
  <c r="N224" i="1"/>
  <c r="R224" i="1"/>
  <c r="J224" i="1"/>
  <c r="J119" i="1"/>
  <c r="R119" i="1"/>
  <c r="N119" i="1"/>
  <c r="R220" i="1"/>
  <c r="J220" i="1"/>
  <c r="N220" i="1"/>
  <c r="J154" i="1"/>
  <c r="N154" i="1"/>
  <c r="R154" i="1"/>
  <c r="R60" i="1"/>
  <c r="N60" i="1"/>
  <c r="J60" i="1"/>
  <c r="R80" i="1"/>
  <c r="J80" i="1"/>
  <c r="N80" i="1"/>
  <c r="J236" i="1"/>
  <c r="R236" i="1"/>
  <c r="N236" i="1"/>
  <c r="N72" i="1"/>
  <c r="R72" i="1"/>
  <c r="J72" i="1"/>
  <c r="N178" i="1"/>
  <c r="J178" i="1"/>
  <c r="R178" i="1"/>
  <c r="N79" i="1"/>
  <c r="J79" i="1"/>
  <c r="R79" i="1"/>
  <c r="N250" i="1"/>
  <c r="R250" i="1"/>
  <c r="J250" i="1"/>
  <c r="R146" i="1"/>
  <c r="N146" i="1"/>
  <c r="J146" i="1"/>
  <c r="N144" i="1"/>
  <c r="J144" i="1"/>
  <c r="R144" i="1"/>
  <c r="N206" i="1"/>
  <c r="J206" i="1"/>
  <c r="R206" i="1"/>
  <c r="J64" i="1"/>
  <c r="R64" i="1"/>
  <c r="N64" i="1"/>
  <c r="J50" i="1"/>
  <c r="N50" i="1"/>
  <c r="R50" i="1"/>
  <c r="J66" i="1"/>
  <c r="N66" i="1"/>
  <c r="R66" i="1"/>
  <c r="R237" i="1"/>
  <c r="J237" i="1"/>
  <c r="N237" i="1"/>
  <c r="N107" i="1"/>
  <c r="J107" i="1"/>
  <c r="R107" i="1"/>
  <c r="J69" i="1"/>
  <c r="N69" i="1"/>
  <c r="R69" i="1"/>
  <c r="N169" i="1"/>
  <c r="J169" i="1"/>
  <c r="R169" i="1"/>
  <c r="J78" i="1"/>
  <c r="R78" i="1"/>
  <c r="N78" i="1"/>
  <c r="N212" i="1"/>
  <c r="J212" i="1"/>
  <c r="R212" i="1"/>
  <c r="J100" i="1"/>
  <c r="R100" i="1"/>
  <c r="N100" i="1"/>
  <c r="S108" i="1"/>
  <c r="K108" i="1"/>
  <c r="O108" i="1"/>
  <c r="O144" i="1"/>
  <c r="S144" i="1"/>
  <c r="K144" i="1"/>
  <c r="K228" i="1"/>
  <c r="O228" i="1"/>
  <c r="S228" i="1"/>
  <c r="K114" i="1"/>
  <c r="S114" i="1"/>
  <c r="O114" i="1"/>
  <c r="S50" i="1"/>
  <c r="K50" i="1"/>
  <c r="O50" i="1"/>
  <c r="S123" i="1"/>
  <c r="O123" i="1"/>
  <c r="K123" i="1"/>
  <c r="S182" i="1"/>
  <c r="O182" i="1"/>
  <c r="K182" i="1"/>
  <c r="O175" i="1"/>
  <c r="S175" i="1"/>
  <c r="K175" i="1"/>
  <c r="O194" i="1"/>
  <c r="K194" i="1"/>
  <c r="S194" i="1"/>
  <c r="S63" i="1"/>
  <c r="K63" i="1"/>
  <c r="O63" i="1"/>
  <c r="K64" i="1"/>
  <c r="O64" i="1"/>
  <c r="S64" i="1"/>
  <c r="S150" i="1"/>
  <c r="O150" i="1"/>
  <c r="K150" i="1"/>
  <c r="S234" i="1"/>
  <c r="S235" i="1" s="1"/>
  <c r="O234" i="1"/>
  <c r="O235" i="1" s="1"/>
  <c r="K234" i="1"/>
  <c r="K235" i="1" s="1"/>
  <c r="K236" i="1"/>
  <c r="S236" i="1"/>
  <c r="O236" i="1"/>
  <c r="S45" i="1"/>
  <c r="O45" i="1"/>
  <c r="K45" i="1"/>
  <c r="S115" i="1"/>
  <c r="O115" i="1"/>
  <c r="K115" i="1"/>
  <c r="S122" i="1"/>
  <c r="O122" i="1"/>
  <c r="K122" i="1"/>
  <c r="O118" i="1"/>
  <c r="K118" i="1"/>
  <c r="S118" i="1"/>
  <c r="O201" i="1"/>
  <c r="K201" i="1"/>
  <c r="S201" i="1"/>
  <c r="K110" i="1"/>
  <c r="O110" i="1"/>
  <c r="S110" i="1"/>
  <c r="S148" i="1"/>
  <c r="O148" i="1"/>
  <c r="K148" i="1"/>
  <c r="O72" i="1"/>
  <c r="S72" i="1"/>
  <c r="K72" i="1"/>
  <c r="O166" i="1"/>
  <c r="S166" i="1"/>
  <c r="K166" i="1"/>
  <c r="O126" i="1"/>
  <c r="S126" i="1"/>
  <c r="K126" i="1"/>
  <c r="S168" i="1"/>
  <c r="O168" i="1"/>
  <c r="K168" i="1"/>
  <c r="S100" i="1"/>
  <c r="K100" i="1"/>
  <c r="O100" i="1"/>
  <c r="K217" i="1"/>
  <c r="S217" i="1"/>
  <c r="O217" i="1"/>
  <c r="K178" i="1"/>
  <c r="O178" i="1"/>
  <c r="S178" i="1"/>
  <c r="K246" i="1"/>
  <c r="S246" i="1"/>
  <c r="O246" i="1"/>
  <c r="O162" i="1"/>
  <c r="K162" i="1"/>
  <c r="S162" i="1"/>
  <c r="O90" i="1"/>
  <c r="K90" i="1"/>
  <c r="S90" i="1"/>
  <c r="K218" i="1"/>
  <c r="O218" i="1"/>
  <c r="S218" i="1"/>
  <c r="S91" i="1"/>
  <c r="O91" i="1"/>
  <c r="K91" i="1"/>
  <c r="S132" i="1"/>
  <c r="K132" i="1"/>
  <c r="O132" i="1"/>
  <c r="K160" i="1"/>
  <c r="S160" i="1"/>
  <c r="O160" i="1"/>
  <c r="S244" i="1"/>
  <c r="O244" i="1"/>
  <c r="K244" i="1"/>
  <c r="K200" i="1"/>
  <c r="O200" i="1"/>
  <c r="S200" i="1"/>
  <c r="S143" i="1"/>
  <c r="K143" i="1"/>
  <c r="O143" i="1"/>
  <c r="O86" i="1"/>
  <c r="S86" i="1"/>
  <c r="K86" i="1"/>
  <c r="K188" i="1"/>
  <c r="S188" i="1"/>
  <c r="O188" i="1"/>
  <c r="S111" i="1"/>
  <c r="K111" i="1"/>
  <c r="O111" i="1"/>
  <c r="K75" i="1"/>
  <c r="O75" i="1"/>
  <c r="S75" i="1"/>
  <c r="K245" i="1"/>
  <c r="S245" i="1"/>
  <c r="O245" i="1"/>
  <c r="O239" i="1"/>
  <c r="S239" i="1"/>
  <c r="K239" i="1"/>
  <c r="K209" i="1"/>
  <c r="S209" i="1"/>
  <c r="O209" i="1"/>
  <c r="O169" i="1"/>
  <c r="K169" i="1"/>
  <c r="S169" i="1"/>
  <c r="S183" i="1"/>
  <c r="K183" i="1"/>
  <c r="O183" i="1"/>
  <c r="K250" i="1"/>
  <c r="S250" i="1"/>
  <c r="O250" i="1"/>
  <c r="O149" i="1"/>
  <c r="S149" i="1"/>
  <c r="K149" i="1"/>
  <c r="S211" i="1"/>
  <c r="K211" i="1"/>
  <c r="O211" i="1"/>
  <c r="K55" i="1"/>
  <c r="S55" i="1"/>
  <c r="O55" i="1"/>
  <c r="O54" i="1"/>
  <c r="S54" i="1"/>
  <c r="K54" i="1"/>
  <c r="G192" i="1"/>
  <c r="Q192" i="1"/>
  <c r="M192" i="1"/>
  <c r="I192" i="1"/>
  <c r="G230" i="1"/>
  <c r="Q230" i="1"/>
  <c r="I230" i="1"/>
  <c r="M230" i="1"/>
  <c r="Q146" i="1"/>
  <c r="M146" i="1"/>
  <c r="G146" i="1"/>
  <c r="I146" i="1"/>
  <c r="I186" i="1"/>
  <c r="G186" i="1"/>
  <c r="Q186" i="1"/>
  <c r="M186" i="1"/>
  <c r="I145" i="1"/>
  <c r="Q145" i="1"/>
  <c r="G145" i="1"/>
  <c r="M145" i="1"/>
  <c r="I84" i="1"/>
  <c r="Q84" i="1"/>
  <c r="M84" i="1"/>
  <c r="G84" i="1"/>
  <c r="M196" i="1"/>
  <c r="I196" i="1"/>
  <c r="G196" i="1"/>
  <c r="Q196" i="1"/>
  <c r="M198" i="1"/>
  <c r="Q198" i="1"/>
  <c r="G198" i="1"/>
  <c r="I198" i="1"/>
  <c r="G214" i="1"/>
  <c r="Q214" i="1"/>
  <c r="M214" i="1"/>
  <c r="I214" i="1"/>
  <c r="M220" i="1"/>
  <c r="Q220" i="1"/>
  <c r="I220" i="1"/>
  <c r="G220" i="1"/>
  <c r="G89" i="1"/>
  <c r="I89" i="1"/>
  <c r="M89" i="1"/>
  <c r="Q89" i="1"/>
  <c r="Q133" i="1"/>
  <c r="I133" i="1"/>
  <c r="M133" i="1"/>
  <c r="G133" i="1"/>
  <c r="I68" i="1"/>
  <c r="G68" i="1"/>
  <c r="Q68" i="1"/>
  <c r="M68" i="1"/>
  <c r="Q177" i="1"/>
  <c r="M177" i="1"/>
  <c r="I177" i="1"/>
  <c r="G177" i="1"/>
  <c r="M167" i="1"/>
  <c r="G167" i="1"/>
  <c r="Q167" i="1"/>
  <c r="I167" i="1"/>
  <c r="M141" i="1"/>
  <c r="Q141" i="1"/>
  <c r="G141" i="1"/>
  <c r="I141" i="1"/>
  <c r="M203" i="1"/>
  <c r="I203" i="1"/>
  <c r="G203" i="1"/>
  <c r="Q203" i="1"/>
  <c r="Q80" i="1"/>
  <c r="I80" i="1"/>
  <c r="G80" i="1"/>
  <c r="M80" i="1"/>
  <c r="I174" i="1"/>
  <c r="Q174" i="1"/>
  <c r="M174" i="1"/>
  <c r="G174" i="1"/>
  <c r="M169" i="1"/>
  <c r="Q169" i="1"/>
  <c r="I169" i="1"/>
  <c r="G169" i="1"/>
  <c r="I93" i="1"/>
  <c r="M93" i="1"/>
  <c r="G93" i="1"/>
  <c r="Q93" i="1"/>
  <c r="G155" i="1"/>
  <c r="I155" i="1"/>
  <c r="Q155" i="1"/>
  <c r="M155" i="1"/>
  <c r="Q134" i="1"/>
  <c r="G134" i="1"/>
  <c r="I134" i="1"/>
  <c r="M134" i="1"/>
  <c r="G149" i="1"/>
  <c r="Q149" i="1"/>
  <c r="I149" i="1"/>
  <c r="M149" i="1"/>
  <c r="G211" i="1"/>
  <c r="Q211" i="1"/>
  <c r="I211" i="1"/>
  <c r="M211" i="1"/>
  <c r="Q88" i="1"/>
  <c r="M88" i="1"/>
  <c r="G88" i="1"/>
  <c r="I88" i="1"/>
  <c r="G137" i="1"/>
  <c r="I137" i="1"/>
  <c r="Q137" i="1"/>
  <c r="M137" i="1"/>
  <c r="Q223" i="1"/>
  <c r="M223" i="1"/>
  <c r="I223" i="1"/>
  <c r="G223" i="1"/>
  <c r="M162" i="1"/>
  <c r="I162" i="1"/>
  <c r="Q162" i="1"/>
  <c r="G162" i="1"/>
  <c r="Q202" i="1"/>
  <c r="M202" i="1"/>
  <c r="G202" i="1"/>
  <c r="I202" i="1"/>
  <c r="Q142" i="1"/>
  <c r="I142" i="1"/>
  <c r="M142" i="1"/>
  <c r="G142" i="1"/>
  <c r="Q204" i="1"/>
  <c r="M204" i="1"/>
  <c r="I204" i="1"/>
  <c r="G204" i="1"/>
  <c r="Q97" i="1"/>
  <c r="I97" i="1"/>
  <c r="M97" i="1"/>
  <c r="G97" i="1"/>
  <c r="G201" i="1"/>
  <c r="M201" i="1"/>
  <c r="Q201" i="1"/>
  <c r="I201" i="1"/>
  <c r="I175" i="1"/>
  <c r="Q175" i="1"/>
  <c r="M175" i="1"/>
  <c r="G175" i="1"/>
  <c r="I55" i="1"/>
  <c r="M55" i="1"/>
  <c r="Q55" i="1"/>
  <c r="G55" i="1"/>
  <c r="Q250" i="1"/>
  <c r="I250" i="1"/>
  <c r="G250" i="1"/>
  <c r="M250" i="1"/>
  <c r="Q81" i="1"/>
  <c r="I81" i="1"/>
  <c r="M81" i="1"/>
  <c r="G81" i="1"/>
  <c r="Q247" i="1"/>
  <c r="G247" i="1"/>
  <c r="M247" i="1"/>
  <c r="I247" i="1"/>
  <c r="Q54" i="1"/>
  <c r="M54" i="1"/>
  <c r="G54" i="1"/>
  <c r="I54" i="1"/>
  <c r="M179" i="1"/>
  <c r="I179" i="1"/>
  <c r="Q179" i="1"/>
  <c r="G179" i="1"/>
  <c r="M59" i="1"/>
  <c r="I59" i="1"/>
  <c r="G59" i="1"/>
  <c r="Q59" i="1"/>
  <c r="Q110" i="1"/>
  <c r="G110" i="1"/>
  <c r="M110" i="1"/>
  <c r="I110" i="1"/>
  <c r="Q78" i="1"/>
  <c r="M78" i="1"/>
  <c r="I78" i="1"/>
  <c r="Q70" i="1"/>
  <c r="I70" i="1"/>
  <c r="M70" i="1"/>
  <c r="G70" i="1"/>
  <c r="Q138" i="1"/>
  <c r="I138" i="1"/>
  <c r="G138" i="1"/>
  <c r="M138" i="1"/>
  <c r="Q243" i="1"/>
  <c r="M243" i="1"/>
  <c r="I243" i="1"/>
  <c r="G243" i="1"/>
  <c r="M83" i="1"/>
  <c r="I83" i="1"/>
  <c r="Q83" i="1"/>
  <c r="M124" i="1"/>
  <c r="I124" i="1"/>
  <c r="Q124" i="1"/>
  <c r="G124" i="1"/>
  <c r="Q136" i="1"/>
  <c r="M136" i="1"/>
  <c r="I136" i="1"/>
  <c r="G136" i="1"/>
  <c r="I182" i="1"/>
  <c r="Q182" i="1"/>
  <c r="M182" i="1"/>
  <c r="G182" i="1"/>
  <c r="M53" i="1"/>
  <c r="I53" i="1"/>
  <c r="Q53" i="1"/>
  <c r="J213" i="1"/>
  <c r="N213" i="1"/>
  <c r="R213" i="1"/>
  <c r="R247" i="1"/>
  <c r="N247" i="1"/>
  <c r="J247" i="1"/>
  <c r="R71" i="1"/>
  <c r="J71" i="1"/>
  <c r="N71" i="1"/>
  <c r="R115" i="1"/>
  <c r="N115" i="1"/>
  <c r="J115" i="1"/>
  <c r="R113" i="1"/>
  <c r="N113" i="1"/>
  <c r="J113" i="1"/>
  <c r="N197" i="1"/>
  <c r="J197" i="1"/>
  <c r="R197" i="1"/>
  <c r="J202" i="1"/>
  <c r="R202" i="1"/>
  <c r="N202" i="1"/>
  <c r="R52" i="1"/>
  <c r="N52" i="1"/>
  <c r="J52" i="1"/>
  <c r="N160" i="1"/>
  <c r="R160" i="1"/>
  <c r="J160" i="1"/>
  <c r="R210" i="1"/>
  <c r="N210" i="1"/>
  <c r="J210" i="1"/>
  <c r="R142" i="1"/>
  <c r="J142" i="1"/>
  <c r="N142" i="1"/>
  <c r="R217" i="1"/>
  <c r="J217" i="1"/>
  <c r="N217" i="1"/>
  <c r="J211" i="1"/>
  <c r="N211" i="1"/>
  <c r="R211" i="1"/>
  <c r="J145" i="1"/>
  <c r="R145" i="1"/>
  <c r="N145" i="1"/>
  <c r="N75" i="1"/>
  <c r="R75" i="1"/>
  <c r="J75" i="1"/>
  <c r="G53" i="1"/>
  <c r="R53" i="1"/>
  <c r="J53" i="1"/>
  <c r="N53" i="1"/>
  <c r="N231" i="1"/>
  <c r="R231" i="1"/>
  <c r="J231" i="1"/>
  <c r="R101" i="1"/>
  <c r="N101" i="1"/>
  <c r="J101" i="1"/>
  <c r="J132" i="1"/>
  <c r="R132" i="1"/>
  <c r="N132" i="1"/>
  <c r="R49" i="1"/>
  <c r="J49" i="1"/>
  <c r="N49" i="1"/>
  <c r="J165" i="1"/>
  <c r="N165" i="1"/>
  <c r="R165" i="1"/>
  <c r="R249" i="1"/>
  <c r="J249" i="1"/>
  <c r="N249" i="1"/>
  <c r="N85" i="1"/>
  <c r="R85" i="1"/>
  <c r="J85" i="1"/>
  <c r="R245" i="1"/>
  <c r="N245" i="1"/>
  <c r="J245" i="1"/>
  <c r="R91" i="1"/>
  <c r="N91" i="1"/>
  <c r="J91" i="1"/>
  <c r="R173" i="1"/>
  <c r="N173" i="1"/>
  <c r="J173" i="1"/>
  <c r="J105" i="1"/>
  <c r="N105" i="1"/>
  <c r="R105" i="1"/>
  <c r="R125" i="1"/>
  <c r="N125" i="1"/>
  <c r="J125" i="1"/>
  <c r="J141" i="1"/>
  <c r="N141" i="1"/>
  <c r="R141" i="1"/>
  <c r="N155" i="1"/>
  <c r="R155" i="1"/>
  <c r="J155" i="1"/>
  <c r="N215" i="1"/>
  <c r="J215" i="1"/>
  <c r="R215" i="1"/>
  <c r="N123" i="1"/>
  <c r="J123" i="1"/>
  <c r="R123" i="1"/>
  <c r="R108" i="1"/>
  <c r="N108" i="1"/>
  <c r="J108" i="1"/>
  <c r="R223" i="1"/>
  <c r="N223" i="1"/>
  <c r="J223" i="1"/>
  <c r="J209" i="1"/>
  <c r="R209" i="1"/>
  <c r="N209" i="1"/>
  <c r="J156" i="1"/>
  <c r="N156" i="1"/>
  <c r="R156" i="1"/>
  <c r="R203" i="1"/>
  <c r="N203" i="1"/>
  <c r="J203" i="1"/>
  <c r="R161" i="1"/>
  <c r="N161" i="1"/>
  <c r="J161" i="1"/>
  <c r="N159" i="1"/>
  <c r="J159" i="1"/>
  <c r="R159" i="1"/>
  <c r="J94" i="1"/>
  <c r="R94" i="1"/>
  <c r="N94" i="1"/>
  <c r="R219" i="1"/>
  <c r="N219" i="1"/>
  <c r="J219" i="1"/>
  <c r="R221" i="1"/>
  <c r="J221" i="1"/>
  <c r="N221" i="1"/>
  <c r="N109" i="1"/>
  <c r="R109" i="1"/>
  <c r="J109" i="1"/>
  <c r="N45" i="1"/>
  <c r="R45" i="1"/>
  <c r="J45" i="1"/>
  <c r="N205" i="1"/>
  <c r="J205" i="1"/>
  <c r="R205" i="1"/>
  <c r="J184" i="1"/>
  <c r="R184" i="1"/>
  <c r="N184" i="1"/>
  <c r="J185" i="1"/>
  <c r="R185" i="1"/>
  <c r="N185" i="1"/>
  <c r="N56" i="1"/>
  <c r="R56" i="1"/>
  <c r="J56" i="1"/>
  <c r="J88" i="1"/>
  <c r="N88" i="1"/>
  <c r="R88" i="1"/>
  <c r="R126" i="1"/>
  <c r="J126" i="1"/>
  <c r="N126" i="1"/>
  <c r="S52" i="1"/>
  <c r="O52" i="1"/>
  <c r="K52" i="1"/>
  <c r="S186" i="1"/>
  <c r="O186" i="1"/>
  <c r="K186" i="1"/>
  <c r="S151" i="1"/>
  <c r="K151" i="1"/>
  <c r="O151" i="1"/>
  <c r="S154" i="1"/>
  <c r="K154" i="1"/>
  <c r="O154" i="1"/>
  <c r="K165" i="1"/>
  <c r="S165" i="1"/>
  <c r="O165" i="1"/>
  <c r="O80" i="1"/>
  <c r="K80" i="1"/>
  <c r="S80" i="1"/>
  <c r="S216" i="1"/>
  <c r="O216" i="1"/>
  <c r="K216" i="1"/>
  <c r="S157" i="1"/>
  <c r="O157" i="1"/>
  <c r="K157" i="1"/>
  <c r="S83" i="1"/>
  <c r="O83" i="1"/>
  <c r="K83" i="1"/>
  <c r="S88" i="1"/>
  <c r="O88" i="1"/>
  <c r="K88" i="1"/>
  <c r="K170" i="1"/>
  <c r="S170" i="1"/>
  <c r="O170" i="1"/>
  <c r="S89" i="1"/>
  <c r="O89" i="1"/>
  <c r="K89" i="1"/>
  <c r="O85" i="1"/>
  <c r="S85" i="1"/>
  <c r="K85" i="1"/>
  <c r="K185" i="1"/>
  <c r="S185" i="1"/>
  <c r="O185" i="1"/>
  <c r="K49" i="1"/>
  <c r="O49" i="1"/>
  <c r="S49" i="1"/>
  <c r="S68" i="1"/>
  <c r="K68" i="1"/>
  <c r="O68" i="1"/>
  <c r="K139" i="1"/>
  <c r="S139" i="1"/>
  <c r="O139" i="1"/>
  <c r="K221" i="1"/>
  <c r="S221" i="1"/>
  <c r="O221" i="1"/>
  <c r="O155" i="1"/>
  <c r="K155" i="1"/>
  <c r="S155" i="1"/>
  <c r="O207" i="1"/>
  <c r="K207" i="1"/>
  <c r="S207" i="1"/>
  <c r="K94" i="1"/>
  <c r="O94" i="1"/>
  <c r="S94" i="1"/>
  <c r="K197" i="1"/>
  <c r="O197" i="1"/>
  <c r="S197" i="1"/>
  <c r="O215" i="1"/>
  <c r="K215" i="1"/>
  <c r="S215" i="1"/>
  <c r="K231" i="1"/>
  <c r="O231" i="1"/>
  <c r="S231" i="1"/>
  <c r="S119" i="1"/>
  <c r="O119" i="1"/>
  <c r="K119" i="1"/>
  <c r="K101" i="1"/>
  <c r="O101" i="1"/>
  <c r="S101" i="1"/>
  <c r="S142" i="1"/>
  <c r="O142" i="1"/>
  <c r="K142" i="1"/>
  <c r="K176" i="1"/>
  <c r="S176" i="1"/>
  <c r="O176" i="1"/>
  <c r="S243" i="1"/>
  <c r="O243" i="1"/>
  <c r="K243" i="1"/>
  <c r="S53" i="1"/>
  <c r="O53" i="1"/>
  <c r="K53" i="1"/>
  <c r="S120" i="1"/>
  <c r="K120" i="1"/>
  <c r="O120" i="1"/>
  <c r="K117" i="1"/>
  <c r="S117" i="1"/>
  <c r="O117" i="1"/>
  <c r="S163" i="1"/>
  <c r="O163" i="1"/>
  <c r="K163" i="1"/>
  <c r="K192" i="1"/>
  <c r="S192" i="1"/>
  <c r="O192" i="1"/>
  <c r="S67" i="1"/>
  <c r="O67" i="1"/>
  <c r="K67" i="1"/>
  <c r="S161" i="1"/>
  <c r="K161" i="1"/>
  <c r="O161" i="1"/>
  <c r="S158" i="1"/>
  <c r="O158" i="1"/>
  <c r="K158" i="1"/>
  <c r="K141" i="1"/>
  <c r="S141" i="1"/>
  <c r="O141" i="1"/>
  <c r="S203" i="1"/>
  <c r="K203" i="1"/>
  <c r="O203" i="1"/>
  <c r="K220" i="1"/>
  <c r="S220" i="1"/>
  <c r="O220" i="1"/>
  <c r="O174" i="1"/>
  <c r="S174" i="1"/>
  <c r="K174" i="1"/>
  <c r="S81" i="1"/>
  <c r="O81" i="1"/>
  <c r="K81" i="1"/>
  <c r="S51" i="1"/>
  <c r="O51" i="1"/>
  <c r="K51" i="1"/>
  <c r="K96" i="1"/>
  <c r="S96" i="1"/>
  <c r="O96" i="1"/>
  <c r="K219" i="1"/>
  <c r="S219" i="1"/>
  <c r="O219" i="1"/>
  <c r="S198" i="1"/>
  <c r="O198" i="1"/>
  <c r="K198" i="1"/>
  <c r="S102" i="1"/>
  <c r="K102" i="1"/>
  <c r="O102" i="1"/>
  <c r="O164" i="1"/>
  <c r="K164" i="1"/>
  <c r="S164" i="1"/>
  <c r="S87" i="1"/>
  <c r="O87" i="1"/>
  <c r="K87" i="1"/>
  <c r="K71" i="1"/>
  <c r="S71" i="1"/>
  <c r="O71" i="1"/>
  <c r="K121" i="1"/>
  <c r="O121" i="1"/>
  <c r="S121" i="1"/>
  <c r="G24" i="1"/>
  <c r="N24" i="1"/>
  <c r="J24" i="1"/>
  <c r="R24" i="1"/>
  <c r="R26" i="1"/>
  <c r="N26" i="1"/>
  <c r="J26" i="1"/>
  <c r="J32" i="1"/>
  <c r="N32" i="1"/>
  <c r="M33" i="1"/>
  <c r="G33" i="1"/>
  <c r="Q33" i="1"/>
  <c r="I33" i="1"/>
  <c r="N27" i="1"/>
  <c r="R27" i="1"/>
  <c r="J27" i="1"/>
  <c r="K40" i="1"/>
  <c r="O40" i="1"/>
  <c r="M44" i="1"/>
  <c r="G44" i="1"/>
  <c r="I44" i="1"/>
  <c r="Q38" i="1"/>
  <c r="I38" i="1"/>
  <c r="M38" i="1"/>
  <c r="G38" i="1"/>
  <c r="J30" i="1"/>
  <c r="N30" i="1"/>
  <c r="J37" i="1"/>
  <c r="N37" i="1"/>
  <c r="O38" i="1"/>
  <c r="K38" i="1"/>
  <c r="K28" i="1"/>
  <c r="O28" i="1"/>
  <c r="I27" i="1"/>
  <c r="M27" i="1"/>
  <c r="G27" i="1"/>
  <c r="Q27" i="1"/>
  <c r="M29" i="1"/>
  <c r="G29" i="1"/>
  <c r="I29" i="1"/>
  <c r="Q29" i="1"/>
  <c r="Q30" i="1"/>
  <c r="I30" i="1"/>
  <c r="M30" i="1"/>
  <c r="G30" i="1"/>
  <c r="N36" i="1"/>
  <c r="J36" i="1"/>
  <c r="J42" i="1"/>
  <c r="N42" i="1"/>
  <c r="J29" i="1"/>
  <c r="N29" i="1"/>
  <c r="O29" i="1"/>
  <c r="K29" i="1"/>
  <c r="K43" i="1"/>
  <c r="O43" i="1"/>
  <c r="Q39" i="1"/>
  <c r="I39" i="1"/>
  <c r="M39" i="1"/>
  <c r="G39" i="1"/>
  <c r="J44" i="1"/>
  <c r="N44" i="1"/>
  <c r="K36" i="1"/>
  <c r="O36" i="1"/>
  <c r="M26" i="1"/>
  <c r="G26" i="1"/>
  <c r="Q26" i="1"/>
  <c r="I26" i="1"/>
  <c r="N28" i="1"/>
  <c r="J28" i="1"/>
  <c r="S25" i="1"/>
  <c r="K25" i="1"/>
  <c r="O25" i="1"/>
  <c r="K35" i="1"/>
  <c r="O35" i="1"/>
  <c r="I28" i="1"/>
  <c r="M28" i="1"/>
  <c r="G28" i="1"/>
  <c r="Q28" i="1"/>
  <c r="N39" i="1"/>
  <c r="J39" i="1"/>
  <c r="O30" i="1"/>
  <c r="K30" i="1"/>
  <c r="M24" i="1"/>
  <c r="Q24" i="1"/>
  <c r="J38" i="1"/>
  <c r="N38" i="1"/>
  <c r="J33" i="1"/>
  <c r="N33" i="1"/>
  <c r="K26" i="1"/>
  <c r="S26" i="1"/>
  <c r="O26" i="1"/>
  <c r="O33" i="1"/>
  <c r="K33" i="1"/>
  <c r="K34" i="1"/>
  <c r="O34" i="1"/>
  <c r="M42" i="1"/>
  <c r="G42" i="1"/>
  <c r="Q42" i="1"/>
  <c r="I42" i="1"/>
  <c r="N43" i="1"/>
  <c r="J43" i="1"/>
  <c r="O41" i="1"/>
  <c r="K41" i="1"/>
  <c r="K31" i="1"/>
  <c r="O31" i="1"/>
  <c r="M25" i="1"/>
  <c r="I25" i="1"/>
  <c r="G25" i="1"/>
  <c r="Q25" i="1"/>
  <c r="Q31" i="1"/>
  <c r="I31" i="1"/>
  <c r="M31" i="1"/>
  <c r="G31" i="1"/>
  <c r="N31" i="1"/>
  <c r="J31" i="1"/>
  <c r="O24" i="1"/>
  <c r="K24" i="1"/>
  <c r="S24" i="1"/>
  <c r="M41" i="1"/>
  <c r="G41" i="1"/>
  <c r="Q41" i="1"/>
  <c r="I41" i="1"/>
  <c r="I43" i="1"/>
  <c r="Q43" i="1"/>
  <c r="G43" i="1"/>
  <c r="M43" i="1"/>
  <c r="J34" i="1"/>
  <c r="N34" i="1"/>
  <c r="O37" i="1"/>
  <c r="K37" i="1"/>
  <c r="M37" i="1"/>
  <c r="G37" i="1"/>
  <c r="Q37" i="1"/>
  <c r="I37" i="1"/>
  <c r="I35" i="1"/>
  <c r="Q35" i="1"/>
  <c r="G35" i="1"/>
  <c r="M35" i="1"/>
  <c r="J41" i="1"/>
  <c r="N41" i="1"/>
  <c r="S27" i="1"/>
  <c r="O27" i="1"/>
  <c r="K27" i="1"/>
  <c r="K42" i="1"/>
  <c r="O42" i="1"/>
  <c r="I36" i="1"/>
  <c r="M36" i="1"/>
  <c r="G36" i="1"/>
  <c r="Q36" i="1"/>
  <c r="I40" i="1"/>
  <c r="Q40" i="1"/>
  <c r="G40" i="1"/>
  <c r="M40" i="1"/>
  <c r="M34" i="1"/>
  <c r="G34" i="1"/>
  <c r="Q34" i="1"/>
  <c r="I34" i="1"/>
  <c r="I32" i="1"/>
  <c r="G32" i="1"/>
  <c r="Q32" i="1"/>
  <c r="M32" i="1"/>
  <c r="J25" i="1"/>
  <c r="N25" i="1"/>
  <c r="R25" i="1"/>
  <c r="N35" i="1"/>
  <c r="J35" i="1"/>
  <c r="J40" i="1"/>
  <c r="N40" i="1"/>
  <c r="O44" i="1"/>
  <c r="K44" i="1"/>
  <c r="K32" i="1"/>
  <c r="O32" i="1"/>
  <c r="K39" i="1"/>
  <c r="O39" i="1"/>
</calcChain>
</file>

<file path=xl/comments1.xml><?xml version="1.0" encoding="utf-8"?>
<comments xmlns="http://schemas.openxmlformats.org/spreadsheetml/2006/main">
  <authors>
    <author>b188mem</author>
  </authors>
  <commentList>
    <comment ref="B260" authorId="0" shapeId="0">
      <text>
        <r>
          <rPr>
            <b/>
            <sz val="9"/>
            <color indexed="81"/>
            <rFont val="Segoe UI"/>
            <family val="2"/>
          </rPr>
          <t>b188mem:</t>
        </r>
        <r>
          <rPr>
            <sz val="9"/>
            <color indexed="81"/>
            <rFont val="Segoe UI"/>
            <family val="2"/>
          </rPr>
          <t xml:space="preserve">
wert 2021</t>
        </r>
      </text>
    </comment>
  </commentList>
</comments>
</file>

<file path=xl/sharedStrings.xml><?xml version="1.0" encoding="utf-8"?>
<sst xmlns="http://schemas.openxmlformats.org/spreadsheetml/2006/main" count="271" uniqueCount="264">
  <si>
    <t>Name Institution:</t>
  </si>
  <si>
    <t>Total KLV Minuten pro Heim</t>
  </si>
  <si>
    <t>Stud. Pflege HF/FH</t>
  </si>
  <si>
    <t>Lernende EFZ</t>
  </si>
  <si>
    <t>Lernende  Assistenz-ausbildung</t>
  </si>
  <si>
    <t>Total</t>
  </si>
  <si>
    <t>Total SOLL Ausb.plätze 100%</t>
  </si>
  <si>
    <t xml:space="preserve">Jährlicher Nachwuchsbedarf an Pflegepersonal in Spitex-Institutionen und in Heimen im Kanton Zürich:
</t>
  </si>
  <si>
    <t>Abschlüsse pro Jahr</t>
  </si>
  <si>
    <t>Total Abschlüsse</t>
  </si>
  <si>
    <t>Ausbildungs-jahre</t>
  </si>
  <si>
    <t>Plätze pro Jahr</t>
  </si>
  <si>
    <t>Spitex</t>
  </si>
  <si>
    <t>Heime</t>
  </si>
  <si>
    <t>Studierende Pflegefachpersonen HF / FH</t>
  </si>
  <si>
    <t>Lernende Sekundarstufe II (z.B. FaGe)</t>
  </si>
  <si>
    <t>Lernende Assistenzstufe (z.B. AGS)</t>
  </si>
  <si>
    <t>Total Abschlüsse / Plätze pro Jahr für beide Leistungsbereiche</t>
  </si>
  <si>
    <t xml:space="preserve">Formel - Berechnung Soll-Wert einer Institution pro Beruf (vgl. § 5 Abs. 1 VO zur Ausbildungspflicht, LS 855.12) </t>
  </si>
  <si>
    <r>
      <t>Berechnung Anzahl Ausbildungsplätze</t>
    </r>
    <r>
      <rPr>
        <u/>
        <sz val="13"/>
        <color indexed="8"/>
        <rFont val="Arial Black"/>
        <family val="2"/>
      </rPr>
      <t xml:space="preserve"> pro Heim</t>
    </r>
    <r>
      <rPr>
        <sz val="13"/>
        <color indexed="8"/>
        <rFont val="Arial Black"/>
        <family val="2"/>
      </rPr>
      <t xml:space="preserve"> inkl. Deckungsgrad - Grundlage Daten 2019 </t>
    </r>
  </si>
  <si>
    <t>Überblick berechnete Soll-Leistungen für die Jahre 2022 bis 2024</t>
  </si>
  <si>
    <t>Berechnetes Soll 2022</t>
  </si>
  <si>
    <t>Berechnetes Soll 2023</t>
  </si>
  <si>
    <t>Berechnetes Soll 2024</t>
  </si>
  <si>
    <t>Total KLV Stunden 2019 pro Heim:</t>
  </si>
  <si>
    <r>
      <t xml:space="preserve">Pflege HF/FH   </t>
    </r>
    <r>
      <rPr>
        <sz val="9"/>
        <color indexed="8"/>
        <rFont val="Arial"/>
        <family val="2"/>
      </rPr>
      <t xml:space="preserve"> Pflichtwert 37%</t>
    </r>
  </si>
  <si>
    <r>
      <t xml:space="preserve">EFZ Ausb. </t>
    </r>
    <r>
      <rPr>
        <sz val="9"/>
        <color indexed="8"/>
        <rFont val="Arial"/>
        <family val="2"/>
      </rPr>
      <t>Pflichtwert 95%</t>
    </r>
  </si>
  <si>
    <r>
      <t xml:space="preserve">AGS Ausb. </t>
    </r>
    <r>
      <rPr>
        <sz val="9"/>
        <color indexed="8"/>
        <rFont val="Arial"/>
        <family val="2"/>
      </rPr>
      <t>Pflichtwert 100%</t>
    </r>
  </si>
  <si>
    <r>
      <t xml:space="preserve">Pflege HF/FH   </t>
    </r>
    <r>
      <rPr>
        <sz val="9"/>
        <color indexed="8"/>
        <rFont val="Arial"/>
        <family val="2"/>
      </rPr>
      <t xml:space="preserve"> Pflichtwert 42%</t>
    </r>
  </si>
  <si>
    <r>
      <t xml:space="preserve">EFZ Ausb. </t>
    </r>
    <r>
      <rPr>
        <sz val="9"/>
        <color indexed="8"/>
        <rFont val="Arial"/>
        <family val="2"/>
      </rPr>
      <t>Pflichtwert 100%</t>
    </r>
  </si>
  <si>
    <t>PZ Nidelbad</t>
  </si>
  <si>
    <t>PW Grüningen</t>
  </si>
  <si>
    <t>Tertianum Zollikerberg</t>
  </si>
  <si>
    <t>Zentrum Kohlfirst</t>
  </si>
  <si>
    <t>WPH Kilchberg</t>
  </si>
  <si>
    <t>Wohn- und Pflegezentrum Rosengarten</t>
  </si>
  <si>
    <t>PZ Eulachtal</t>
  </si>
  <si>
    <t>AWH Am Wildbach</t>
  </si>
  <si>
    <t>AZ Breitenhof</t>
  </si>
  <si>
    <t>PZ Im Spitz</t>
  </si>
  <si>
    <t>Alters- und Pflegeheim Eichi</t>
  </si>
  <si>
    <t>ZPB Weinland</t>
  </si>
  <si>
    <t>APH Peteracker</t>
  </si>
  <si>
    <t>APZ Breiti</t>
  </si>
  <si>
    <t>APH Furttal</t>
  </si>
  <si>
    <t>APH Rosengasse</t>
  </si>
  <si>
    <t>APH Böndler</t>
  </si>
  <si>
    <t>AZ Sophie Guyer</t>
  </si>
  <si>
    <t>Heime Uster</t>
  </si>
  <si>
    <t>AWH Brunisberg</t>
  </si>
  <si>
    <t>APH Breitlen</t>
  </si>
  <si>
    <t>AZ Lanzeln</t>
  </si>
  <si>
    <t>AZ Sandbühl</t>
  </si>
  <si>
    <t>PW Schlieren</t>
  </si>
  <si>
    <t>AGZ Dietikon</t>
  </si>
  <si>
    <t>AZ Lindenhof</t>
  </si>
  <si>
    <t>PZZ Käferberg</t>
  </si>
  <si>
    <t>PZZ Bachwiesen</t>
  </si>
  <si>
    <t>PZZ Entlisberg</t>
  </si>
  <si>
    <t>PZZ Mattenhof</t>
  </si>
  <si>
    <t>PZZ Riesbach</t>
  </si>
  <si>
    <t>PZZ Gehrenholz</t>
  </si>
  <si>
    <t>AZ Stadt Winterthur</t>
  </si>
  <si>
    <t>Zentrum Sunnegarte</t>
  </si>
  <si>
    <t>AZ Wildbach Stadt Zürich</t>
  </si>
  <si>
    <t>AZ Trotte Stadt Zürich</t>
  </si>
  <si>
    <t>AZ Doldertal Stadt Zürich</t>
  </si>
  <si>
    <t>AZ Langgrüt Stadt Zürich</t>
  </si>
  <si>
    <t>AZ Waldfrieden der Stadt ZH</t>
  </si>
  <si>
    <t>AZ Oberstrass Stadt Zürich</t>
  </si>
  <si>
    <t>AZ Mathysweg Stadt Zürich</t>
  </si>
  <si>
    <t>AZ Laubegg Stadt Zürich</t>
  </si>
  <si>
    <t>AZ Kalchbühl Stadt Zürich</t>
  </si>
  <si>
    <t>AZ Selnau Stadt Zürich</t>
  </si>
  <si>
    <t>AZ Rosengarten Stadt Zürich</t>
  </si>
  <si>
    <t>AZ Rebwies Stadt Zürich</t>
  </si>
  <si>
    <t>AZ Dorflinde Stadt Zürich</t>
  </si>
  <si>
    <t>AZ Gibeleich</t>
  </si>
  <si>
    <t>APH Eichhölzli</t>
  </si>
  <si>
    <t>APH Nauengut</t>
  </si>
  <si>
    <t>GEEREN</t>
  </si>
  <si>
    <t>AWH Flaachtal</t>
  </si>
  <si>
    <t>QAH Aussersihl</t>
  </si>
  <si>
    <t>AH Haus St. Otmar</t>
  </si>
  <si>
    <t>Tannenrauch</t>
  </si>
  <si>
    <t>Serata</t>
  </si>
  <si>
    <t>Tertianum Etzelblick</t>
  </si>
  <si>
    <t>Tertianum Grünegg</t>
  </si>
  <si>
    <t>Tertianum Zur Heimat</t>
  </si>
  <si>
    <t>PZ Gorwiden</t>
  </si>
  <si>
    <t>APH Hugo Mendel Stiftung</t>
  </si>
  <si>
    <t>PH Sonnhalde</t>
  </si>
  <si>
    <t>AZ Platten</t>
  </si>
  <si>
    <t>Haus Wäckerling</t>
  </si>
  <si>
    <t>WPZ Sonnegg</t>
  </si>
  <si>
    <t>Convita</t>
  </si>
  <si>
    <t>APH Sonnengarten</t>
  </si>
  <si>
    <t>PZ Im Spilhöfler</t>
  </si>
  <si>
    <t>PZ Forch</t>
  </si>
  <si>
    <t>AWH Riedhof</t>
  </si>
  <si>
    <t>KZU Bächli</t>
  </si>
  <si>
    <t>APH Blumenau</t>
  </si>
  <si>
    <t>PZ Bauma</t>
  </si>
  <si>
    <t>AZ Hochweid</t>
  </si>
  <si>
    <t>AH Emmaus</t>
  </si>
  <si>
    <t>Provivatis</t>
  </si>
  <si>
    <t>APH Römerhof</t>
  </si>
  <si>
    <t>Seniorama Burstwiese</t>
  </si>
  <si>
    <t>Seniorama Im Tiergarten</t>
  </si>
  <si>
    <t>Tertianum Im Brühl</t>
  </si>
  <si>
    <t>Tertianum Segeten</t>
  </si>
  <si>
    <t>Tertianum Meilen</t>
  </si>
  <si>
    <t>Tertianum Villa Böcklin</t>
  </si>
  <si>
    <t>Tertianum Zürich Enge</t>
  </si>
  <si>
    <t>SZ Zion</t>
  </si>
  <si>
    <t>APH Schmiedhof</t>
  </si>
  <si>
    <t>Residenz Küsnacht</t>
  </si>
  <si>
    <t>Stiftung Abegg-Huus</t>
  </si>
  <si>
    <t>Hauserstiftung Höngg</t>
  </si>
  <si>
    <t>SR Konradhof</t>
  </si>
  <si>
    <t>SR Spirgarten</t>
  </si>
  <si>
    <t>WH Sandbüel</t>
  </si>
  <si>
    <t>APH Villa Alma</t>
  </si>
  <si>
    <t>WAZ Neuhof</t>
  </si>
  <si>
    <t>Sonnweid</t>
  </si>
  <si>
    <t>APH Stapfer Stiftung</t>
  </si>
  <si>
    <t>AZ Haus Tabea</t>
  </si>
  <si>
    <t>APH Abendruh</t>
  </si>
  <si>
    <t>AZ Wiesengrund</t>
  </si>
  <si>
    <t>SZ Wiesengrund</t>
  </si>
  <si>
    <t>Rämismühle</t>
  </si>
  <si>
    <t>APH Au</t>
  </si>
  <si>
    <t>WZ Fuhr</t>
  </si>
  <si>
    <t>AVENTIN</t>
  </si>
  <si>
    <t>PAH Perla Park</t>
  </si>
  <si>
    <t>APR ARKADIA</t>
  </si>
  <si>
    <t>APH Grüneck</t>
  </si>
  <si>
    <t>Hirzelheim</t>
  </si>
  <si>
    <t>freya-PWG Letzigraben</t>
  </si>
  <si>
    <t>AZ St. Peter und Paul</t>
  </si>
  <si>
    <t>Johann Heinrich Ernst-Stiftung</t>
  </si>
  <si>
    <t>AWH Studacker</t>
  </si>
  <si>
    <t>Ref. AWH Enge</t>
  </si>
  <si>
    <t>WH Sonnenberg</t>
  </si>
  <si>
    <t>Widmerheim</t>
  </si>
  <si>
    <t>WH Mühlehalde</t>
  </si>
  <si>
    <t>Klinik Lindenegg</t>
  </si>
  <si>
    <t>APH Birkenrain</t>
  </si>
  <si>
    <t>Zumipark</t>
  </si>
  <si>
    <t>SIKNA-Stiftung</t>
  </si>
  <si>
    <t>WH Kull</t>
  </si>
  <si>
    <t>WH Schörli</t>
  </si>
  <si>
    <t>APZ Herrenbergli</t>
  </si>
  <si>
    <t>APH Grünhalde</t>
  </si>
  <si>
    <t>SUNNMATT</t>
  </si>
  <si>
    <t>oekas Wiesliacher</t>
  </si>
  <si>
    <t>KS Friesenberg</t>
  </si>
  <si>
    <t>Senioviva Oerlikon</t>
  </si>
  <si>
    <t>Tertianum Restelberg</t>
  </si>
  <si>
    <t>PZ Wald</t>
  </si>
  <si>
    <t>Emilienheim</t>
  </si>
  <si>
    <t>GZ Dielsdorf</t>
  </si>
  <si>
    <t>GerAtrium</t>
  </si>
  <si>
    <t>Reg. AZ Embrachertal</t>
  </si>
  <si>
    <t>SZ Im Morgen</t>
  </si>
  <si>
    <t>AZ Im Geeren</t>
  </si>
  <si>
    <t>ZV Mittleres Tösstal</t>
  </si>
  <si>
    <t>PZ Rotacher</t>
  </si>
  <si>
    <t>APZ Stammertal</t>
  </si>
  <si>
    <t>Alterswohnen in Albisrieden</t>
  </si>
  <si>
    <t>Residenz Neumünster Park</t>
  </si>
  <si>
    <t>Bellevue</t>
  </si>
  <si>
    <t>PW Park Schönegg</t>
  </si>
  <si>
    <t>APH Tabor</t>
  </si>
  <si>
    <t>PWG Rössli</t>
  </si>
  <si>
    <t>AZ Sunnetal</t>
  </si>
  <si>
    <t>PH Drusberg</t>
  </si>
  <si>
    <t>WPH Refugium</t>
  </si>
  <si>
    <t>AH St. Urban</t>
  </si>
  <si>
    <t>Tertianum Papillon</t>
  </si>
  <si>
    <t>AZ Wehntal</t>
  </si>
  <si>
    <t>AZ Hofwiesen</t>
  </si>
  <si>
    <t>AZ Klus Park Stadt Zürich</t>
  </si>
  <si>
    <t>AZ Mittelleimbach Stadt Zürich</t>
  </si>
  <si>
    <t>AZ Grünau Stadt Zürich</t>
  </si>
  <si>
    <t>AZ Bullinger-Hardau Stadt Zürich</t>
  </si>
  <si>
    <t>AZ Wolfswinkel Stadt Zürich</t>
  </si>
  <si>
    <t>AZ Bürgerasyl-Pfrundhaus Stadt Zürich</t>
  </si>
  <si>
    <t>AZ Herzogenmühle Stadt Zürich</t>
  </si>
  <si>
    <t>AZ Stampfenbach Stadt Zürich</t>
  </si>
  <si>
    <t>AZ Sydefädeli Stadt Zürich</t>
  </si>
  <si>
    <t>AZ Limmat Stadt Zürich</t>
  </si>
  <si>
    <t>Wägelwiesen APZ</t>
  </si>
  <si>
    <t>APZ Bruggwiesen</t>
  </si>
  <si>
    <t>AZ Weierbach</t>
  </si>
  <si>
    <t>Senevita Im Rebberg</t>
  </si>
  <si>
    <t>AZ Weihermatt</t>
  </si>
  <si>
    <t>APH Loogarten</t>
  </si>
  <si>
    <t>ASZ Dübendorf</t>
  </si>
  <si>
    <t>APH Allmendhof</t>
  </si>
  <si>
    <t>APH Hinwil</t>
  </si>
  <si>
    <t>AGZ Wangensbach</t>
  </si>
  <si>
    <t>Sihlsana AG Pflegezentren</t>
  </si>
  <si>
    <t>WPH Spyrigarten</t>
  </si>
  <si>
    <t>AWG Freiblick</t>
  </si>
  <si>
    <t>VitaFutura PZ</t>
  </si>
  <si>
    <t>APH Rosengarten</t>
  </si>
  <si>
    <t>AZ Frohmatt</t>
  </si>
  <si>
    <t>Tertianum Horgen</t>
  </si>
  <si>
    <t>AH Im Ris</t>
  </si>
  <si>
    <t>Senevita Nordlicht</t>
  </si>
  <si>
    <t>Tertianum Brunnehof</t>
  </si>
  <si>
    <t>WPZ Lichthof</t>
  </si>
  <si>
    <t>APWG Salem</t>
  </si>
  <si>
    <t>Verein PWG Winterthur</t>
  </si>
  <si>
    <t>Pflegezentrum Sonnenberg</t>
  </si>
  <si>
    <t>Zentrum Im Hof</t>
  </si>
  <si>
    <t>Bergheim Uetikon</t>
  </si>
  <si>
    <t>PW Erspel</t>
  </si>
  <si>
    <t>PZ Spital Limmattal</t>
  </si>
  <si>
    <t>Lighthouse</t>
  </si>
  <si>
    <t>PW Bäretswil</t>
  </si>
  <si>
    <t>PWG Hegi</t>
  </si>
  <si>
    <t>Rägeboge-Wohne 1</t>
  </si>
  <si>
    <t>PWG Oase am Rhein</t>
  </si>
  <si>
    <t>AZ am Bach</t>
  </si>
  <si>
    <t>Pflegestation Sunegarte</t>
  </si>
  <si>
    <t>Tertianum Im Vieri</t>
  </si>
  <si>
    <t>Oase Rümlang</t>
  </si>
  <si>
    <t>PH Almacasa</t>
  </si>
  <si>
    <t>PZ Senevita Obstgarten</t>
  </si>
  <si>
    <t>Almacasa Oberengstringen</t>
  </si>
  <si>
    <t>PWH Smaily</t>
  </si>
  <si>
    <t>Senevita Limmatfeld</t>
  </si>
  <si>
    <t>Tertianum Bubenholz</t>
  </si>
  <si>
    <t>AZ Region Bülach</t>
  </si>
  <si>
    <t>PZZ Bombach</t>
  </si>
  <si>
    <t>WH Häuptli</t>
  </si>
  <si>
    <t>AGZ Tägerhalde</t>
  </si>
  <si>
    <t>PWG Weitblick</t>
  </si>
  <si>
    <t>Pflegewohngruppen PZZ</t>
  </si>
  <si>
    <t>Prix Santé</t>
  </si>
  <si>
    <t>WPZ Blumenrain</t>
  </si>
  <si>
    <t>Oase Oetwil am See</t>
  </si>
  <si>
    <t>Tertianum Letzipark</t>
  </si>
  <si>
    <t>PW Bruggacher</t>
  </si>
  <si>
    <t>Almacasa Friesenberg</t>
  </si>
  <si>
    <t>Tertianum Etzelgut</t>
  </si>
  <si>
    <t>Oase Effretikon</t>
  </si>
  <si>
    <t>PWG Züriunterland</t>
  </si>
  <si>
    <t>Alterszentrum Gehren</t>
  </si>
  <si>
    <t>PW Veteris</t>
  </si>
  <si>
    <t>Oase Wetzikon</t>
  </si>
  <si>
    <t>Total verrechnete KLV-Stunden Spitex und Heime im Kanton Zürich 2019:</t>
  </si>
  <si>
    <t>Seewadel-Zentrum für Gesundheit und Alter</t>
  </si>
  <si>
    <t>Wisli am See, RISA Wisli AG</t>
  </si>
  <si>
    <t>Tertianum Am Rietpark</t>
  </si>
  <si>
    <t>Tertianum Giessenturm</t>
  </si>
  <si>
    <t>Pflege und Betreuung Casa Vivimus</t>
  </si>
  <si>
    <t>Seniorenzentrum Vivale Neuhegi</t>
  </si>
  <si>
    <t>Senevita Mülibach</t>
  </si>
  <si>
    <t>ab 01.01.2023</t>
  </si>
  <si>
    <t>ab 01.01.2024</t>
  </si>
  <si>
    <r>
      <t>Ausbildungsverpflichtung ab 1. Januar 2022</t>
    </r>
    <r>
      <rPr>
        <sz val="9"/>
        <color indexed="8"/>
        <rFont val="Arial"/>
        <family val="2"/>
      </rPr>
      <t xml:space="preserve"> (Institutionen aktualisiert am 23.08.2022)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</si>
</sst>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indexed="8"/>
      <name val="Arial Black"/>
      <family val="2"/>
    </font>
    <font>
      <sz val="9"/>
      <color theme="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0"/>
      <color indexed="8"/>
      <name val="Arial Black"/>
      <family val="2"/>
    </font>
    <font>
      <b/>
      <sz val="9"/>
      <color indexed="8"/>
      <name val="Arial Black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u/>
      <sz val="13"/>
      <color indexed="8"/>
      <name val="Arial Black"/>
      <family val="2"/>
    </font>
    <font>
      <sz val="11"/>
      <color indexed="8"/>
      <name val="Arial"/>
      <family val="2"/>
    </font>
    <font>
      <sz val="9"/>
      <color indexed="8"/>
      <name val="Arial Black"/>
      <family val="2"/>
    </font>
    <font>
      <sz val="11"/>
      <color indexed="8"/>
      <name val="Arial Black"/>
      <family val="2"/>
    </font>
    <font>
      <b/>
      <sz val="11"/>
      <color indexed="8"/>
      <name val="Arial Black"/>
      <family val="2"/>
    </font>
    <font>
      <sz val="10"/>
      <name val="Arial Black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name val="Arial Black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2" fontId="8" fillId="0" borderId="1" xfId="1" applyNumberFormat="1" applyFont="1" applyFill="1" applyBorder="1" applyAlignment="1">
      <alignment vertical="center" wrapText="1"/>
    </xf>
    <xf numFmtId="0" fontId="7" fillId="0" borderId="1" xfId="2" applyNumberFormat="1" applyFont="1" applyFill="1" applyBorder="1" applyAlignment="1">
      <alignment vertical="center" wrapText="1"/>
    </xf>
    <xf numFmtId="0" fontId="9" fillId="0" borderId="0" xfId="0" applyFont="1"/>
    <xf numFmtId="0" fontId="0" fillId="0" borderId="0" xfId="0" applyFill="1"/>
    <xf numFmtId="0" fontId="6" fillId="0" borderId="1" xfId="0" applyFont="1" applyBorder="1" applyAlignment="1">
      <alignment vertical="center" wrapText="1"/>
    </xf>
    <xf numFmtId="164" fontId="0" fillId="0" borderId="0" xfId="0" applyNumberFormat="1"/>
    <xf numFmtId="0" fontId="10" fillId="0" borderId="0" xfId="0" applyFont="1"/>
    <xf numFmtId="164" fontId="2" fillId="0" borderId="0" xfId="2" applyNumberFormat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vertical="top" wrapText="1"/>
    </xf>
    <xf numFmtId="164" fontId="2" fillId="0" borderId="0" xfId="2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0" fillId="0" borderId="0" xfId="0" applyFill="1" applyBorder="1"/>
    <xf numFmtId="0" fontId="10" fillId="0" borderId="0" xfId="0" applyFont="1" applyBorder="1"/>
    <xf numFmtId="11" fontId="4" fillId="0" borderId="0" xfId="0" applyNumberFormat="1" applyFont="1" applyBorder="1" applyAlignment="1">
      <alignment wrapText="1"/>
    </xf>
    <xf numFmtId="0" fontId="1" fillId="0" borderId="0" xfId="0" applyFont="1"/>
    <xf numFmtId="164" fontId="13" fillId="0" borderId="0" xfId="2" applyNumberFormat="1" applyFont="1" applyFill="1" applyBorder="1" applyAlignment="1">
      <alignment horizontal="left" vertical="top" wrapText="1"/>
    </xf>
    <xf numFmtId="164" fontId="15" fillId="0" borderId="0" xfId="2" applyNumberFormat="1" applyFont="1" applyFill="1" applyBorder="1" applyAlignment="1">
      <alignment horizontal="left" vertical="top" wrapText="1"/>
    </xf>
    <xf numFmtId="164" fontId="15" fillId="0" borderId="0" xfId="2" applyNumberFormat="1" applyFont="1" applyFill="1" applyBorder="1" applyAlignment="1">
      <alignment vertical="top" wrapText="1"/>
    </xf>
    <xf numFmtId="164" fontId="14" fillId="0" borderId="2" xfId="2" applyNumberFormat="1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164" fontId="7" fillId="0" borderId="0" xfId="2" applyNumberFormat="1" applyFont="1" applyFill="1" applyBorder="1" applyAlignment="1">
      <alignment horizontal="left" vertical="top" wrapText="1"/>
    </xf>
    <xf numFmtId="164" fontId="17" fillId="0" borderId="0" xfId="2" applyNumberFormat="1" applyFont="1" applyFill="1" applyBorder="1" applyAlignment="1">
      <alignment vertical="top"/>
    </xf>
    <xf numFmtId="1" fontId="18" fillId="0" borderId="1" xfId="2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vertical="top" wrapText="1"/>
    </xf>
    <xf numFmtId="0" fontId="19" fillId="0" borderId="0" xfId="0" applyFont="1"/>
    <xf numFmtId="0" fontId="4" fillId="0" borderId="0" xfId="0" applyFont="1"/>
    <xf numFmtId="164" fontId="18" fillId="0" borderId="0" xfId="2" applyNumberFormat="1" applyFont="1" applyFill="1" applyBorder="1" applyAlignment="1">
      <alignment horizontal="left" vertical="top" wrapText="1"/>
    </xf>
    <xf numFmtId="3" fontId="18" fillId="0" borderId="1" xfId="2" applyNumberFormat="1" applyFont="1" applyFill="1" applyBorder="1" applyAlignment="1">
      <alignment horizontal="center" vertical="center"/>
    </xf>
    <xf numFmtId="164" fontId="15" fillId="0" borderId="0" xfId="2" applyNumberFormat="1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Fill="1"/>
    <xf numFmtId="0" fontId="20" fillId="5" borderId="0" xfId="0" applyFont="1" applyFill="1"/>
    <xf numFmtId="164" fontId="9" fillId="4" borderId="0" xfId="0" applyNumberFormat="1" applyFont="1" applyFill="1"/>
    <xf numFmtId="164" fontId="2" fillId="0" borderId="0" xfId="2" applyNumberFormat="1" applyFont="1" applyFill="1" applyBorder="1" applyAlignment="1">
      <alignment horizontal="left" vertical="top" wrapText="1"/>
    </xf>
    <xf numFmtId="164" fontId="2" fillId="0" borderId="0" xfId="2" applyNumberFormat="1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6" fillId="0" borderId="1" xfId="0" applyNumberFormat="1" applyFont="1" applyBorder="1" applyAlignment="1">
      <alignment wrapText="1"/>
    </xf>
    <xf numFmtId="164" fontId="13" fillId="0" borderId="0" xfId="2" applyNumberFormat="1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0" fontId="16" fillId="0" borderId="0" xfId="2" applyFont="1" applyFill="1" applyAlignment="1">
      <alignment horizontal="left" vertical="center"/>
    </xf>
    <xf numFmtId="164" fontId="17" fillId="0" borderId="0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2" fillId="0" borderId="0" xfId="2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1" fontId="7" fillId="0" borderId="1" xfId="2" applyNumberFormat="1" applyFont="1" applyFill="1" applyBorder="1" applyAlignment="1">
      <alignment horizontal="center" vertical="center" wrapText="1"/>
    </xf>
    <xf numFmtId="1" fontId="7" fillId="0" borderId="0" xfId="2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9" fillId="0" borderId="0" xfId="0" applyFont="1" applyFill="1"/>
    <xf numFmtId="0" fontId="22" fillId="5" borderId="0" xfId="0" applyFont="1" applyFill="1"/>
    <xf numFmtId="0" fontId="21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 applyAlignment="1">
      <alignment vertical="center"/>
    </xf>
    <xf numFmtId="0" fontId="22" fillId="0" borderId="0" xfId="0" applyFont="1"/>
    <xf numFmtId="0" fontId="21" fillId="5" borderId="0" xfId="0" applyFont="1" applyFill="1" applyAlignment="1">
      <alignment vertical="center"/>
    </xf>
    <xf numFmtId="3" fontId="21" fillId="4" borderId="0" xfId="0" applyNumberFormat="1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9" fillId="4" borderId="0" xfId="0" applyFont="1" applyFill="1"/>
    <xf numFmtId="0" fontId="23" fillId="0" borderId="0" xfId="0" applyFont="1" applyFill="1"/>
    <xf numFmtId="0" fontId="24" fillId="5" borderId="0" xfId="0" applyFont="1" applyFill="1" applyAlignment="1">
      <alignment vertical="center"/>
    </xf>
    <xf numFmtId="164" fontId="25" fillId="5" borderId="0" xfId="0" applyNumberFormat="1" applyFont="1" applyFill="1"/>
    <xf numFmtId="0" fontId="25" fillId="5" borderId="0" xfId="0" applyFont="1" applyFill="1"/>
    <xf numFmtId="164" fontId="27" fillId="0" borderId="0" xfId="0" applyNumberFormat="1" applyFont="1" applyFill="1"/>
    <xf numFmtId="0" fontId="27" fillId="0" borderId="0" xfId="0" applyFont="1" applyFill="1"/>
    <xf numFmtId="0" fontId="26" fillId="5" borderId="0" xfId="0" applyFont="1" applyFill="1" applyAlignment="1">
      <alignment vertical="center"/>
    </xf>
    <xf numFmtId="164" fontId="27" fillId="5" borderId="0" xfId="0" applyNumberFormat="1" applyFont="1" applyFill="1"/>
    <xf numFmtId="0" fontId="27" fillId="5" borderId="0" xfId="0" applyFont="1" applyFill="1"/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3" applyFont="1"/>
    <xf numFmtId="164" fontId="9" fillId="5" borderId="0" xfId="0" applyNumberFormat="1" applyFont="1" applyFill="1"/>
    <xf numFmtId="165" fontId="21" fillId="4" borderId="0" xfId="4" applyNumberFormat="1" applyFont="1" applyFill="1"/>
    <xf numFmtId="165" fontId="9" fillId="4" borderId="0" xfId="4" applyNumberFormat="1" applyFont="1" applyFill="1"/>
    <xf numFmtId="165" fontId="21" fillId="0" borderId="0" xfId="4" applyNumberFormat="1" applyFont="1" applyFill="1"/>
    <xf numFmtId="165" fontId="9" fillId="0" borderId="0" xfId="4" applyNumberFormat="1" applyFont="1" applyFill="1"/>
    <xf numFmtId="165" fontId="21" fillId="0" borderId="0" xfId="4" applyNumberFormat="1" applyFont="1" applyFill="1" applyBorder="1"/>
    <xf numFmtId="165" fontId="21" fillId="4" borderId="0" xfId="4" applyNumberFormat="1" applyFont="1" applyFill="1" applyBorder="1"/>
    <xf numFmtId="165" fontId="21" fillId="0" borderId="0" xfId="4" applyNumberFormat="1" applyFont="1"/>
    <xf numFmtId="165" fontId="24" fillId="5" borderId="0" xfId="4" applyNumberFormat="1" applyFont="1" applyFill="1"/>
    <xf numFmtId="165" fontId="25" fillId="5" borderId="0" xfId="4" applyNumberFormat="1" applyFont="1" applyFill="1"/>
    <xf numFmtId="165" fontId="26" fillId="5" borderId="0" xfId="4" applyNumberFormat="1" applyFont="1" applyFill="1"/>
    <xf numFmtId="165" fontId="27" fillId="5" borderId="0" xfId="4" applyNumberFormat="1" applyFont="1" applyFill="1"/>
    <xf numFmtId="165" fontId="26" fillId="0" borderId="0" xfId="4" applyNumberFormat="1" applyFont="1"/>
    <xf numFmtId="165" fontId="27" fillId="0" borderId="0" xfId="4" applyNumberFormat="1" applyFont="1" applyFill="1"/>
    <xf numFmtId="165" fontId="0" fillId="0" borderId="0" xfId="4" applyNumberFormat="1" applyFont="1"/>
    <xf numFmtId="165" fontId="21" fillId="5" borderId="0" xfId="4" applyNumberFormat="1" applyFont="1" applyFill="1"/>
    <xf numFmtId="165" fontId="9" fillId="5" borderId="0" xfId="4" applyNumberFormat="1" applyFont="1" applyFill="1"/>
    <xf numFmtId="0" fontId="22" fillId="4" borderId="0" xfId="0" applyFont="1" applyFill="1"/>
    <xf numFmtId="164" fontId="15" fillId="0" borderId="0" xfId="2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left" vertical="top" wrapText="1"/>
    </xf>
    <xf numFmtId="164" fontId="2" fillId="0" borderId="0" xfId="2" applyNumberFormat="1" applyFont="1" applyFill="1" applyBorder="1" applyAlignment="1">
      <alignment horizontal="left" vertical="center" wrapText="1"/>
    </xf>
    <xf numFmtId="164" fontId="7" fillId="0" borderId="0" xfId="2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4" fillId="0" borderId="2" xfId="2" applyNumberFormat="1" applyFont="1" applyFill="1" applyBorder="1" applyAlignment="1">
      <alignment horizontal="left" vertical="center" wrapText="1"/>
    </xf>
  </cellXfs>
  <cellStyles count="5">
    <cellStyle name="40 % - Akzent3" xfId="1" builtinId="39"/>
    <cellStyle name="40 % - Akzent5" xfId="2" builtinId="47"/>
    <cellStyle name="Komma" xfId="4" builtinId="3"/>
    <cellStyle name="Standard" xfId="0" builtinId="0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</xdr:rowOff>
    </xdr:from>
    <xdr:to>
      <xdr:col>4</xdr:col>
      <xdr:colOff>666750</xdr:colOff>
      <xdr:row>19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95776"/>
          <a:ext cx="6181725" cy="561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D_Gesundheitsberufe/02%20Gesundheitsberufe/02-Ausbildungsverpflichtung%20Langzeit/03%20IG%20ABV/2021/Kontrolle_IST_SOLL_IST_GD%20bearbeit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bildungsnachweis_PH"/>
      <sheetName val="Ausbildungsnachweis_SPI"/>
      <sheetName val="Heime_SOLL-Kopie"/>
      <sheetName val="Spitex_SOLL_Kopie"/>
      <sheetName val="Tabelle1"/>
    </sheetNames>
    <sheetDataSet>
      <sheetData sheetId="0" refreshError="1"/>
      <sheetData sheetId="1" refreshError="1"/>
      <sheetData sheetId="2" refreshError="1">
        <row r="1">
          <cell r="C1" t="str">
            <v>Ausbildungsverpflichtung ab 1. Januar 2019 (Institutionen aktualisiert, März 2021)</v>
          </cell>
        </row>
        <row r="3">
          <cell r="C3" t="str">
            <v xml:space="preserve">Berechnung Anzahl Ausbildungsplätze pro Heim inkl. Deckungsgrad - Grundlage Daten 2016 </v>
          </cell>
        </row>
        <row r="4">
          <cell r="C4" t="str">
            <v>Überblick berechnete Soll-Leistungen für die Jahre 2019 bis 2021</v>
          </cell>
        </row>
        <row r="6">
          <cell r="C6" t="str">
            <v xml:space="preserve">Jährlicher Nachwuchsbedarf an Pflegepersonal in Spitex-Institutionen und in Heimen im Kanton Zürich:
</v>
          </cell>
        </row>
        <row r="7">
          <cell r="F7" t="str">
            <v>Abschlüsse pro Jahr</v>
          </cell>
          <cell r="H7" t="str">
            <v>Total Abschlüsse</v>
          </cell>
          <cell r="I7" t="str">
            <v>Ausbildungs-jahre</v>
          </cell>
          <cell r="J7" t="str">
            <v>Plätze pro Jahr</v>
          </cell>
        </row>
        <row r="8">
          <cell r="F8" t="str">
            <v>Spitex</v>
          </cell>
          <cell r="G8" t="str">
            <v>Heime</v>
          </cell>
        </row>
        <row r="9">
          <cell r="C9" t="str">
            <v>Studierende Pflegefachpersonen HF / FH</v>
          </cell>
          <cell r="F9">
            <v>156.1</v>
          </cell>
          <cell r="G9">
            <v>360.2</v>
          </cell>
          <cell r="H9">
            <v>516.29999999999995</v>
          </cell>
          <cell r="I9">
            <v>3</v>
          </cell>
          <cell r="J9">
            <v>1548.8999999999999</v>
          </cell>
        </row>
        <row r="10">
          <cell r="C10" t="str">
            <v>Lernende Sekundarstufe II (z.B. FaGe)</v>
          </cell>
          <cell r="F10">
            <v>180.5</v>
          </cell>
          <cell r="G10">
            <v>456.9</v>
          </cell>
          <cell r="H10">
            <v>637.4</v>
          </cell>
          <cell r="I10">
            <v>3</v>
          </cell>
          <cell r="J10">
            <v>1912.1999999999998</v>
          </cell>
        </row>
        <row r="11">
          <cell r="C11" t="str">
            <v>Lernende Assistenzstufe (z.B. AGS)</v>
          </cell>
          <cell r="F11">
            <v>41.5</v>
          </cell>
          <cell r="G11">
            <v>124.8</v>
          </cell>
          <cell r="H11">
            <v>166.3</v>
          </cell>
          <cell r="I11">
            <v>2</v>
          </cell>
          <cell r="J11">
            <v>332.6</v>
          </cell>
        </row>
        <row r="12">
          <cell r="C12" t="str">
            <v>Total Abschlüsse / Plätze pro Jahr für beide Leistungsbereiche</v>
          </cell>
          <cell r="H12">
            <v>1319.9999999999998</v>
          </cell>
          <cell r="J12">
            <v>3793.6999999999994</v>
          </cell>
        </row>
        <row r="14">
          <cell r="F14" t="str">
            <v>Spitex</v>
          </cell>
          <cell r="G14" t="str">
            <v>Heime</v>
          </cell>
          <cell r="H14" t="str">
            <v>Total</v>
          </cell>
        </row>
        <row r="15">
          <cell r="C15" t="str">
            <v>Total verrechnete KLV-Stunden Spitex und Heime im Kanton Zürich 2016:</v>
          </cell>
          <cell r="F15">
            <v>2055698</v>
          </cell>
          <cell r="G15">
            <v>8269404.333333333</v>
          </cell>
          <cell r="H15">
            <v>10325102.333333332</v>
          </cell>
        </row>
        <row r="17">
          <cell r="C17" t="str">
            <v xml:space="preserve">Formel - Berechnung Soll-Wert einer Institution pro Beruf (vgl. § 5 Abs. 1 VO zur Ausbildungspflicht, LS 855.12) </v>
          </cell>
        </row>
        <row r="21">
          <cell r="M21" t="str">
            <v>Anzahl Studierende/Lernende in Ausbildung 2016</v>
          </cell>
          <cell r="Q21" t="str">
            <v>2016 Deckungsgrad mit 100% Soll-Berechnung</v>
          </cell>
          <cell r="U21" t="str">
            <v>Berechnetes Soll 2019</v>
          </cell>
          <cell r="Y21" t="str">
            <v>Berechnetes Soll 2020</v>
          </cell>
          <cell r="AC21" t="str">
            <v>Berechnetes Soll 2021</v>
          </cell>
        </row>
        <row r="23">
          <cell r="A23" t="str">
            <v>Bur Nr.</v>
          </cell>
          <cell r="B23" t="str">
            <v>BUR_NR
CHECK</v>
          </cell>
          <cell r="C23" t="str">
            <v>Name Institution:</v>
          </cell>
          <cell r="D23" t="str">
            <v>Bemerkung IG-ABV</v>
          </cell>
          <cell r="E23" t="str">
            <v>Bemerkung GD</v>
          </cell>
          <cell r="F23" t="str">
            <v>Total KLV Minuten pro Heim</v>
          </cell>
          <cell r="G23" t="str">
            <v>Total KLV Stunden 2016 pro Heim:</v>
          </cell>
          <cell r="H23" t="str">
            <v>Stud. Pflege HF/FH</v>
          </cell>
          <cell r="I23" t="str">
            <v>Lernende EFZ</v>
          </cell>
          <cell r="J23" t="str">
            <v>Lernende  Assistenz-ausbildung</v>
          </cell>
          <cell r="K23" t="str">
            <v>Total SOLL Ausb.plätze 100%</v>
          </cell>
          <cell r="M23" t="str">
            <v>Pflege HF/FH</v>
          </cell>
          <cell r="N23" t="str">
            <v>EFZ Ausb.</v>
          </cell>
          <cell r="O23" t="str">
            <v>AGS Ausb.</v>
          </cell>
          <cell r="Q23" t="str">
            <v>Pflege HF/FH</v>
          </cell>
          <cell r="R23" t="str">
            <v>EFZ Ausb.</v>
          </cell>
          <cell r="S23" t="str">
            <v>AGS Ausb.</v>
          </cell>
          <cell r="U23" t="str">
            <v>Pflege HF/FH    Pflichtwert 22%</v>
          </cell>
          <cell r="V23" t="str">
            <v>EFZ Ausb. Pflichtwert 80%</v>
          </cell>
          <cell r="W23" t="str">
            <v>AGS Ausb. Pflichtwert 85%</v>
          </cell>
          <cell r="Y23" t="str">
            <v>Pflege HF/FH    Pflichtwert 27%</v>
          </cell>
          <cell r="Z23" t="str">
            <v>EFZ Ausb. Pflichtwert 85%</v>
          </cell>
          <cell r="AA23" t="str">
            <v>AGS Ausb. Pflichtwert 90%</v>
          </cell>
          <cell r="AC23" t="str">
            <v>Pflege HF/FH    Pflichtwert 32%</v>
          </cell>
          <cell r="AD23" t="str">
            <v>EFZ Ausb. Pflichtwert 90%</v>
          </cell>
          <cell r="AE23" t="str">
            <v>AGS Ausb. Pflichtwert 95%</v>
          </cell>
        </row>
        <row r="24">
          <cell r="A24">
            <v>71290836</v>
          </cell>
          <cell r="B24" t="e">
            <v>#N/A</v>
          </cell>
          <cell r="C24" t="str">
            <v>APH Zum Lärchenbaum</v>
          </cell>
          <cell r="D24" t="str">
            <v>nicht in SOMED-Datei vorhanden</v>
          </cell>
          <cell r="E24" t="str">
            <v>gemäss Dispensgesuch im Sommer 2021 sind die BewohnerInnen auf andere Heime verteilt worden und Betrieb wurde herunter gefahren; Bewilligung für APH Zum Lärchenbaum wurde gemäss Verfügung sowie Email der Heimleitung per 4.9.21 gelöscht.</v>
          </cell>
          <cell r="F24">
            <v>609715</v>
          </cell>
          <cell r="G24">
            <v>10161.916666666666</v>
          </cell>
          <cell r="H24">
            <v>1.5244200218903399</v>
          </cell>
          <cell r="I24">
            <v>1.8819781560195674</v>
          </cell>
          <cell r="J24">
            <v>0.32734333997077097</v>
          </cell>
          <cell r="K24">
            <v>3.7337415178806785</v>
          </cell>
          <cell r="N24">
            <v>1</v>
          </cell>
          <cell r="Q24">
            <v>0</v>
          </cell>
          <cell r="R24">
            <v>0.53135579539085931</v>
          </cell>
          <cell r="S24">
            <v>0</v>
          </cell>
          <cell r="U24">
            <v>0.33537240481587477</v>
          </cell>
          <cell r="V24">
            <v>1.505582524815654</v>
          </cell>
          <cell r="W24">
            <v>0.27824183897515531</v>
          </cell>
          <cell r="Y24">
            <v>0.41159340591039179</v>
          </cell>
          <cell r="Z24">
            <v>1.5996814326166322</v>
          </cell>
          <cell r="AA24">
            <v>0.29460900597369388</v>
          </cell>
          <cell r="AC24">
            <v>0.48781440700490875</v>
          </cell>
          <cell r="AD24">
            <v>1.6937803404176106</v>
          </cell>
          <cell r="AE24">
            <v>0.3109761729722324</v>
          </cell>
        </row>
        <row r="25">
          <cell r="A25">
            <v>71297805</v>
          </cell>
          <cell r="B25" t="e">
            <v>#N/A</v>
          </cell>
          <cell r="C25" t="str">
            <v>AGZ Wangensbach</v>
          </cell>
          <cell r="D25" t="str">
            <v>nicht in SOMED-Datei vorhanden!
Ist dieser Betrieb nicht zusammen mit Tägerhalde? 
Bitte geben Sie mir die Korrekten werte an</v>
          </cell>
          <cell r="E25" t="str">
            <v xml:space="preserve"> "AGZ Tägerhalde" (BUR-Nr. 93016889) und "AGZ Wangensbach" (BUR-Nr. 71297805) wurden für die Erhebung 2021 zusammengelegt. Es soll nur noch über die BUR-Nr. 93016889 (=Tägerhalde) Daten eingetragen werden, das AGZ Wangensbach wird als Unterbetrieb zugeordnet.</v>
          </cell>
          <cell r="F25">
            <v>495432</v>
          </cell>
          <cell r="G25">
            <v>8257.2000000000007</v>
          </cell>
          <cell r="H25">
            <v>1.238687682417482</v>
          </cell>
          <cell r="I25">
            <v>1.5292262807919872</v>
          </cell>
          <cell r="J25">
            <v>0.26598716713283915</v>
          </cell>
          <cell r="K25">
            <v>3.0339011303423082</v>
          </cell>
          <cell r="Q25">
            <v>0</v>
          </cell>
          <cell r="R25">
            <v>0</v>
          </cell>
          <cell r="S25">
            <v>0</v>
          </cell>
          <cell r="U25">
            <v>0.27251129013184605</v>
          </cell>
          <cell r="V25">
            <v>1.2233810246335899</v>
          </cell>
          <cell r="W25">
            <v>0.22608909206291328</v>
          </cell>
          <cell r="Y25">
            <v>0.33444567425272015</v>
          </cell>
          <cell r="Z25">
            <v>1.299842338673189</v>
          </cell>
          <cell r="AA25">
            <v>0.23938845041955525</v>
          </cell>
          <cell r="AC25">
            <v>0.39638005837359425</v>
          </cell>
          <cell r="AD25">
            <v>1.3763036527127885</v>
          </cell>
          <cell r="AE25">
            <v>0.25268780877619718</v>
          </cell>
        </row>
        <row r="26">
          <cell r="A26">
            <v>93016889</v>
          </cell>
          <cell r="B26">
            <v>93016889</v>
          </cell>
          <cell r="C26" t="str">
            <v>AGZ Tägerhalde</v>
          </cell>
          <cell r="D26" t="str">
            <v>zusammen mit Wangensbach???
Bitte geben Sie mir die korrekten Werte an!</v>
          </cell>
          <cell r="F26">
            <v>2527046</v>
          </cell>
          <cell r="G26">
            <v>42117.433333333334</v>
          </cell>
          <cell r="H26">
            <v>6.3181642548369252</v>
          </cell>
          <cell r="I26">
            <v>7.8001121364188579</v>
          </cell>
          <cell r="J26">
            <v>1.3567185945889093</v>
          </cell>
          <cell r="K26">
            <v>15.474994985844692</v>
          </cell>
          <cell r="N26">
            <v>4</v>
          </cell>
          <cell r="Q26">
            <v>0</v>
          </cell>
          <cell r="R26">
            <v>0.51281314038088388</v>
          </cell>
          <cell r="S26">
            <v>0</v>
          </cell>
          <cell r="U26">
            <v>1.3899961360641235</v>
          </cell>
          <cell r="V26">
            <v>6.2400897091350869</v>
          </cell>
          <cell r="W26">
            <v>1.153210805400573</v>
          </cell>
          <cell r="Y26">
            <v>1.70590434880597</v>
          </cell>
          <cell r="Z26">
            <v>6.6300953159560292</v>
          </cell>
          <cell r="AA26">
            <v>1.2210467351300185</v>
          </cell>
          <cell r="AC26">
            <v>2.021812561547816</v>
          </cell>
          <cell r="AD26">
            <v>7.0201009227769724</v>
          </cell>
          <cell r="AE26">
            <v>1.2888826648594638</v>
          </cell>
        </row>
        <row r="27">
          <cell r="A27">
            <v>70324813</v>
          </cell>
          <cell r="B27">
            <v>70324813</v>
          </cell>
          <cell r="C27" t="str">
            <v>Tertianum Zollikerberg</v>
          </cell>
          <cell r="F27">
            <v>1048516</v>
          </cell>
          <cell r="G27">
            <v>17475.266666666666</v>
          </cell>
          <cell r="H27">
            <v>2.6215178955288483</v>
          </cell>
          <cell r="I27">
            <v>3.2364042351541502</v>
          </cell>
          <cell r="J27">
            <v>0.56292649754851509</v>
          </cell>
          <cell r="K27">
            <v>6.4208486282315143</v>
          </cell>
          <cell r="N27">
            <v>2</v>
          </cell>
          <cell r="Q27">
            <v>0</v>
          </cell>
          <cell r="R27">
            <v>0.61796977592471225</v>
          </cell>
          <cell r="S27">
            <v>0</v>
          </cell>
          <cell r="U27">
            <v>0.57673393701634668</v>
          </cell>
          <cell r="V27">
            <v>2.5891233881233204</v>
          </cell>
          <cell r="W27">
            <v>0.47848752291623781</v>
          </cell>
          <cell r="Y27">
            <v>0.70780983179278911</v>
          </cell>
          <cell r="Z27">
            <v>2.7509435998810274</v>
          </cell>
          <cell r="AA27">
            <v>0.50663384779366361</v>
          </cell>
          <cell r="AC27">
            <v>0.83888572656923144</v>
          </cell>
          <cell r="AD27">
            <v>2.9127638116387353</v>
          </cell>
          <cell r="AE27">
            <v>0.53478017267108935</v>
          </cell>
        </row>
        <row r="28">
          <cell r="A28">
            <v>70326538</v>
          </cell>
          <cell r="B28">
            <v>70326538</v>
          </cell>
          <cell r="C28" t="str">
            <v>Zentrum Kohlfirst</v>
          </cell>
          <cell r="F28">
            <v>2096448</v>
          </cell>
          <cell r="G28">
            <v>34940.800000000003</v>
          </cell>
          <cell r="H28">
            <v>5.2415756641249764</v>
          </cell>
          <cell r="I28">
            <v>6.471005865414023</v>
          </cell>
          <cell r="J28">
            <v>1.1255394576073132</v>
          </cell>
          <cell r="K28">
            <v>12.838120987146313</v>
          </cell>
          <cell r="N28">
            <v>4</v>
          </cell>
          <cell r="Q28">
            <v>0</v>
          </cell>
          <cell r="R28">
            <v>0.61814192154871039</v>
          </cell>
          <cell r="S28">
            <v>0</v>
          </cell>
          <cell r="U28">
            <v>1.1531466461074948</v>
          </cell>
          <cell r="V28">
            <v>5.1768046923312188</v>
          </cell>
          <cell r="W28">
            <v>0.95670853896621622</v>
          </cell>
          <cell r="Y28">
            <v>1.4152254293137436</v>
          </cell>
          <cell r="Z28">
            <v>5.5003549856019198</v>
          </cell>
          <cell r="AA28">
            <v>1.012985511846582</v>
          </cell>
          <cell r="AC28">
            <v>1.6773042125199924</v>
          </cell>
          <cell r="AD28">
            <v>5.8239052788726209</v>
          </cell>
          <cell r="AE28">
            <v>1.0692624847269474</v>
          </cell>
        </row>
        <row r="29">
          <cell r="A29">
            <v>71236158</v>
          </cell>
          <cell r="B29">
            <v>71236158</v>
          </cell>
          <cell r="C29" t="str">
            <v>WPH Kilchberg</v>
          </cell>
          <cell r="F29">
            <v>926268</v>
          </cell>
          <cell r="G29">
            <v>15437.8</v>
          </cell>
          <cell r="H29">
            <v>2.3158713248588625</v>
          </cell>
          <cell r="I29">
            <v>2.8590671750242862</v>
          </cell>
          <cell r="J29">
            <v>0.49729408137908049</v>
          </cell>
          <cell r="K29">
            <v>5.6722325812622296</v>
          </cell>
          <cell r="Q29">
            <v>0</v>
          </cell>
          <cell r="R29">
            <v>0</v>
          </cell>
          <cell r="S29">
            <v>0</v>
          </cell>
          <cell r="U29">
            <v>0.50949169146894979</v>
          </cell>
          <cell r="V29">
            <v>2.287253740019429</v>
          </cell>
          <cell r="W29">
            <v>0.42269996917221841</v>
          </cell>
          <cell r="Y29">
            <v>0.62528525771189292</v>
          </cell>
          <cell r="Z29">
            <v>2.430207098770643</v>
          </cell>
          <cell r="AA29">
            <v>0.44756467324117244</v>
          </cell>
          <cell r="AC29">
            <v>0.74107882395483604</v>
          </cell>
          <cell r="AD29">
            <v>2.5731604575218578</v>
          </cell>
          <cell r="AE29">
            <v>0.47242937731012646</v>
          </cell>
        </row>
        <row r="30">
          <cell r="A30">
            <v>71272931</v>
          </cell>
          <cell r="B30">
            <v>71272931</v>
          </cell>
          <cell r="C30" t="str">
            <v>WPZ Rosengarten</v>
          </cell>
          <cell r="F30">
            <v>1383446</v>
          </cell>
          <cell r="G30">
            <v>23057.433333333334</v>
          </cell>
          <cell r="H30">
            <v>3.4589156927484206</v>
          </cell>
          <cell r="I30">
            <v>4.2702166619365549</v>
          </cell>
          <cell r="J30">
            <v>0.7427434691769158</v>
          </cell>
          <cell r="K30">
            <v>8.4718758238618914</v>
          </cell>
          <cell r="N30">
            <v>2</v>
          </cell>
          <cell r="Q30">
            <v>0</v>
          </cell>
          <cell r="R30">
            <v>0.46836031010496654</v>
          </cell>
          <cell r="S30">
            <v>0</v>
          </cell>
          <cell r="U30">
            <v>0.76096145240465252</v>
          </cell>
          <cell r="V30">
            <v>3.416173329549244</v>
          </cell>
          <cell r="W30">
            <v>0.63133194880037846</v>
          </cell>
          <cell r="Y30">
            <v>0.93390723704207357</v>
          </cell>
          <cell r="Z30">
            <v>3.6296841626460714</v>
          </cell>
          <cell r="AA30">
            <v>0.66846912225922428</v>
          </cell>
          <cell r="AC30">
            <v>1.1068530216794945</v>
          </cell>
          <cell r="AD30">
            <v>3.8431949957428997</v>
          </cell>
          <cell r="AE30">
            <v>0.70560629571806999</v>
          </cell>
        </row>
        <row r="31">
          <cell r="A31">
            <v>71272973</v>
          </cell>
          <cell r="B31">
            <v>71272973</v>
          </cell>
          <cell r="C31" t="str">
            <v>PZ Eulachtal</v>
          </cell>
          <cell r="F31">
            <v>4228139</v>
          </cell>
          <cell r="G31">
            <v>70468.983333333337</v>
          </cell>
          <cell r="H31">
            <v>10.57126648833537</v>
          </cell>
          <cell r="I31">
            <v>13.050794614884689</v>
          </cell>
          <cell r="J31">
            <v>2.2700001510880914</v>
          </cell>
          <cell r="K31">
            <v>25.89206125430815</v>
          </cell>
          <cell r="M31">
            <v>3</v>
          </cell>
          <cell r="N31">
            <v>13</v>
          </cell>
          <cell r="O31">
            <v>1</v>
          </cell>
          <cell r="Q31">
            <v>0.28378813487582433</v>
          </cell>
          <cell r="R31">
            <v>0.99610792933429848</v>
          </cell>
          <cell r="S31">
            <v>0.44052860504025282</v>
          </cell>
          <cell r="U31">
            <v>2.3256786274337813</v>
          </cell>
          <cell r="V31">
            <v>10.440635691907751</v>
          </cell>
          <cell r="W31">
            <v>1.9295001284248776</v>
          </cell>
          <cell r="Y31">
            <v>2.85424195185055</v>
          </cell>
          <cell r="Z31">
            <v>11.093175422651985</v>
          </cell>
          <cell r="AA31">
            <v>2.0430001359792822</v>
          </cell>
          <cell r="AC31">
            <v>3.3828052762673186</v>
          </cell>
          <cell r="AD31">
            <v>11.745715153396221</v>
          </cell>
          <cell r="AE31">
            <v>2.1565001435336866</v>
          </cell>
        </row>
        <row r="32">
          <cell r="A32">
            <v>71273055</v>
          </cell>
          <cell r="B32">
            <v>71273055</v>
          </cell>
          <cell r="C32" t="str">
            <v>AWH Am Wildbach</v>
          </cell>
          <cell r="F32">
            <v>4971024</v>
          </cell>
          <cell r="G32">
            <v>82850.399999999994</v>
          </cell>
          <cell r="H32">
            <v>12.428640454798396</v>
          </cell>
          <cell r="I32">
            <v>15.343822246539798</v>
          </cell>
          <cell r="J32">
            <v>2.6688397025411241</v>
          </cell>
          <cell r="K32">
            <v>30.441302403879316</v>
          </cell>
          <cell r="M32">
            <v>1</v>
          </cell>
          <cell r="N32">
            <v>15</v>
          </cell>
          <cell r="O32">
            <v>3</v>
          </cell>
          <cell r="Q32">
            <v>8.045932325718895E-2</v>
          </cell>
          <cell r="R32">
            <v>0.97759213832020675</v>
          </cell>
          <cell r="S32">
            <v>1.1240839969307872</v>
          </cell>
          <cell r="U32">
            <v>2.7343009000556471</v>
          </cell>
          <cell r="V32">
            <v>12.275057797231838</v>
          </cell>
          <cell r="W32">
            <v>2.2685137471599552</v>
          </cell>
          <cell r="Y32">
            <v>3.3557329227955672</v>
          </cell>
          <cell r="Z32">
            <v>13.042248909558827</v>
          </cell>
          <cell r="AA32">
            <v>2.401955732287012</v>
          </cell>
          <cell r="AC32">
            <v>3.9771649455354869</v>
          </cell>
          <cell r="AD32">
            <v>13.809440021885818</v>
          </cell>
          <cell r="AE32">
            <v>2.5353977174140678</v>
          </cell>
        </row>
        <row r="33">
          <cell r="A33">
            <v>71273364</v>
          </cell>
          <cell r="B33">
            <v>71273364</v>
          </cell>
          <cell r="C33" t="str">
            <v>AZ Breitenhof</v>
          </cell>
          <cell r="F33">
            <v>2650250</v>
          </cell>
          <cell r="G33">
            <v>44170.833333333336</v>
          </cell>
          <cell r="H33">
            <v>6.6262010332940378</v>
          </cell>
          <cell r="I33">
            <v>8.1804000360674411</v>
          </cell>
          <cell r="J33">
            <v>1.4228642673339771</v>
          </cell>
          <cell r="K33">
            <v>16.229465336695455</v>
          </cell>
          <cell r="N33">
            <v>4</v>
          </cell>
          <cell r="O33">
            <v>1</v>
          </cell>
          <cell r="Q33">
            <v>0</v>
          </cell>
          <cell r="R33">
            <v>0.48897364216468292</v>
          </cell>
          <cell r="S33">
            <v>0.70280772590747642</v>
          </cell>
          <cell r="U33">
            <v>1.4577642273246882</v>
          </cell>
          <cell r="V33">
            <v>6.5443200288539529</v>
          </cell>
          <cell r="W33">
            <v>1.2094346272338805</v>
          </cell>
          <cell r="Y33">
            <v>1.7890742789893903</v>
          </cell>
          <cell r="Z33">
            <v>6.9533400306573245</v>
          </cell>
          <cell r="AA33">
            <v>1.2805778406005794</v>
          </cell>
          <cell r="AC33">
            <v>2.1203843306540922</v>
          </cell>
          <cell r="AD33">
            <v>7.362360032460697</v>
          </cell>
          <cell r="AE33">
            <v>1.3517210539672782</v>
          </cell>
        </row>
        <row r="34">
          <cell r="A34">
            <v>71273385</v>
          </cell>
          <cell r="B34">
            <v>71273385</v>
          </cell>
          <cell r="C34" t="str">
            <v>PZ Im Spitz</v>
          </cell>
          <cell r="F34">
            <v>3490194</v>
          </cell>
          <cell r="G34">
            <v>58169.9</v>
          </cell>
          <cell r="H34">
            <v>8.7262435955840569</v>
          </cell>
          <cell r="I34">
            <v>10.773015045177761</v>
          </cell>
          <cell r="J34">
            <v>1.8738127831953373</v>
          </cell>
          <cell r="K34">
            <v>21.373071423957153</v>
          </cell>
          <cell r="M34">
            <v>3</v>
          </cell>
          <cell r="N34">
            <v>10</v>
          </cell>
          <cell r="O34">
            <v>4</v>
          </cell>
          <cell r="Q34">
            <v>0.34379054024095312</v>
          </cell>
          <cell r="R34">
            <v>0.92824524592827151</v>
          </cell>
          <cell r="S34">
            <v>2.1346849780685995</v>
          </cell>
          <cell r="U34">
            <v>1.9197735910284925</v>
          </cell>
          <cell r="V34">
            <v>8.6184120361422085</v>
          </cell>
          <cell r="W34">
            <v>1.5927408657160367</v>
          </cell>
          <cell r="Y34">
            <v>2.3560857708076957</v>
          </cell>
          <cell r="Z34">
            <v>9.1570627884010971</v>
          </cell>
          <cell r="AA34">
            <v>1.6864315048758036</v>
          </cell>
          <cell r="AC34">
            <v>2.7923979505868983</v>
          </cell>
          <cell r="AD34">
            <v>9.6957135406599857</v>
          </cell>
          <cell r="AE34">
            <v>1.7801221440355703</v>
          </cell>
        </row>
        <row r="35">
          <cell r="A35">
            <v>71273390</v>
          </cell>
          <cell r="B35">
            <v>71273390</v>
          </cell>
          <cell r="C35" t="str">
            <v>AH Eichi</v>
          </cell>
          <cell r="F35">
            <v>754214</v>
          </cell>
          <cell r="G35">
            <v>12570.233333333334</v>
          </cell>
          <cell r="H35">
            <v>1.8856989288274044</v>
          </cell>
          <cell r="I35">
            <v>2.3279963146127982</v>
          </cell>
          <cell r="J35">
            <v>0.40492185662598928</v>
          </cell>
          <cell r="K35">
            <v>4.6186171000661922</v>
          </cell>
          <cell r="N35">
            <v>1</v>
          </cell>
          <cell r="Q35">
            <v>0</v>
          </cell>
          <cell r="R35">
            <v>0.42955394461881874</v>
          </cell>
          <cell r="S35">
            <v>0</v>
          </cell>
          <cell r="U35">
            <v>0.41485376434202897</v>
          </cell>
          <cell r="V35">
            <v>1.8623970516902386</v>
          </cell>
          <cell r="W35">
            <v>0.34418357813209088</v>
          </cell>
          <cell r="Y35">
            <v>0.50913871078339923</v>
          </cell>
          <cell r="Z35">
            <v>1.9787968674208785</v>
          </cell>
          <cell r="AA35">
            <v>0.36442967096339035</v>
          </cell>
          <cell r="AC35">
            <v>0.60342365722476943</v>
          </cell>
          <cell r="AD35">
            <v>2.0951966831515185</v>
          </cell>
          <cell r="AE35">
            <v>0.38467576379468982</v>
          </cell>
        </row>
        <row r="36">
          <cell r="A36">
            <v>71273406</v>
          </cell>
          <cell r="B36">
            <v>71273406</v>
          </cell>
          <cell r="C36" t="str">
            <v>ZPB Weinland</v>
          </cell>
          <cell r="F36">
            <v>2500105</v>
          </cell>
          <cell r="G36">
            <v>41668.416666666664</v>
          </cell>
          <cell r="H36">
            <v>6.2508058991957682</v>
          </cell>
          <cell r="I36">
            <v>7.716954639061365</v>
          </cell>
          <cell r="J36">
            <v>1.3422545303586499</v>
          </cell>
          <cell r="K36">
            <v>15.310015068615783</v>
          </cell>
          <cell r="N36">
            <v>6</v>
          </cell>
          <cell r="O36">
            <v>3</v>
          </cell>
          <cell r="Q36">
            <v>0</v>
          </cell>
          <cell r="R36">
            <v>0.77750878171933857</v>
          </cell>
          <cell r="S36">
            <v>2.2350455387909185</v>
          </cell>
          <cell r="U36">
            <v>1.375177297823069</v>
          </cell>
          <cell r="V36">
            <v>6.1735637112490922</v>
          </cell>
          <cell r="W36">
            <v>1.1409163508048523</v>
          </cell>
          <cell r="Y36">
            <v>1.6877175927828576</v>
          </cell>
          <cell r="Z36">
            <v>6.5594114432021602</v>
          </cell>
          <cell r="AA36">
            <v>1.2080290773227851</v>
          </cell>
          <cell r="AC36">
            <v>2.000257887742646</v>
          </cell>
          <cell r="AD36">
            <v>6.9452591751552291</v>
          </cell>
          <cell r="AE36">
            <v>1.2751418038407174</v>
          </cell>
        </row>
        <row r="37">
          <cell r="A37">
            <v>71273411</v>
          </cell>
          <cell r="B37">
            <v>71273411</v>
          </cell>
          <cell r="C37" t="str">
            <v>APH Peteracker</v>
          </cell>
          <cell r="F37">
            <v>1219697</v>
          </cell>
          <cell r="G37">
            <v>20328.283333333333</v>
          </cell>
          <cell r="H37">
            <v>3.0495076018132767</v>
          </cell>
          <cell r="I37">
            <v>3.7647804481808689</v>
          </cell>
          <cell r="J37">
            <v>0.65483002670482016</v>
          </cell>
          <cell r="K37">
            <v>7.4691180766989653</v>
          </cell>
          <cell r="N37">
            <v>3</v>
          </cell>
          <cell r="O37">
            <v>2</v>
          </cell>
          <cell r="Q37">
            <v>0</v>
          </cell>
          <cell r="R37">
            <v>0.79685921696963535</v>
          </cell>
          <cell r="S37">
            <v>3.0542276902973273</v>
          </cell>
          <cell r="U37">
            <v>0.67089167239892089</v>
          </cell>
          <cell r="V37">
            <v>3.0118243585446951</v>
          </cell>
          <cell r="W37">
            <v>0.55660552269909713</v>
          </cell>
          <cell r="Y37">
            <v>0.82336705248958475</v>
          </cell>
          <cell r="Z37">
            <v>3.2000633809537384</v>
          </cell>
          <cell r="AA37">
            <v>0.58934702403433814</v>
          </cell>
          <cell r="AC37">
            <v>0.97584243258024861</v>
          </cell>
          <cell r="AD37">
            <v>3.3883024033627822</v>
          </cell>
          <cell r="AE37">
            <v>0.62208852536957915</v>
          </cell>
        </row>
        <row r="38">
          <cell r="A38">
            <v>71273427</v>
          </cell>
          <cell r="B38">
            <v>71273427</v>
          </cell>
          <cell r="C38" t="str">
            <v>AH Breiti</v>
          </cell>
          <cell r="F38">
            <v>1205288</v>
          </cell>
          <cell r="G38">
            <v>20088.133333333335</v>
          </cell>
          <cell r="H38">
            <v>3.0134819700092077</v>
          </cell>
          <cell r="I38">
            <v>3.72030487639719</v>
          </cell>
          <cell r="J38">
            <v>0.64709413340116384</v>
          </cell>
          <cell r="K38">
            <v>7.3808809798075616</v>
          </cell>
          <cell r="N38">
            <v>2</v>
          </cell>
          <cell r="Q38">
            <v>0</v>
          </cell>
          <cell r="R38">
            <v>0.5375903498362844</v>
          </cell>
          <cell r="S38">
            <v>0</v>
          </cell>
          <cell r="U38">
            <v>0.66296603340202565</v>
          </cell>
          <cell r="V38">
            <v>2.9762439011177522</v>
          </cell>
          <cell r="W38">
            <v>0.55003001339098923</v>
          </cell>
          <cell r="Y38">
            <v>0.81364013190248619</v>
          </cell>
          <cell r="Z38">
            <v>3.1622591449376114</v>
          </cell>
          <cell r="AA38">
            <v>0.58238472006104747</v>
          </cell>
          <cell r="AC38">
            <v>0.9643142304029465</v>
          </cell>
          <cell r="AD38">
            <v>3.3482743887574711</v>
          </cell>
          <cell r="AE38">
            <v>0.6147394267311056</v>
          </cell>
        </row>
        <row r="39">
          <cell r="A39">
            <v>71273448</v>
          </cell>
          <cell r="B39">
            <v>71273448</v>
          </cell>
          <cell r="C39" t="str">
            <v>APH Furttal</v>
          </cell>
          <cell r="F39">
            <v>1072936</v>
          </cell>
          <cell r="G39">
            <v>17882.266666666666</v>
          </cell>
          <cell r="H39">
            <v>2.6825732032292691</v>
          </cell>
          <cell r="I39">
            <v>3.3117802822745226</v>
          </cell>
          <cell r="J39">
            <v>0.57603708915621088</v>
          </cell>
          <cell r="K39">
            <v>6.5703905746600029</v>
          </cell>
          <cell r="N39">
            <v>1</v>
          </cell>
          <cell r="Q39">
            <v>0</v>
          </cell>
          <cell r="R39">
            <v>0.30195239863956264</v>
          </cell>
          <cell r="S39">
            <v>0</v>
          </cell>
          <cell r="U39">
            <v>0.59016610471043918</v>
          </cell>
          <cell r="V39">
            <v>2.6494242258196183</v>
          </cell>
          <cell r="W39">
            <v>0.48963152578277924</v>
          </cell>
          <cell r="Y39">
            <v>0.7242947648719027</v>
          </cell>
          <cell r="Z39">
            <v>2.8150132399333443</v>
          </cell>
          <cell r="AA39">
            <v>0.51843338024058983</v>
          </cell>
          <cell r="AC39">
            <v>0.85842342503336611</v>
          </cell>
          <cell r="AD39">
            <v>2.9806022540470702</v>
          </cell>
          <cell r="AE39">
            <v>0.5472352346984003</v>
          </cell>
        </row>
        <row r="40">
          <cell r="A40">
            <v>71273521</v>
          </cell>
          <cell r="B40">
            <v>71273521</v>
          </cell>
          <cell r="C40" t="str">
            <v>APH Rosengasse</v>
          </cell>
          <cell r="F40">
            <v>809529</v>
          </cell>
          <cell r="G40">
            <v>13492.15</v>
          </cell>
          <cell r="H40">
            <v>2.0239984515730547</v>
          </cell>
          <cell r="I40">
            <v>2.4987344819536412</v>
          </cell>
          <cell r="J40">
            <v>0.43461933307069411</v>
          </cell>
          <cell r="K40">
            <v>4.9573522665973897</v>
          </cell>
          <cell r="M40">
            <v>1</v>
          </cell>
          <cell r="Q40">
            <v>0.49407152422611711</v>
          </cell>
          <cell r="R40">
            <v>0</v>
          </cell>
          <cell r="S40">
            <v>0</v>
          </cell>
          <cell r="U40">
            <v>0.44527965934607205</v>
          </cell>
          <cell r="V40">
            <v>1.9989875855629131</v>
          </cell>
          <cell r="W40">
            <v>0.36942643311008999</v>
          </cell>
          <cell r="Y40">
            <v>0.54647958192472479</v>
          </cell>
          <cell r="Z40">
            <v>2.1239243096605951</v>
          </cell>
          <cell r="AA40">
            <v>0.39115739976362474</v>
          </cell>
          <cell r="AC40">
            <v>0.64767950450337752</v>
          </cell>
          <cell r="AD40">
            <v>2.2488610337582773</v>
          </cell>
          <cell r="AE40">
            <v>0.41288836641715937</v>
          </cell>
        </row>
        <row r="41">
          <cell r="A41">
            <v>71273542</v>
          </cell>
          <cell r="B41">
            <v>71273542</v>
          </cell>
          <cell r="C41" t="str">
            <v>APH Böndler</v>
          </cell>
          <cell r="F41">
            <v>1342437</v>
          </cell>
          <cell r="G41">
            <v>22373.95</v>
          </cell>
          <cell r="H41">
            <v>3.3563842794197325</v>
          </cell>
          <cell r="I41">
            <v>4.1436361412011191</v>
          </cell>
          <cell r="J41">
            <v>0.72072658747175622</v>
          </cell>
          <cell r="K41">
            <v>8.2207470080926068</v>
          </cell>
          <cell r="N41">
            <v>2</v>
          </cell>
          <cell r="O41">
            <v>1</v>
          </cell>
          <cell r="Q41">
            <v>0</v>
          </cell>
          <cell r="R41">
            <v>0.48266786268068856</v>
          </cell>
          <cell r="S41">
            <v>1.387488705679514</v>
          </cell>
          <cell r="U41">
            <v>0.73840454147234114</v>
          </cell>
          <cell r="V41">
            <v>3.3149089129608953</v>
          </cell>
          <cell r="W41">
            <v>0.6126175993509928</v>
          </cell>
          <cell r="Y41">
            <v>0.90622375544332778</v>
          </cell>
          <cell r="Z41">
            <v>3.5220907200209512</v>
          </cell>
          <cell r="AA41">
            <v>0.64865392872458061</v>
          </cell>
          <cell r="AC41">
            <v>1.0740429694143143</v>
          </cell>
          <cell r="AD41">
            <v>3.7292725270810072</v>
          </cell>
          <cell r="AE41">
            <v>0.68469025809816841</v>
          </cell>
        </row>
        <row r="42">
          <cell r="A42">
            <v>71273558</v>
          </cell>
          <cell r="B42">
            <v>71273558</v>
          </cell>
          <cell r="C42" t="str">
            <v>AZ Sophie Guyer</v>
          </cell>
          <cell r="F42">
            <v>2355047</v>
          </cell>
          <cell r="G42">
            <v>39250.783333333333</v>
          </cell>
          <cell r="H42">
            <v>5.8881293707597475</v>
          </cell>
          <cell r="I42">
            <v>7.2692110418792621</v>
          </cell>
          <cell r="J42">
            <v>1.2643758981952948</v>
          </cell>
          <cell r="K42">
            <v>14.421716310834304</v>
          </cell>
          <cell r="N42">
            <v>4</v>
          </cell>
          <cell r="O42">
            <v>1</v>
          </cell>
          <cell r="Q42">
            <v>0</v>
          </cell>
          <cell r="R42">
            <v>0.55026604358509668</v>
          </cell>
          <cell r="S42">
            <v>0.79090403528519371</v>
          </cell>
          <cell r="U42">
            <v>1.2953884615671445</v>
          </cell>
          <cell r="V42">
            <v>5.8153688335034097</v>
          </cell>
          <cell r="W42">
            <v>1.0747195134660006</v>
          </cell>
          <cell r="Y42">
            <v>1.589794930105132</v>
          </cell>
          <cell r="Z42">
            <v>6.178829385597373</v>
          </cell>
          <cell r="AA42">
            <v>1.1379383083757655</v>
          </cell>
          <cell r="AC42">
            <v>1.8842013986431192</v>
          </cell>
          <cell r="AD42">
            <v>6.5422899376913364</v>
          </cell>
          <cell r="AE42">
            <v>1.2011571032855299</v>
          </cell>
        </row>
        <row r="43">
          <cell r="A43">
            <v>71273579</v>
          </cell>
          <cell r="B43">
            <v>71273579</v>
          </cell>
          <cell r="C43" t="str">
            <v>Heime Uster</v>
          </cell>
          <cell r="F43">
            <v>8347833</v>
          </cell>
          <cell r="G43">
            <v>139130.54999999999</v>
          </cell>
          <cell r="H43">
            <v>20.871396906090389</v>
          </cell>
          <cell r="I43">
            <v>25.766857230180158</v>
          </cell>
          <cell r="J43">
            <v>4.4817784304768962</v>
          </cell>
          <cell r="K43">
            <v>51.12003256674744</v>
          </cell>
          <cell r="N43">
            <v>25</v>
          </cell>
          <cell r="O43">
            <v>1</v>
          </cell>
          <cell r="Q43">
            <v>0</v>
          </cell>
          <cell r="R43">
            <v>0.97023861997100858</v>
          </cell>
          <cell r="S43">
            <v>0.22312571125779465</v>
          </cell>
          <cell r="U43">
            <v>4.5917073193398856</v>
          </cell>
          <cell r="V43">
            <v>20.613485784144128</v>
          </cell>
          <cell r="W43">
            <v>3.8095116659053616</v>
          </cell>
          <cell r="Y43">
            <v>5.6352771646444051</v>
          </cell>
          <cell r="Z43">
            <v>21.901828645653133</v>
          </cell>
          <cell r="AA43">
            <v>4.0336005874292065</v>
          </cell>
          <cell r="AC43">
            <v>6.6788470099489246</v>
          </cell>
          <cell r="AD43">
            <v>23.190171507162141</v>
          </cell>
          <cell r="AE43">
            <v>4.2576895089530513</v>
          </cell>
        </row>
        <row r="44">
          <cell r="A44">
            <v>71273605</v>
          </cell>
          <cell r="B44">
            <v>71273605</v>
          </cell>
          <cell r="C44" t="str">
            <v>AZ Im Wisli</v>
          </cell>
          <cell r="F44">
            <v>1978352</v>
          </cell>
          <cell r="G44">
            <v>32972.533333333333</v>
          </cell>
          <cell r="H44">
            <v>4.9463099958944721</v>
          </cell>
          <cell r="I44">
            <v>6.1064845852859504</v>
          </cell>
          <cell r="J44">
            <v>1.0621361641387446</v>
          </cell>
          <cell r="K44">
            <v>12.114930745319166</v>
          </cell>
          <cell r="N44">
            <v>3</v>
          </cell>
          <cell r="O44">
            <v>2</v>
          </cell>
          <cell r="Q44">
            <v>0</v>
          </cell>
          <cell r="R44">
            <v>0.49128102398370632</v>
          </cell>
          <cell r="S44">
            <v>1.8829977431582343</v>
          </cell>
          <cell r="U44">
            <v>1.0881881990967839</v>
          </cell>
          <cell r="V44">
            <v>4.8851876682287605</v>
          </cell>
          <cell r="W44">
            <v>0.90281573951793281</v>
          </cell>
          <cell r="Y44">
            <v>1.3355036988915074</v>
          </cell>
          <cell r="Z44">
            <v>5.1905118974930575</v>
          </cell>
          <cell r="AA44">
            <v>0.95592254772487018</v>
          </cell>
          <cell r="AC44">
            <v>1.582819198686231</v>
          </cell>
          <cell r="AD44">
            <v>5.4958361267573554</v>
          </cell>
          <cell r="AE44">
            <v>1.0090293559318073</v>
          </cell>
        </row>
        <row r="45">
          <cell r="A45">
            <v>71273610</v>
          </cell>
          <cell r="B45">
            <v>71273610</v>
          </cell>
          <cell r="C45" t="str">
            <v>Tödiheim (vormals AH Gemeinde Horgen)</v>
          </cell>
          <cell r="F45">
            <v>1523483</v>
          </cell>
          <cell r="G45">
            <v>25391.383333333335</v>
          </cell>
          <cell r="H45">
            <v>3.8090386298673331</v>
          </cell>
          <cell r="I45">
            <v>4.7024621783409613</v>
          </cell>
          <cell r="J45">
            <v>0.81792643055967151</v>
          </cell>
          <cell r="K45">
            <v>9.3294272387679662</v>
          </cell>
          <cell r="N45">
            <v>3</v>
          </cell>
          <cell r="O45">
            <v>1</v>
          </cell>
          <cell r="Q45">
            <v>0</v>
          </cell>
          <cell r="R45">
            <v>0.63796366376271552</v>
          </cell>
          <cell r="S45">
            <v>1.2226038463089444</v>
          </cell>
          <cell r="U45">
            <v>0.83798849857081326</v>
          </cell>
          <cell r="V45">
            <v>3.7619697426727692</v>
          </cell>
          <cell r="W45">
            <v>0.69523746597572078</v>
          </cell>
          <cell r="Y45">
            <v>1.0284404300641801</v>
          </cell>
          <cell r="Z45">
            <v>3.9970928515898168</v>
          </cell>
          <cell r="AA45">
            <v>0.7361337875037044</v>
          </cell>
          <cell r="AC45">
            <v>1.2188923615575467</v>
          </cell>
          <cell r="AD45">
            <v>4.2322159605068652</v>
          </cell>
          <cell r="AE45">
            <v>0.7770301090316879</v>
          </cell>
        </row>
        <row r="46">
          <cell r="A46">
            <v>71273626</v>
          </cell>
          <cell r="B46">
            <v>71273626</v>
          </cell>
          <cell r="C46" t="str">
            <v>AWH Brunisberg</v>
          </cell>
          <cell r="F46">
            <v>730380</v>
          </cell>
          <cell r="G46">
            <v>12173</v>
          </cell>
          <cell r="H46">
            <v>1.8261087484944054</v>
          </cell>
          <cell r="I46">
            <v>2.2544290456911371</v>
          </cell>
          <cell r="J46">
            <v>0.39212587626653711</v>
          </cell>
          <cell r="K46">
            <v>4.4726636704520795</v>
          </cell>
          <cell r="N46">
            <v>4</v>
          </cell>
          <cell r="Q46">
            <v>0</v>
          </cell>
          <cell r="R46">
            <v>1.774285159981039</v>
          </cell>
          <cell r="S46">
            <v>0</v>
          </cell>
          <cell r="U46">
            <v>0.40174392466876918</v>
          </cell>
          <cell r="V46">
            <v>1.8035432365529098</v>
          </cell>
          <cell r="W46">
            <v>0.33330699482655651</v>
          </cell>
          <cell r="Y46">
            <v>0.49304936209348948</v>
          </cell>
          <cell r="Z46">
            <v>1.9162646888374666</v>
          </cell>
          <cell r="AA46">
            <v>0.35291328863988342</v>
          </cell>
          <cell r="AC46">
            <v>0.58435479951820979</v>
          </cell>
          <cell r="AD46">
            <v>2.0289861411220236</v>
          </cell>
          <cell r="AE46">
            <v>0.37251958245321026</v>
          </cell>
        </row>
        <row r="47">
          <cell r="A47">
            <v>71273631</v>
          </cell>
          <cell r="B47">
            <v>71273631</v>
          </cell>
          <cell r="C47" t="str">
            <v>APH Breitlen</v>
          </cell>
          <cell r="F47">
            <v>1763828</v>
          </cell>
          <cell r="G47">
            <v>29397.133333333335</v>
          </cell>
          <cell r="H47">
            <v>4.4099533689851729</v>
          </cell>
          <cell r="I47">
            <v>5.4443236052511121</v>
          </cell>
          <cell r="J47">
            <v>0.94696267707693771</v>
          </cell>
          <cell r="K47">
            <v>10.801239651313223</v>
          </cell>
          <cell r="N47">
            <v>6</v>
          </cell>
          <cell r="Q47">
            <v>0</v>
          </cell>
          <cell r="R47">
            <v>1.1020652766145149</v>
          </cell>
          <cell r="S47">
            <v>0</v>
          </cell>
          <cell r="U47">
            <v>0.97018974117673806</v>
          </cell>
          <cell r="V47">
            <v>4.3554588842008899</v>
          </cell>
          <cell r="W47">
            <v>0.80491827551539707</v>
          </cell>
          <cell r="Y47">
            <v>1.1906874096259967</v>
          </cell>
          <cell r="Z47">
            <v>4.6276750644634452</v>
          </cell>
          <cell r="AA47">
            <v>0.85226640936924392</v>
          </cell>
          <cell r="AC47">
            <v>1.4111850780752553</v>
          </cell>
          <cell r="AD47">
            <v>4.8998912447260015</v>
          </cell>
          <cell r="AE47">
            <v>0.89961454322309076</v>
          </cell>
        </row>
        <row r="48">
          <cell r="A48">
            <v>71273689</v>
          </cell>
          <cell r="B48">
            <v>71273689</v>
          </cell>
          <cell r="C48" t="str">
            <v>AZ Lanzeln</v>
          </cell>
          <cell r="F48">
            <v>3569506</v>
          </cell>
          <cell r="G48">
            <v>59491.76666666667</v>
          </cell>
          <cell r="H48">
            <v>8.9245408340908465</v>
          </cell>
          <cell r="I48">
            <v>11.017823605751511</v>
          </cell>
          <cell r="J48">
            <v>1.9163937513193983</v>
          </cell>
          <cell r="K48">
            <v>21.858758191161755</v>
          </cell>
          <cell r="N48">
            <v>9</v>
          </cell>
          <cell r="O48">
            <v>4</v>
          </cell>
          <cell r="Q48">
            <v>0</v>
          </cell>
          <cell r="R48">
            <v>0.81685824007037389</v>
          </cell>
          <cell r="S48">
            <v>2.0872537270830072</v>
          </cell>
          <cell r="U48">
            <v>1.9633989834999863</v>
          </cell>
          <cell r="V48">
            <v>8.8142588846012089</v>
          </cell>
          <cell r="W48">
            <v>1.6289346886214884</v>
          </cell>
          <cell r="Y48">
            <v>2.4096260252045285</v>
          </cell>
          <cell r="Z48">
            <v>9.365150064888784</v>
          </cell>
          <cell r="AA48">
            <v>1.7247543761874584</v>
          </cell>
          <cell r="AC48">
            <v>2.8558530669090709</v>
          </cell>
          <cell r="AD48">
            <v>9.9160412451763609</v>
          </cell>
          <cell r="AE48">
            <v>1.8205740637534282</v>
          </cell>
        </row>
        <row r="49">
          <cell r="A49">
            <v>71273694</v>
          </cell>
          <cell r="B49">
            <v>71273694</v>
          </cell>
          <cell r="C49" t="str">
            <v>AZ Sandbühl</v>
          </cell>
          <cell r="F49">
            <v>2160559</v>
          </cell>
          <cell r="G49">
            <v>36009.316666666666</v>
          </cell>
          <cell r="H49">
            <v>5.4018670986860595</v>
          </cell>
          <cell r="I49">
            <v>6.6688942256488373</v>
          </cell>
          <cell r="J49">
            <v>1.1599593240512518</v>
          </cell>
          <cell r="K49">
            <v>13.230720648386148</v>
          </cell>
          <cell r="N49">
            <v>8</v>
          </cell>
          <cell r="O49">
            <v>3</v>
          </cell>
          <cell r="Q49">
            <v>0</v>
          </cell>
          <cell r="R49">
            <v>1.1995991733129723</v>
          </cell>
          <cell r="S49">
            <v>2.5862975863000588</v>
          </cell>
          <cell r="U49">
            <v>1.1884107617109332</v>
          </cell>
          <cell r="V49">
            <v>5.3351153805190705</v>
          </cell>
          <cell r="W49">
            <v>0.98596542544356403</v>
          </cell>
          <cell r="Y49">
            <v>1.4585041166452362</v>
          </cell>
          <cell r="Z49">
            <v>5.6685600918015115</v>
          </cell>
          <cell r="AA49">
            <v>1.0439633916461266</v>
          </cell>
          <cell r="AC49">
            <v>1.7285974715795391</v>
          </cell>
          <cell r="AD49">
            <v>6.0020048030839535</v>
          </cell>
          <cell r="AE49">
            <v>1.1019613578486891</v>
          </cell>
        </row>
        <row r="50">
          <cell r="A50">
            <v>71273715</v>
          </cell>
          <cell r="B50">
            <v>71273715</v>
          </cell>
          <cell r="C50" t="str">
            <v>PW Schlieren</v>
          </cell>
          <cell r="F50">
            <v>1013359</v>
          </cell>
          <cell r="G50">
            <v>16889.316666666666</v>
          </cell>
          <cell r="H50">
            <v>2.5336177541355767</v>
          </cell>
          <cell r="I50">
            <v>3.1278868031881011</v>
          </cell>
          <cell r="J50">
            <v>0.54405143329168626</v>
          </cell>
          <cell r="K50">
            <v>6.2055559906153643</v>
          </cell>
          <cell r="Q50">
            <v>0</v>
          </cell>
          <cell r="R50">
            <v>0</v>
          </cell>
          <cell r="S50">
            <v>0</v>
          </cell>
          <cell r="U50">
            <v>0.55739590590982691</v>
          </cell>
          <cell r="V50">
            <v>2.502309442550481</v>
          </cell>
          <cell r="W50">
            <v>0.46244371829793329</v>
          </cell>
          <cell r="Y50">
            <v>0.68407679361660578</v>
          </cell>
          <cell r="Z50">
            <v>2.6587037827098858</v>
          </cell>
          <cell r="AA50">
            <v>0.48964628996251763</v>
          </cell>
          <cell r="AC50">
            <v>0.81075768132338455</v>
          </cell>
          <cell r="AD50">
            <v>2.8150981228692911</v>
          </cell>
          <cell r="AE50">
            <v>0.51684886162710197</v>
          </cell>
        </row>
        <row r="51">
          <cell r="A51">
            <v>71273757</v>
          </cell>
          <cell r="B51">
            <v>71273757</v>
          </cell>
          <cell r="C51" t="str">
            <v>AGZ Dietikon</v>
          </cell>
          <cell r="F51">
            <v>3753169</v>
          </cell>
          <cell r="G51">
            <v>62552.816666666666</v>
          </cell>
          <cell r="H51">
            <v>9.3837382533448341</v>
          </cell>
          <cell r="I51">
            <v>11.58472741174123</v>
          </cell>
          <cell r="J51">
            <v>2.0149986074391455</v>
          </cell>
          <cell r="K51">
            <v>22.983464272525211</v>
          </cell>
          <cell r="M51">
            <v>1</v>
          </cell>
          <cell r="N51">
            <v>10</v>
          </cell>
          <cell r="O51">
            <v>3</v>
          </cell>
          <cell r="Q51">
            <v>0.10656733734485294</v>
          </cell>
          <cell r="R51">
            <v>0.86320546393391229</v>
          </cell>
          <cell r="S51">
            <v>1.4888347758278053</v>
          </cell>
          <cell r="U51">
            <v>2.0644224157358635</v>
          </cell>
          <cell r="V51">
            <v>9.2677819293929851</v>
          </cell>
          <cell r="W51">
            <v>1.7127488163232736</v>
          </cell>
          <cell r="Y51">
            <v>2.5336093284031054</v>
          </cell>
          <cell r="Z51">
            <v>9.8470182999800464</v>
          </cell>
          <cell r="AA51">
            <v>1.813498746695231</v>
          </cell>
          <cell r="AC51">
            <v>3.0027962410703468</v>
          </cell>
          <cell r="AD51">
            <v>10.426254670567108</v>
          </cell>
          <cell r="AE51">
            <v>1.914248677067188</v>
          </cell>
        </row>
        <row r="52">
          <cell r="A52">
            <v>71274457</v>
          </cell>
          <cell r="B52">
            <v>71274457</v>
          </cell>
          <cell r="C52" t="str">
            <v>AZ Lindenhof</v>
          </cell>
          <cell r="F52">
            <v>1556706</v>
          </cell>
          <cell r="G52">
            <v>25945.1</v>
          </cell>
          <cell r="H52">
            <v>3.8921033509046419</v>
          </cell>
          <cell r="I52">
            <v>4.8050100249208185</v>
          </cell>
          <cell r="J52">
            <v>0.83576317032144365</v>
          </cell>
          <cell r="K52">
            <v>9.5328765461469036</v>
          </cell>
          <cell r="N52">
            <v>3</v>
          </cell>
          <cell r="O52">
            <v>1</v>
          </cell>
          <cell r="Q52">
            <v>0</v>
          </cell>
          <cell r="R52">
            <v>0.62434833318572247</v>
          </cell>
          <cell r="S52">
            <v>1.196511207373961</v>
          </cell>
          <cell r="U52">
            <v>0.85626273719902124</v>
          </cell>
          <cell r="V52">
            <v>3.8440080199366551</v>
          </cell>
          <cell r="W52">
            <v>0.71039869477322704</v>
          </cell>
          <cell r="Y52">
            <v>1.0508679047442533</v>
          </cell>
          <cell r="Z52">
            <v>4.0842585211826954</v>
          </cell>
          <cell r="AA52">
            <v>0.75218685328929935</v>
          </cell>
          <cell r="AC52">
            <v>1.2454730722894853</v>
          </cell>
          <cell r="AD52">
            <v>4.324509022428737</v>
          </cell>
          <cell r="AE52">
            <v>0.79397501180537144</v>
          </cell>
        </row>
        <row r="53">
          <cell r="A53">
            <v>71274504</v>
          </cell>
          <cell r="B53">
            <v>71274504</v>
          </cell>
          <cell r="C53" t="str">
            <v>PZZ Käferberg</v>
          </cell>
          <cell r="F53">
            <v>9915833</v>
          </cell>
          <cell r="G53">
            <v>165263.88333333333</v>
          </cell>
          <cell r="H53">
            <v>24.791737711752141</v>
          </cell>
          <cell r="I53">
            <v>30.606727905231097</v>
          </cell>
          <cell r="J53">
            <v>5.3236051151970836</v>
          </cell>
          <cell r="K53">
            <v>60.72207073218032</v>
          </cell>
          <cell r="M53">
            <v>10</v>
          </cell>
          <cell r="N53">
            <v>27</v>
          </cell>
          <cell r="O53">
            <v>7</v>
          </cell>
          <cell r="Q53">
            <v>0.4033601886349279</v>
          </cell>
          <cell r="R53">
            <v>0.88215898424690287</v>
          </cell>
          <cell r="S53">
            <v>1.3148984285136738</v>
          </cell>
          <cell r="U53">
            <v>5.4541822965854712</v>
          </cell>
          <cell r="V53">
            <v>24.485382324184879</v>
          </cell>
          <cell r="W53">
            <v>4.525064347917521</v>
          </cell>
          <cell r="Y53">
            <v>6.6937691821730789</v>
          </cell>
          <cell r="Z53">
            <v>26.015718719446433</v>
          </cell>
          <cell r="AA53">
            <v>4.7912446036773755</v>
          </cell>
          <cell r="AC53">
            <v>7.9333560677606849</v>
          </cell>
          <cell r="AD53">
            <v>27.546055114707986</v>
          </cell>
          <cell r="AE53">
            <v>5.0574248594372291</v>
          </cell>
        </row>
        <row r="54">
          <cell r="A54">
            <v>71274525</v>
          </cell>
          <cell r="B54">
            <v>71274525</v>
          </cell>
          <cell r="C54" t="str">
            <v>PZZ Bachwiesen</v>
          </cell>
          <cell r="F54">
            <v>7462528</v>
          </cell>
          <cell r="G54">
            <v>124375.46666666666</v>
          </cell>
          <cell r="H54">
            <v>18.65794198456209</v>
          </cell>
          <cell r="I54">
            <v>23.034228589889356</v>
          </cell>
          <cell r="J54">
            <v>4.0064765343568673</v>
          </cell>
          <cell r="K54">
            <v>45.698647108808316</v>
          </cell>
          <cell r="M54">
            <v>8</v>
          </cell>
          <cell r="N54">
            <v>13</v>
          </cell>
          <cell r="O54">
            <v>6</v>
          </cell>
          <cell r="Q54">
            <v>0.42877183381850692</v>
          </cell>
          <cell r="R54">
            <v>0.56437748497929818</v>
          </cell>
          <cell r="S54">
            <v>1.4975752256497714</v>
          </cell>
          <cell r="U54">
            <v>4.1047472366036599</v>
          </cell>
          <cell r="V54">
            <v>18.427382871911487</v>
          </cell>
          <cell r="W54">
            <v>3.4055050542033372</v>
          </cell>
          <cell r="Y54">
            <v>5.0376443358317644</v>
          </cell>
          <cell r="Z54">
            <v>19.579094301405952</v>
          </cell>
          <cell r="AA54">
            <v>3.6058288809211807</v>
          </cell>
          <cell r="AC54">
            <v>5.9705414350598689</v>
          </cell>
          <cell r="AD54">
            <v>20.730805730900421</v>
          </cell>
          <cell r="AE54">
            <v>3.8061527076390238</v>
          </cell>
        </row>
        <row r="55">
          <cell r="A55">
            <v>71274546</v>
          </cell>
          <cell r="B55">
            <v>71274546</v>
          </cell>
          <cell r="C55" t="str">
            <v>PZZ Entlisberg</v>
          </cell>
          <cell r="F55">
            <v>14077456</v>
          </cell>
          <cell r="G55">
            <v>234624.26666666666</v>
          </cell>
          <cell r="H55">
            <v>35.196699742798351</v>
          </cell>
          <cell r="I55">
            <v>43.452210761300933</v>
          </cell>
          <cell r="J55">
            <v>7.5578942052132057</v>
          </cell>
          <cell r="K55">
            <v>86.206804709312493</v>
          </cell>
          <cell r="M55">
            <v>8</v>
          </cell>
          <cell r="N55">
            <v>28</v>
          </cell>
          <cell r="O55">
            <v>6</v>
          </cell>
          <cell r="Q55">
            <v>0.22729403774957316</v>
          </cell>
          <cell r="R55">
            <v>0.64438608552771592</v>
          </cell>
          <cell r="S55">
            <v>0.79387192213690716</v>
          </cell>
          <cell r="U55">
            <v>7.7432739434156375</v>
          </cell>
          <cell r="V55">
            <v>34.76176860904075</v>
          </cell>
          <cell r="W55">
            <v>6.4242100744312243</v>
          </cell>
          <cell r="Y55">
            <v>9.5031089305555554</v>
          </cell>
          <cell r="Z55">
            <v>36.934379147105794</v>
          </cell>
          <cell r="AA55">
            <v>6.8021047846918856</v>
          </cell>
          <cell r="AC55">
            <v>11.262943917695473</v>
          </cell>
          <cell r="AD55">
            <v>39.106989685170838</v>
          </cell>
          <cell r="AE55">
            <v>7.1799994949525452</v>
          </cell>
        </row>
        <row r="56">
          <cell r="A56">
            <v>71274551</v>
          </cell>
          <cell r="B56">
            <v>71274551</v>
          </cell>
          <cell r="C56" t="str">
            <v>PZZ Mattenhof</v>
          </cell>
          <cell r="F56">
            <v>11533405</v>
          </cell>
          <cell r="G56">
            <v>192223.41666666666</v>
          </cell>
          <cell r="H56">
            <v>28.836019291915328</v>
          </cell>
          <cell r="I56">
            <v>35.599610103945054</v>
          </cell>
          <cell r="J56">
            <v>6.1920459787533346</v>
          </cell>
          <cell r="K56">
            <v>70.627675374613716</v>
          </cell>
          <cell r="M56">
            <v>10</v>
          </cell>
          <cell r="N56">
            <v>32</v>
          </cell>
          <cell r="O56">
            <v>9</v>
          </cell>
          <cell r="Q56">
            <v>0.34678850429274305</v>
          </cell>
          <cell r="R56">
            <v>0.89888624921916904</v>
          </cell>
          <cell r="S56">
            <v>1.4534775792817998</v>
          </cell>
          <cell r="U56">
            <v>6.3439242442213724</v>
          </cell>
          <cell r="V56">
            <v>28.479688083156045</v>
          </cell>
          <cell r="W56">
            <v>5.2632390819403341</v>
          </cell>
          <cell r="Y56">
            <v>7.7857252088171389</v>
          </cell>
          <cell r="Z56">
            <v>30.259668588353296</v>
          </cell>
          <cell r="AA56">
            <v>5.5728413808780015</v>
          </cell>
          <cell r="AC56">
            <v>9.2275261734129046</v>
          </cell>
          <cell r="AD56">
            <v>32.039649093550551</v>
          </cell>
          <cell r="AE56">
            <v>5.8824436798156672</v>
          </cell>
        </row>
        <row r="57">
          <cell r="A57">
            <v>71274567</v>
          </cell>
          <cell r="B57">
            <v>71274567</v>
          </cell>
          <cell r="C57" t="str">
            <v>PZZ Riesbach</v>
          </cell>
          <cell r="F57">
            <v>10277863</v>
          </cell>
          <cell r="G57">
            <v>171297.71666666667</v>
          </cell>
          <cell r="H57">
            <v>25.696891399171609</v>
          </cell>
          <cell r="I57">
            <v>31.724188607073376</v>
          </cell>
          <cell r="J57">
            <v>5.5179715148585951</v>
          </cell>
          <cell r="K57">
            <v>62.939051521103579</v>
          </cell>
          <cell r="M57">
            <v>12</v>
          </cell>
          <cell r="N57">
            <v>24</v>
          </cell>
          <cell r="O57">
            <v>9</v>
          </cell>
          <cell r="Q57">
            <v>0.46698255495553226</v>
          </cell>
          <cell r="R57">
            <v>0.75652053066690084</v>
          </cell>
          <cell r="S57">
            <v>1.6310341537220923</v>
          </cell>
          <cell r="U57">
            <v>5.6533161078177541</v>
          </cell>
          <cell r="V57">
            <v>25.379350885658702</v>
          </cell>
          <cell r="W57">
            <v>4.6902757876298056</v>
          </cell>
          <cell r="Y57">
            <v>6.9381606777763345</v>
          </cell>
          <cell r="Z57">
            <v>26.965560316012368</v>
          </cell>
          <cell r="AA57">
            <v>4.966174363372736</v>
          </cell>
          <cell r="AC57">
            <v>8.223005247734914</v>
          </cell>
          <cell r="AD57">
            <v>28.551769746366038</v>
          </cell>
          <cell r="AE57">
            <v>5.2420729391156646</v>
          </cell>
        </row>
        <row r="58">
          <cell r="A58">
            <v>71274572</v>
          </cell>
          <cell r="B58">
            <v>71274572</v>
          </cell>
          <cell r="C58" t="str">
            <v>PZZ Gehrenholz</v>
          </cell>
          <cell r="F58">
            <v>5872459</v>
          </cell>
          <cell r="G58">
            <v>97874.316666666666</v>
          </cell>
          <cell r="H58">
            <v>14.682423882191063</v>
          </cell>
          <cell r="I58">
            <v>18.126238587078412</v>
          </cell>
          <cell r="J58">
            <v>3.1528014611768018</v>
          </cell>
          <cell r="K58">
            <v>35.961463930446278</v>
          </cell>
          <cell r="M58">
            <v>2</v>
          </cell>
          <cell r="N58">
            <v>12</v>
          </cell>
          <cell r="O58">
            <v>6</v>
          </cell>
          <cell r="Q58">
            <v>0.1362172905541765</v>
          </cell>
          <cell r="R58">
            <v>0.66202372557064315</v>
          </cell>
          <cell r="S58">
            <v>1.9030694047447139</v>
          </cell>
          <cell r="U58">
            <v>3.230133254082034</v>
          </cell>
          <cell r="V58">
            <v>14.500990869662729</v>
          </cell>
          <cell r="W58">
            <v>2.6798812420002815</v>
          </cell>
          <cell r="Y58">
            <v>3.9642544481915873</v>
          </cell>
          <cell r="Z58">
            <v>15.40730279901665</v>
          </cell>
          <cell r="AA58">
            <v>2.8375213150591216</v>
          </cell>
          <cell r="AC58">
            <v>4.6983756423011407</v>
          </cell>
          <cell r="AD58">
            <v>16.31361472837057</v>
          </cell>
          <cell r="AE58">
            <v>2.9951613881179617</v>
          </cell>
        </row>
        <row r="59">
          <cell r="A59">
            <v>71274661</v>
          </cell>
          <cell r="B59">
            <v>71274661</v>
          </cell>
          <cell r="C59" t="str">
            <v>AZ Stadt Winterthur</v>
          </cell>
          <cell r="F59">
            <v>16822314</v>
          </cell>
          <cell r="G59">
            <v>280371.90000000002</v>
          </cell>
          <cell r="H59">
            <v>42.059441339193192</v>
          </cell>
          <cell r="I59">
            <v>51.924632790241603</v>
          </cell>
          <cell r="J59">
            <v>9.0315515458813724</v>
          </cell>
          <cell r="K59">
            <v>103.01562567531616</v>
          </cell>
          <cell r="M59">
            <v>16</v>
          </cell>
          <cell r="N59">
            <v>54</v>
          </cell>
          <cell r="O59">
            <v>1</v>
          </cell>
          <cell r="Q59">
            <v>0.38041399244859586</v>
          </cell>
          <cell r="R59">
            <v>1.0399688374907186</v>
          </cell>
          <cell r="S59">
            <v>0.11072294665206518</v>
          </cell>
          <cell r="U59">
            <v>9.2530770946225029</v>
          </cell>
          <cell r="V59">
            <v>41.539706232193282</v>
          </cell>
          <cell r="W59">
            <v>7.6768188139991667</v>
          </cell>
          <cell r="Y59">
            <v>11.356049161582163</v>
          </cell>
          <cell r="Z59">
            <v>44.135937871705359</v>
          </cell>
          <cell r="AA59">
            <v>8.1283963912932347</v>
          </cell>
          <cell r="AC59">
            <v>13.459021228541822</v>
          </cell>
          <cell r="AD59">
            <v>46.732169511217442</v>
          </cell>
          <cell r="AE59">
            <v>8.5799739685873035</v>
          </cell>
        </row>
        <row r="60">
          <cell r="A60">
            <v>71274682</v>
          </cell>
          <cell r="B60">
            <v>71274682</v>
          </cell>
          <cell r="C60" t="str">
            <v>Zentrum Sunnegarte</v>
          </cell>
          <cell r="F60">
            <v>2043554</v>
          </cell>
          <cell r="G60">
            <v>34059.23333333333</v>
          </cell>
          <cell r="H60">
            <v>5.1093291675850052</v>
          </cell>
          <cell r="I60">
            <v>6.3077404830886739</v>
          </cell>
          <cell r="J60">
            <v>1.09714176585885</v>
          </cell>
          <cell r="K60">
            <v>12.514211416532529</v>
          </cell>
          <cell r="N60">
            <v>4</v>
          </cell>
          <cell r="O60">
            <v>1</v>
          </cell>
          <cell r="Q60">
            <v>0</v>
          </cell>
          <cell r="R60">
            <v>0.63414149816787391</v>
          </cell>
          <cell r="S60">
            <v>0.91145923992529188</v>
          </cell>
          <cell r="U60">
            <v>1.1240524168687012</v>
          </cell>
          <cell r="V60">
            <v>5.0461923864709393</v>
          </cell>
          <cell r="W60">
            <v>0.93257050098002248</v>
          </cell>
          <cell r="Y60">
            <v>1.3795188752479515</v>
          </cell>
          <cell r="Z60">
            <v>5.3615794106253727</v>
          </cell>
          <cell r="AA60">
            <v>0.98742758927296503</v>
          </cell>
          <cell r="AC60">
            <v>1.6349853336272018</v>
          </cell>
          <cell r="AD60">
            <v>5.676966434779807</v>
          </cell>
          <cell r="AE60">
            <v>1.0422846775659076</v>
          </cell>
        </row>
        <row r="61">
          <cell r="A61">
            <v>71274724</v>
          </cell>
          <cell r="B61">
            <v>71274724</v>
          </cell>
          <cell r="C61" t="str">
            <v>AZ Wildbach Stadt Zürich</v>
          </cell>
          <cell r="F61">
            <v>1179318</v>
          </cell>
          <cell r="G61">
            <v>19655.3</v>
          </cell>
          <cell r="H61">
            <v>2.9485513254154347</v>
          </cell>
          <cell r="I61">
            <v>3.6401445183416583</v>
          </cell>
          <cell r="J61">
            <v>0.63315137893548568</v>
          </cell>
          <cell r="K61">
            <v>7.2218472226925785</v>
          </cell>
          <cell r="N61">
            <v>3</v>
          </cell>
          <cell r="O61">
            <v>1</v>
          </cell>
          <cell r="Q61">
            <v>0</v>
          </cell>
          <cell r="R61">
            <v>0.82414310335313579</v>
          </cell>
          <cell r="S61">
            <v>1.5794011247062196</v>
          </cell>
          <cell r="U61">
            <v>0.64868129159139565</v>
          </cell>
          <cell r="V61">
            <v>2.9121156146733269</v>
          </cell>
          <cell r="W61">
            <v>0.53817867209516279</v>
          </cell>
          <cell r="Y61">
            <v>0.79610885786216745</v>
          </cell>
          <cell r="Z61">
            <v>3.0941228405904093</v>
          </cell>
          <cell r="AA61">
            <v>0.56983624104193709</v>
          </cell>
          <cell r="AC61">
            <v>0.94353642413293914</v>
          </cell>
          <cell r="AD61">
            <v>3.2761300665074926</v>
          </cell>
          <cell r="AE61">
            <v>0.60149380998871138</v>
          </cell>
        </row>
        <row r="62">
          <cell r="A62">
            <v>71274745</v>
          </cell>
          <cell r="B62">
            <v>71274745</v>
          </cell>
          <cell r="C62" t="str">
            <v>AZ Trotte Stadt Zürich</v>
          </cell>
          <cell r="F62">
            <v>609416</v>
          </cell>
          <cell r="G62">
            <v>10156.933333333332</v>
          </cell>
          <cell r="H62">
            <v>1.5236724569025255</v>
          </cell>
          <cell r="I62">
            <v>1.8810552470069142</v>
          </cell>
          <cell r="J62">
            <v>0.32718281307106983</v>
          </cell>
          <cell r="K62">
            <v>3.7319105169805091</v>
          </cell>
          <cell r="M62">
            <v>1</v>
          </cell>
          <cell r="N62">
            <v>4</v>
          </cell>
          <cell r="O62">
            <v>1</v>
          </cell>
          <cell r="Q62">
            <v>0.65630903510121885</v>
          </cell>
          <cell r="R62">
            <v>2.126465985709189</v>
          </cell>
          <cell r="S62">
            <v>3.0563952629833966</v>
          </cell>
          <cell r="U62">
            <v>0.33520794051855562</v>
          </cell>
          <cell r="V62">
            <v>1.5048441976055313</v>
          </cell>
          <cell r="W62">
            <v>0.27810539111040933</v>
          </cell>
          <cell r="Y62">
            <v>0.41139156336368193</v>
          </cell>
          <cell r="Z62">
            <v>1.5988969599558771</v>
          </cell>
          <cell r="AA62">
            <v>0.29446453176396287</v>
          </cell>
          <cell r="AC62">
            <v>0.48757518620880819</v>
          </cell>
          <cell r="AD62">
            <v>1.6929497223062229</v>
          </cell>
          <cell r="AE62">
            <v>0.31082367241751635</v>
          </cell>
        </row>
        <row r="63">
          <cell r="A63">
            <v>71274750</v>
          </cell>
          <cell r="B63">
            <v>71274750</v>
          </cell>
          <cell r="C63" t="str">
            <v>AZ Doldertal Stadt Zürich</v>
          </cell>
          <cell r="F63">
            <v>396455</v>
          </cell>
          <cell r="G63">
            <v>6607.583333333333</v>
          </cell>
          <cell r="H63">
            <v>0.99122366971213549</v>
          </cell>
          <cell r="I63">
            <v>1.2237187043860451</v>
          </cell>
          <cell r="J63">
            <v>0.21284846829766693</v>
          </cell>
          <cell r="K63">
            <v>2.4277908423958476</v>
          </cell>
          <cell r="M63">
            <v>2</v>
          </cell>
          <cell r="N63">
            <v>5</v>
          </cell>
          <cell r="O63">
            <v>1</v>
          </cell>
          <cell r="Q63">
            <v>2.0177080724684737</v>
          </cell>
          <cell r="R63">
            <v>4.0859063296810207</v>
          </cell>
          <cell r="S63">
            <v>4.6981780418617234</v>
          </cell>
          <cell r="U63">
            <v>0.21806920733666982</v>
          </cell>
          <cell r="V63">
            <v>0.97897496350883617</v>
          </cell>
          <cell r="W63">
            <v>0.18092119805301687</v>
          </cell>
          <cell r="Y63">
            <v>0.26763039082227658</v>
          </cell>
          <cell r="Z63">
            <v>1.0401608987281383</v>
          </cell>
          <cell r="AA63">
            <v>0.19156362146790024</v>
          </cell>
          <cell r="AC63">
            <v>0.31719157430788336</v>
          </cell>
          <cell r="AD63">
            <v>1.1013468339474406</v>
          </cell>
          <cell r="AE63">
            <v>0.20220604488278357</v>
          </cell>
        </row>
        <row r="64">
          <cell r="A64">
            <v>71274766</v>
          </cell>
          <cell r="B64">
            <v>71274766</v>
          </cell>
          <cell r="C64" t="str">
            <v>AZ Langgrüt Stadt Zürich</v>
          </cell>
          <cell r="F64">
            <v>1541905</v>
          </cell>
          <cell r="G64">
            <v>25698.416666666668</v>
          </cell>
          <cell r="H64">
            <v>3.8550976338991574</v>
          </cell>
          <cell r="I64">
            <v>4.7593244854683761</v>
          </cell>
          <cell r="J64">
            <v>0.8278168203466072</v>
          </cell>
          <cell r="K64">
            <v>9.4422389397141409</v>
          </cell>
          <cell r="M64">
            <v>1</v>
          </cell>
          <cell r="N64">
            <v>4</v>
          </cell>
          <cell r="O64">
            <v>1</v>
          </cell>
          <cell r="Q64">
            <v>0.25939680261445702</v>
          </cell>
          <cell r="R64">
            <v>0.84045540752961512</v>
          </cell>
          <cell r="S64">
            <v>1.2079967154826592</v>
          </cell>
          <cell r="U64">
            <v>0.84812147945781458</v>
          </cell>
          <cell r="V64">
            <v>3.8074595883747011</v>
          </cell>
          <cell r="W64">
            <v>0.70364429729461608</v>
          </cell>
          <cell r="Y64">
            <v>1.0408763611527725</v>
          </cell>
          <cell r="Z64">
            <v>4.0454258126481193</v>
          </cell>
          <cell r="AA64">
            <v>0.74503513831194645</v>
          </cell>
          <cell r="AC64">
            <v>1.2336312428477303</v>
          </cell>
          <cell r="AD64">
            <v>4.2833920369215388</v>
          </cell>
          <cell r="AE64">
            <v>0.78642597932927683</v>
          </cell>
        </row>
        <row r="65">
          <cell r="A65">
            <v>71274787</v>
          </cell>
          <cell r="B65">
            <v>71274787</v>
          </cell>
          <cell r="C65" t="str">
            <v>AZ Waldfrieden der Stadt ZH</v>
          </cell>
          <cell r="F65">
            <v>445241</v>
          </cell>
          <cell r="G65">
            <v>7420.6833333333334</v>
          </cell>
          <cell r="H65">
            <v>1.1131992733760476</v>
          </cell>
          <cell r="I65">
            <v>1.3743041194071137</v>
          </cell>
          <cell r="J65">
            <v>0.23904066003284494</v>
          </cell>
          <cell r="K65">
            <v>2.7265440528160063</v>
          </cell>
          <cell r="M65">
            <v>1</v>
          </cell>
          <cell r="N65">
            <v>1</v>
          </cell>
          <cell r="O65">
            <v>1</v>
          </cell>
          <cell r="Q65">
            <v>0.89831176135002022</v>
          </cell>
          <cell r="R65">
            <v>0.727640982718882</v>
          </cell>
          <cell r="S65">
            <v>4.1833887166417494</v>
          </cell>
          <cell r="U65">
            <v>0.24490384014273048</v>
          </cell>
          <cell r="V65">
            <v>1.099443295525691</v>
          </cell>
          <cell r="W65">
            <v>0.20318456102791818</v>
          </cell>
          <cell r="Y65">
            <v>0.30056380381153286</v>
          </cell>
          <cell r="Z65">
            <v>1.1681585014960467</v>
          </cell>
          <cell r="AA65">
            <v>0.21513659402956045</v>
          </cell>
          <cell r="AC65">
            <v>0.35622376748033524</v>
          </cell>
          <cell r="AD65">
            <v>1.2368737074664025</v>
          </cell>
          <cell r="AE65">
            <v>0.22708862703120267</v>
          </cell>
        </row>
        <row r="66">
          <cell r="A66">
            <v>71274808</v>
          </cell>
          <cell r="B66">
            <v>71274808</v>
          </cell>
          <cell r="C66" t="str">
            <v>AZ Oberstrass Stadt Zürich</v>
          </cell>
          <cell r="F66">
            <v>1336313</v>
          </cell>
          <cell r="G66">
            <v>22271.883333333335</v>
          </cell>
          <cell r="H66">
            <v>3.3410729483649675</v>
          </cell>
          <cell r="I66">
            <v>4.1247334830289182</v>
          </cell>
          <cell r="J66">
            <v>0.71743873886383136</v>
          </cell>
          <cell r="K66">
            <v>8.1832451702577167</v>
          </cell>
          <cell r="N66">
            <v>1</v>
          </cell>
          <cell r="O66">
            <v>4</v>
          </cell>
          <cell r="Q66">
            <v>0</v>
          </cell>
          <cell r="R66">
            <v>0.24243990650898234</v>
          </cell>
          <cell r="S66">
            <v>5.5753889263556946</v>
          </cell>
          <cell r="U66">
            <v>0.73503604864029282</v>
          </cell>
          <cell r="V66">
            <v>3.2997867864231347</v>
          </cell>
          <cell r="W66">
            <v>0.60982292803425664</v>
          </cell>
          <cell r="Y66">
            <v>0.90208969605854128</v>
          </cell>
          <cell r="Z66">
            <v>3.5060234605745801</v>
          </cell>
          <cell r="AA66">
            <v>0.64569486497744821</v>
          </cell>
          <cell r="AC66">
            <v>1.0691433434767896</v>
          </cell>
          <cell r="AD66">
            <v>3.7122601347260265</v>
          </cell>
          <cell r="AE66">
            <v>0.68156680192063979</v>
          </cell>
        </row>
        <row r="67">
          <cell r="A67">
            <v>71274813</v>
          </cell>
          <cell r="B67">
            <v>71274813</v>
          </cell>
          <cell r="C67" t="str">
            <v>AZ Mathysweg Stadt Zürich</v>
          </cell>
          <cell r="F67">
            <v>1193343</v>
          </cell>
          <cell r="G67">
            <v>19889.05</v>
          </cell>
          <cell r="H67">
            <v>2.9836168737568931</v>
          </cell>
          <cell r="I67">
            <v>3.6834348156743046</v>
          </cell>
          <cell r="J67">
            <v>0.64068111060206778</v>
          </cell>
          <cell r="K67">
            <v>7.3077328000332651</v>
          </cell>
          <cell r="N67">
            <v>5</v>
          </cell>
          <cell r="O67">
            <v>1</v>
          </cell>
          <cell r="Q67">
            <v>0</v>
          </cell>
          <cell r="R67">
            <v>1.3574286637904516</v>
          </cell>
          <cell r="S67">
            <v>1.5608389001203253</v>
          </cell>
          <cell r="U67">
            <v>0.65639571222651649</v>
          </cell>
          <cell r="V67">
            <v>2.9467478525394437</v>
          </cell>
          <cell r="W67">
            <v>0.54457894401175755</v>
          </cell>
          <cell r="Y67">
            <v>0.80557655591436117</v>
          </cell>
          <cell r="Z67">
            <v>3.1309195933231591</v>
          </cell>
          <cell r="AA67">
            <v>0.57661299954186107</v>
          </cell>
          <cell r="AC67">
            <v>0.95475739960220585</v>
          </cell>
          <cell r="AD67">
            <v>3.3150913341068744</v>
          </cell>
          <cell r="AE67">
            <v>0.60864705507196437</v>
          </cell>
        </row>
        <row r="68">
          <cell r="A68">
            <v>71274829</v>
          </cell>
          <cell r="B68">
            <v>71274829</v>
          </cell>
          <cell r="C68" t="str">
            <v>AZ Laubegg Stadt Zürich</v>
          </cell>
          <cell r="F68">
            <v>1041989</v>
          </cell>
          <cell r="G68">
            <v>17366.483333333334</v>
          </cell>
          <cell r="H68">
            <v>2.6051989768818111</v>
          </cell>
          <cell r="I68">
            <v>3.2162576561388079</v>
          </cell>
          <cell r="J68">
            <v>0.5594222865975147</v>
          </cell>
          <cell r="K68">
            <v>6.3808789196181337</v>
          </cell>
          <cell r="N68">
            <v>7</v>
          </cell>
          <cell r="Q68">
            <v>0</v>
          </cell>
          <cell r="R68">
            <v>2.1764425454656089</v>
          </cell>
          <cell r="S68">
            <v>0</v>
          </cell>
          <cell r="U68">
            <v>0.57314377491399848</v>
          </cell>
          <cell r="V68">
            <v>2.5730061249110463</v>
          </cell>
          <cell r="W68">
            <v>0.47550894360788748</v>
          </cell>
          <cell r="Y68">
            <v>0.70340372375808902</v>
          </cell>
          <cell r="Z68">
            <v>2.7338190077179867</v>
          </cell>
          <cell r="AA68">
            <v>0.50348005793776329</v>
          </cell>
          <cell r="AC68">
            <v>0.83366367260217955</v>
          </cell>
          <cell r="AD68">
            <v>2.8946318905249271</v>
          </cell>
          <cell r="AE68">
            <v>0.53145117226763894</v>
          </cell>
        </row>
        <row r="69">
          <cell r="A69">
            <v>71274834</v>
          </cell>
          <cell r="B69">
            <v>71274834</v>
          </cell>
          <cell r="C69" t="str">
            <v>AZ Kalchbühl Stadt Zürich</v>
          </cell>
          <cell r="F69">
            <v>717623</v>
          </cell>
          <cell r="G69">
            <v>11960.383333333333</v>
          </cell>
          <cell r="H69">
            <v>1.7942134757534445</v>
          </cell>
          <cell r="I69">
            <v>2.2150526233686723</v>
          </cell>
          <cell r="J69">
            <v>0.38527690750571097</v>
          </cell>
          <cell r="K69">
            <v>4.3945430066278277</v>
          </cell>
          <cell r="N69">
            <v>5</v>
          </cell>
          <cell r="Q69">
            <v>0</v>
          </cell>
          <cell r="R69">
            <v>2.2572827152051831</v>
          </cell>
          <cell r="S69">
            <v>0</v>
          </cell>
          <cell r="U69">
            <v>0.3947269646657578</v>
          </cell>
          <cell r="V69">
            <v>1.7720420986949379</v>
          </cell>
          <cell r="W69">
            <v>0.32748537137985434</v>
          </cell>
          <cell r="Y69">
            <v>0.48443763845343002</v>
          </cell>
          <cell r="Z69">
            <v>1.8827947298633714</v>
          </cell>
          <cell r="AA69">
            <v>0.34674921675513987</v>
          </cell>
          <cell r="AC69">
            <v>0.5741483122411023</v>
          </cell>
          <cell r="AD69">
            <v>1.9935473610318051</v>
          </cell>
          <cell r="AE69">
            <v>0.36601306213042539</v>
          </cell>
        </row>
        <row r="70">
          <cell r="A70">
            <v>71274855</v>
          </cell>
          <cell r="B70">
            <v>71274855</v>
          </cell>
          <cell r="C70" t="str">
            <v>AZ Selnau Stadt Zürich</v>
          </cell>
          <cell r="F70">
            <v>381758</v>
          </cell>
          <cell r="G70">
            <v>6362.6333333333332</v>
          </cell>
          <cell r="H70">
            <v>0.95447797531110834</v>
          </cell>
          <cell r="I70">
            <v>1.1783541767640915</v>
          </cell>
          <cell r="J70">
            <v>0.20495795376620482</v>
          </cell>
          <cell r="K70">
            <v>2.337790105841405</v>
          </cell>
          <cell r="N70">
            <v>3</v>
          </cell>
          <cell r="Q70">
            <v>0</v>
          </cell>
          <cell r="R70">
            <v>2.5459238479880275</v>
          </cell>
          <cell r="S70">
            <v>0</v>
          </cell>
          <cell r="U70">
            <v>0.20998515456844383</v>
          </cell>
          <cell r="V70">
            <v>0.94268334141127319</v>
          </cell>
          <cell r="W70">
            <v>0.1742142607012741</v>
          </cell>
          <cell r="Y70">
            <v>0.25770905333399929</v>
          </cell>
          <cell r="Z70">
            <v>1.0016010502494777</v>
          </cell>
          <cell r="AA70">
            <v>0.18446215838958435</v>
          </cell>
          <cell r="AC70">
            <v>0.30543295209955468</v>
          </cell>
          <cell r="AD70">
            <v>1.0605187590876823</v>
          </cell>
          <cell r="AE70">
            <v>0.19471005607789457</v>
          </cell>
        </row>
        <row r="71">
          <cell r="A71">
            <v>71274860</v>
          </cell>
          <cell r="B71">
            <v>71274860</v>
          </cell>
          <cell r="C71" t="str">
            <v>AZ Rosengarten Stadt Zürich</v>
          </cell>
          <cell r="F71">
            <v>1018009</v>
          </cell>
          <cell r="G71">
            <v>16966.816666666666</v>
          </cell>
          <cell r="H71">
            <v>2.5452437648156319</v>
          </cell>
          <cell r="I71">
            <v>3.1422397359935772</v>
          </cell>
          <cell r="J71">
            <v>0.54654792186563328</v>
          </cell>
          <cell r="K71">
            <v>6.2340314226748426</v>
          </cell>
          <cell r="N71">
            <v>7</v>
          </cell>
          <cell r="Q71">
            <v>0</v>
          </cell>
          <cell r="R71">
            <v>2.2277103557111619</v>
          </cell>
          <cell r="S71">
            <v>0</v>
          </cell>
          <cell r="U71">
            <v>0.55995362825943906</v>
          </cell>
          <cell r="V71">
            <v>2.5137917887948618</v>
          </cell>
          <cell r="W71">
            <v>0.46456573358578829</v>
          </cell>
          <cell r="Y71">
            <v>0.68721581650022068</v>
          </cell>
          <cell r="Z71">
            <v>2.6709037755945406</v>
          </cell>
          <cell r="AA71">
            <v>0.49189312967906995</v>
          </cell>
          <cell r="AC71">
            <v>0.81447800474100218</v>
          </cell>
          <cell r="AD71">
            <v>2.8280157623942195</v>
          </cell>
          <cell r="AE71">
            <v>0.51922052577235156</v>
          </cell>
        </row>
        <row r="72">
          <cell r="A72">
            <v>71274876</v>
          </cell>
          <cell r="B72">
            <v>71274876</v>
          </cell>
          <cell r="C72" t="str">
            <v>AZ Rebwies Stadt Zürich</v>
          </cell>
          <cell r="F72">
            <v>1251108</v>
          </cell>
          <cell r="G72">
            <v>20851.8</v>
          </cell>
          <cell r="H72">
            <v>3.1280419290113897</v>
          </cell>
          <cell r="I72">
            <v>3.8617352809449152</v>
          </cell>
          <cell r="J72">
            <v>0.67169394124164783</v>
          </cell>
          <cell r="K72">
            <v>7.6614711511979525</v>
          </cell>
          <cell r="N72">
            <v>3</v>
          </cell>
          <cell r="O72">
            <v>4</v>
          </cell>
          <cell r="Q72">
            <v>0</v>
          </cell>
          <cell r="R72">
            <v>0.77685283473546118</v>
          </cell>
          <cell r="S72">
            <v>5.9550931672926382</v>
          </cell>
          <cell r="U72">
            <v>0.68816922438250572</v>
          </cell>
          <cell r="V72">
            <v>3.0893882247559326</v>
          </cell>
          <cell r="W72">
            <v>0.5709398500554006</v>
          </cell>
          <cell r="Y72">
            <v>0.84457132083307529</v>
          </cell>
          <cell r="Z72">
            <v>3.2824749888031777</v>
          </cell>
          <cell r="AA72">
            <v>0.60452454711748305</v>
          </cell>
          <cell r="AC72">
            <v>1.0009734172836446</v>
          </cell>
          <cell r="AD72">
            <v>3.4755617528504237</v>
          </cell>
          <cell r="AE72">
            <v>0.63810924417956538</v>
          </cell>
        </row>
        <row r="73">
          <cell r="A73">
            <v>71274881</v>
          </cell>
          <cell r="B73">
            <v>71274881</v>
          </cell>
          <cell r="C73" t="str">
            <v>AZ Dorflinde Stadt Zürich</v>
          </cell>
          <cell r="F73">
            <v>1682594</v>
          </cell>
          <cell r="G73">
            <v>28043.233333333334</v>
          </cell>
          <cell r="H73">
            <v>4.2068507127306276</v>
          </cell>
          <cell r="I73">
            <v>5.193582499117765</v>
          </cell>
          <cell r="J73">
            <v>0.9033498270089787</v>
          </cell>
          <cell r="K73">
            <v>10.303783038857372</v>
          </cell>
          <cell r="N73">
            <v>6</v>
          </cell>
          <cell r="Q73">
            <v>0</v>
          </cell>
          <cell r="R73">
            <v>1.1552719151027679</v>
          </cell>
          <cell r="S73">
            <v>0</v>
          </cell>
          <cell r="U73">
            <v>0.92550715680073803</v>
          </cell>
          <cell r="V73">
            <v>4.1548659992942119</v>
          </cell>
          <cell r="W73">
            <v>0.76784735295763185</v>
          </cell>
          <cell r="Y73">
            <v>1.1358496924372696</v>
          </cell>
          <cell r="Z73">
            <v>4.4145451242501004</v>
          </cell>
          <cell r="AA73">
            <v>0.8130148443080808</v>
          </cell>
          <cell r="AC73">
            <v>1.3461922280738008</v>
          </cell>
          <cell r="AD73">
            <v>4.6742242492059889</v>
          </cell>
          <cell r="AE73">
            <v>0.85818233565852975</v>
          </cell>
        </row>
        <row r="74">
          <cell r="A74">
            <v>71274897</v>
          </cell>
          <cell r="B74">
            <v>71274897</v>
          </cell>
          <cell r="C74" t="str">
            <v>AZ Gibeleich</v>
          </cell>
          <cell r="F74">
            <v>1970406</v>
          </cell>
          <cell r="G74">
            <v>32840.1</v>
          </cell>
          <cell r="H74">
            <v>4.926443268827005</v>
          </cell>
          <cell r="I74">
            <v>6.0819580467757755</v>
          </cell>
          <cell r="J74">
            <v>1.0578701215132429</v>
          </cell>
          <cell r="K74">
            <v>12.066271437116024</v>
          </cell>
          <cell r="M74">
            <v>1</v>
          </cell>
          <cell r="N74">
            <v>8</v>
          </cell>
          <cell r="O74">
            <v>2</v>
          </cell>
          <cell r="Q74">
            <v>0.20298620027306269</v>
          </cell>
          <cell r="R74">
            <v>1.3153658638341044</v>
          </cell>
          <cell r="S74">
            <v>1.8905912543773107</v>
          </cell>
          <cell r="U74">
            <v>1.083817519141941</v>
          </cell>
          <cell r="V74">
            <v>4.8655664374206209</v>
          </cell>
          <cell r="W74">
            <v>0.89918960328625641</v>
          </cell>
          <cell r="Y74">
            <v>1.3301396825832914</v>
          </cell>
          <cell r="Z74">
            <v>5.1696643397594091</v>
          </cell>
          <cell r="AA74">
            <v>0.95208310936191864</v>
          </cell>
          <cell r="AC74">
            <v>1.5764618460246416</v>
          </cell>
          <cell r="AD74">
            <v>5.4737622420981982</v>
          </cell>
          <cell r="AE74">
            <v>1.0049766154375808</v>
          </cell>
        </row>
        <row r="75">
          <cell r="A75">
            <v>71274902</v>
          </cell>
          <cell r="B75">
            <v>71274902</v>
          </cell>
          <cell r="C75" t="str">
            <v>APH Eichhölzli</v>
          </cell>
          <cell r="F75">
            <v>1317359</v>
          </cell>
          <cell r="G75">
            <v>21955.983333333334</v>
          </cell>
          <cell r="H75">
            <v>3.2936838287026498</v>
          </cell>
          <cell r="I75">
            <v>4.0662290769224656</v>
          </cell>
          <cell r="J75">
            <v>0.70726272930886536</v>
          </cell>
          <cell r="K75">
            <v>8.0671756349339816</v>
          </cell>
          <cell r="N75">
            <v>3</v>
          </cell>
          <cell r="Q75">
            <v>0</v>
          </cell>
          <cell r="R75">
            <v>0.73778430660147576</v>
          </cell>
          <cell r="S75">
            <v>0</v>
          </cell>
          <cell r="U75">
            <v>0.72461044231458294</v>
          </cell>
          <cell r="V75">
            <v>3.2529832615379726</v>
          </cell>
          <cell r="W75">
            <v>0.60117331991253553</v>
          </cell>
          <cell r="Y75">
            <v>0.88929463374971551</v>
          </cell>
          <cell r="Z75">
            <v>3.4562947153840957</v>
          </cell>
          <cell r="AA75">
            <v>0.63653645637797884</v>
          </cell>
          <cell r="AC75">
            <v>1.0539788251848479</v>
          </cell>
          <cell r="AD75">
            <v>3.6596061692302193</v>
          </cell>
          <cell r="AE75">
            <v>0.67189959284342204</v>
          </cell>
        </row>
        <row r="76">
          <cell r="A76">
            <v>71275031</v>
          </cell>
          <cell r="B76">
            <v>71275031</v>
          </cell>
          <cell r="C76" t="str">
            <v>APH Nauengut</v>
          </cell>
          <cell r="F76">
            <v>1517500</v>
          </cell>
          <cell r="G76">
            <v>25291.666666666668</v>
          </cell>
          <cell r="H76">
            <v>3.7940798294589952</v>
          </cell>
          <cell r="I76">
            <v>4.6839947381312479</v>
          </cell>
          <cell r="J76">
            <v>0.81471428192785977</v>
          </cell>
          <cell r="K76">
            <v>9.2927888495181019</v>
          </cell>
          <cell r="N76">
            <v>8</v>
          </cell>
          <cell r="O76">
            <v>1</v>
          </cell>
          <cell r="Q76">
            <v>0</v>
          </cell>
          <cell r="R76">
            <v>1.7079438486286012</v>
          </cell>
          <cell r="S76">
            <v>1.2274241684258909</v>
          </cell>
          <cell r="U76">
            <v>0.83469756248097893</v>
          </cell>
          <cell r="V76">
            <v>3.7471957905049984</v>
          </cell>
          <cell r="W76">
            <v>0.69250713963868082</v>
          </cell>
          <cell r="Y76">
            <v>1.0244015539539288</v>
          </cell>
          <cell r="Z76">
            <v>3.9813955274115607</v>
          </cell>
          <cell r="AA76">
            <v>0.73324285373507381</v>
          </cell>
          <cell r="AC76">
            <v>1.2141055454268785</v>
          </cell>
          <cell r="AD76">
            <v>4.2155952643181234</v>
          </cell>
          <cell r="AE76">
            <v>0.77397856783146679</v>
          </cell>
        </row>
        <row r="77">
          <cell r="A77">
            <v>71275157</v>
          </cell>
          <cell r="B77">
            <v>71275157</v>
          </cell>
          <cell r="C77" t="str">
            <v>GEEREN</v>
          </cell>
          <cell r="F77">
            <v>907438</v>
          </cell>
          <cell r="G77">
            <v>15123.966666666667</v>
          </cell>
          <cell r="H77">
            <v>2.2687922321480141</v>
          </cell>
          <cell r="I77">
            <v>2.800945513792648</v>
          </cell>
          <cell r="J77">
            <v>0.48718464485275331</v>
          </cell>
          <cell r="K77">
            <v>5.5569223907934155</v>
          </cell>
          <cell r="N77">
            <v>1</v>
          </cell>
          <cell r="Q77">
            <v>0</v>
          </cell>
          <cell r="R77">
            <v>0.35702229660509893</v>
          </cell>
          <cell r="S77">
            <v>0</v>
          </cell>
          <cell r="U77">
            <v>0.49913429107256307</v>
          </cell>
          <cell r="V77">
            <v>2.2407564110341185</v>
          </cell>
          <cell r="W77">
            <v>0.41410694812484028</v>
          </cell>
          <cell r="Y77">
            <v>0.61257390267996381</v>
          </cell>
          <cell r="Z77">
            <v>2.3808036867237505</v>
          </cell>
          <cell r="AA77">
            <v>0.43846618036747798</v>
          </cell>
          <cell r="AC77">
            <v>0.72601351428736449</v>
          </cell>
          <cell r="AD77">
            <v>2.5208509624133835</v>
          </cell>
          <cell r="AE77">
            <v>0.46282541261011562</v>
          </cell>
        </row>
        <row r="78">
          <cell r="A78">
            <v>71275225</v>
          </cell>
          <cell r="B78">
            <v>71275225</v>
          </cell>
          <cell r="C78" t="str">
            <v>AWH Flaachtal</v>
          </cell>
          <cell r="F78">
            <v>1193219</v>
          </cell>
          <cell r="G78">
            <v>19886.983333333334</v>
          </cell>
          <cell r="H78">
            <v>2.9833068468054247</v>
          </cell>
          <cell r="I78">
            <v>3.683052070799492</v>
          </cell>
          <cell r="J78">
            <v>0.64061453757342923</v>
          </cell>
          <cell r="K78">
            <v>7.3069734551783467</v>
          </cell>
          <cell r="M78">
            <v>1</v>
          </cell>
          <cell r="N78">
            <v>4</v>
          </cell>
          <cell r="O78">
            <v>1</v>
          </cell>
          <cell r="Q78">
            <v>0.33519850667416823</v>
          </cell>
          <cell r="R78">
            <v>1.0860557828420023</v>
          </cell>
          <cell r="S78">
            <v>1.5610011033903159</v>
          </cell>
          <cell r="U78">
            <v>0.65632750629719339</v>
          </cell>
          <cell r="V78">
            <v>2.9464416566395939</v>
          </cell>
          <cell r="W78">
            <v>0.5445223569374148</v>
          </cell>
          <cell r="Y78">
            <v>0.80549284863746473</v>
          </cell>
          <cell r="Z78">
            <v>3.130594260179568</v>
          </cell>
          <cell r="AA78">
            <v>0.57655308381608628</v>
          </cell>
          <cell r="AC78">
            <v>0.95465819097773597</v>
          </cell>
          <cell r="AD78">
            <v>3.314746863719543</v>
          </cell>
          <cell r="AE78">
            <v>0.60858381069475775</v>
          </cell>
        </row>
        <row r="79">
          <cell r="A79">
            <v>71275377</v>
          </cell>
          <cell r="B79">
            <v>71275377</v>
          </cell>
          <cell r="C79" t="str">
            <v>QAH Aussersihl</v>
          </cell>
          <cell r="F79">
            <v>447802</v>
          </cell>
          <cell r="G79">
            <v>7463.3666666666668</v>
          </cell>
          <cell r="H79">
            <v>1.1196023300108051</v>
          </cell>
          <cell r="I79">
            <v>1.3822090357328825</v>
          </cell>
          <cell r="J79">
            <v>0.24041560782593702</v>
          </cell>
          <cell r="K79">
            <v>2.742226973569625</v>
          </cell>
          <cell r="Q79">
            <v>0</v>
          </cell>
          <cell r="R79">
            <v>0</v>
          </cell>
          <cell r="S79">
            <v>0</v>
          </cell>
          <cell r="U79">
            <v>0.24631251260237713</v>
          </cell>
          <cell r="V79">
            <v>1.1057672285863061</v>
          </cell>
          <cell r="W79">
            <v>0.20435326665204645</v>
          </cell>
          <cell r="Y79">
            <v>0.30229262910291738</v>
          </cell>
          <cell r="Z79">
            <v>1.1748776803729502</v>
          </cell>
          <cell r="AA79">
            <v>0.21637404704334331</v>
          </cell>
          <cell r="AC79">
            <v>0.35827274560345762</v>
          </cell>
          <cell r="AD79">
            <v>1.2439881321595943</v>
          </cell>
          <cell r="AE79">
            <v>0.22839482743464015</v>
          </cell>
        </row>
        <row r="80">
          <cell r="A80">
            <v>71275398</v>
          </cell>
          <cell r="B80">
            <v>71275398</v>
          </cell>
          <cell r="C80" t="str">
            <v>AH Haus St. Otmar</v>
          </cell>
          <cell r="F80">
            <v>796334</v>
          </cell>
          <cell r="G80">
            <v>13272.233333333334</v>
          </cell>
          <cell r="H80">
            <v>1.991008083632553</v>
          </cell>
          <cell r="I80">
            <v>2.4580061059604672</v>
          </cell>
          <cell r="J80">
            <v>0.42753521119258003</v>
          </cell>
          <cell r="K80">
            <v>4.8765494007856001</v>
          </cell>
          <cell r="N80">
            <v>0</v>
          </cell>
          <cell r="O80">
            <v>2</v>
          </cell>
          <cell r="Q80">
            <v>0</v>
          </cell>
          <cell r="R80">
            <v>0</v>
          </cell>
          <cell r="S80">
            <v>4.6779772698046029</v>
          </cell>
          <cell r="U80">
            <v>0.43802177839916168</v>
          </cell>
          <cell r="V80">
            <v>1.9664048847683739</v>
          </cell>
          <cell r="W80">
            <v>0.36340492951369302</v>
          </cell>
          <cell r="Y80">
            <v>0.53757218258078932</v>
          </cell>
          <cell r="Z80">
            <v>2.0893051900663973</v>
          </cell>
          <cell r="AA80">
            <v>0.38478169007332202</v>
          </cell>
          <cell r="AC80">
            <v>0.63712258676241695</v>
          </cell>
          <cell r="AD80">
            <v>2.2122054953644206</v>
          </cell>
          <cell r="AE80">
            <v>0.40615845063295103</v>
          </cell>
        </row>
        <row r="81">
          <cell r="A81">
            <v>71275403</v>
          </cell>
          <cell r="B81">
            <v>71275403</v>
          </cell>
          <cell r="C81" t="str">
            <v>Tannenrauch</v>
          </cell>
          <cell r="F81">
            <v>1345988</v>
          </cell>
          <cell r="G81">
            <v>22433.133333333335</v>
          </cell>
          <cell r="H81">
            <v>3.3652625512315346</v>
          </cell>
          <cell r="I81">
            <v>4.1545968432209568</v>
          </cell>
          <cell r="J81">
            <v>0.72263304573543063</v>
          </cell>
          <cell r="K81">
            <v>8.242492440187922</v>
          </cell>
          <cell r="O81">
            <v>4</v>
          </cell>
          <cell r="Q81">
            <v>0</v>
          </cell>
          <cell r="R81">
            <v>0</v>
          </cell>
          <cell r="S81">
            <v>5.5353128722879834</v>
          </cell>
          <cell r="U81">
            <v>0.74035776127093766</v>
          </cell>
          <cell r="V81">
            <v>3.3236774745767654</v>
          </cell>
          <cell r="W81">
            <v>0.614238088875116</v>
          </cell>
          <cell r="Y81">
            <v>0.90862088883251435</v>
          </cell>
          <cell r="Z81">
            <v>3.5314073167378131</v>
          </cell>
          <cell r="AA81">
            <v>0.65036974116188762</v>
          </cell>
          <cell r="AC81">
            <v>1.0768840163940911</v>
          </cell>
          <cell r="AD81">
            <v>3.7391371588988611</v>
          </cell>
          <cell r="AE81">
            <v>0.68650139344865913</v>
          </cell>
        </row>
        <row r="82">
          <cell r="A82">
            <v>71275623</v>
          </cell>
          <cell r="B82">
            <v>71275623</v>
          </cell>
          <cell r="C82" t="str">
            <v>Serata</v>
          </cell>
          <cell r="F82">
            <v>6109377</v>
          </cell>
          <cell r="G82">
            <v>101822.95</v>
          </cell>
          <cell r="H82">
            <v>15.274770376448568</v>
          </cell>
          <cell r="I82">
            <v>18.857522056843536</v>
          </cell>
          <cell r="J82">
            <v>3.2799978224590318</v>
          </cell>
          <cell r="K82">
            <v>37.412290255751138</v>
          </cell>
          <cell r="N82">
            <v>11</v>
          </cell>
          <cell r="O82">
            <v>2</v>
          </cell>
          <cell r="Q82">
            <v>0</v>
          </cell>
          <cell r="R82">
            <v>0.58332160327544291</v>
          </cell>
          <cell r="S82">
            <v>0.60975650236883061</v>
          </cell>
          <cell r="U82">
            <v>3.3604494828186851</v>
          </cell>
          <cell r="V82">
            <v>15.086017645474829</v>
          </cell>
          <cell r="W82">
            <v>2.7879981490901771</v>
          </cell>
          <cell r="Y82">
            <v>4.1241880016411141</v>
          </cell>
          <cell r="Z82">
            <v>16.028893748317003</v>
          </cell>
          <cell r="AA82">
            <v>2.9519980402131285</v>
          </cell>
          <cell r="AC82">
            <v>4.8879265204635418</v>
          </cell>
          <cell r="AD82">
            <v>16.971769851159184</v>
          </cell>
          <cell r="AE82">
            <v>3.1159979313360799</v>
          </cell>
        </row>
        <row r="83">
          <cell r="A83">
            <v>71275885</v>
          </cell>
          <cell r="B83">
            <v>71275885</v>
          </cell>
          <cell r="C83" t="str">
            <v>Tertianum Etzelblick</v>
          </cell>
          <cell r="F83">
            <v>1127354</v>
          </cell>
          <cell r="G83">
            <v>18789.233333333334</v>
          </cell>
          <cell r="H83">
            <v>2.8186300310114767</v>
          </cell>
          <cell r="I83">
            <v>3.4797497225774068</v>
          </cell>
          <cell r="J83">
            <v>0.60525298490181245</v>
          </cell>
          <cell r="K83">
            <v>6.9036327384906961</v>
          </cell>
          <cell r="N83">
            <v>1</v>
          </cell>
          <cell r="O83">
            <v>3</v>
          </cell>
          <cell r="Q83">
            <v>0</v>
          </cell>
          <cell r="R83">
            <v>0.28737698964720731</v>
          </cell>
          <cell r="S83">
            <v>4.9566050475350849</v>
          </cell>
          <cell r="U83">
            <v>0.62009860682252482</v>
          </cell>
          <cell r="V83">
            <v>2.7837997780619257</v>
          </cell>
          <cell r="W83">
            <v>0.51446503716654057</v>
          </cell>
          <cell r="Y83">
            <v>0.7610301083730987</v>
          </cell>
          <cell r="Z83">
            <v>2.9577872641907956</v>
          </cell>
          <cell r="AA83">
            <v>0.54472768641163127</v>
          </cell>
          <cell r="AC83">
            <v>0.90196160992367258</v>
          </cell>
          <cell r="AD83">
            <v>3.131774750319666</v>
          </cell>
          <cell r="AE83">
            <v>0.57499033565672175</v>
          </cell>
        </row>
        <row r="84">
          <cell r="A84">
            <v>71275890</v>
          </cell>
          <cell r="B84">
            <v>71275890</v>
          </cell>
          <cell r="C84" t="str">
            <v>Tertianum Grünegg</v>
          </cell>
          <cell r="F84">
            <v>1285060</v>
          </cell>
          <cell r="G84">
            <v>21417.666666666668</v>
          </cell>
          <cell r="H84">
            <v>3.212929308497249</v>
          </cell>
          <cell r="I84">
            <v>3.9665332969904061</v>
          </cell>
          <cell r="J84">
            <v>0.68992206598630335</v>
          </cell>
          <cell r="K84">
            <v>7.8693846714739593</v>
          </cell>
          <cell r="N84">
            <v>2</v>
          </cell>
          <cell r="Q84">
            <v>0</v>
          </cell>
          <cell r="R84">
            <v>0.50421863381746812</v>
          </cell>
          <cell r="S84">
            <v>0</v>
          </cell>
          <cell r="U84">
            <v>0.70684444786939482</v>
          </cell>
          <cell r="V84">
            <v>3.1732266375923253</v>
          </cell>
          <cell r="W84">
            <v>0.58643375608835779</v>
          </cell>
          <cell r="Y84">
            <v>0.86749091329425732</v>
          </cell>
          <cell r="Z84">
            <v>3.3715533024418449</v>
          </cell>
          <cell r="AA84">
            <v>0.62092985938767298</v>
          </cell>
          <cell r="AC84">
            <v>1.0281373787191197</v>
          </cell>
          <cell r="AD84">
            <v>3.5698799672913655</v>
          </cell>
          <cell r="AE84">
            <v>0.65542596268698816</v>
          </cell>
        </row>
        <row r="85">
          <cell r="A85">
            <v>71275906</v>
          </cell>
          <cell r="B85">
            <v>71275906</v>
          </cell>
          <cell r="C85" t="str">
            <v>Tertianum Zur Heimat</v>
          </cell>
          <cell r="F85">
            <v>1759012</v>
          </cell>
          <cell r="G85">
            <v>29316.866666666665</v>
          </cell>
          <cell r="H85">
            <v>4.3979123222249257</v>
          </cell>
          <cell r="I85">
            <v>5.4294582881777407</v>
          </cell>
          <cell r="J85">
            <v>0.94437706654529696</v>
          </cell>
          <cell r="K85">
            <v>10.771747676947964</v>
          </cell>
          <cell r="N85">
            <v>5</v>
          </cell>
          <cell r="Q85">
            <v>0</v>
          </cell>
          <cell r="R85">
            <v>0.92090218482516839</v>
          </cell>
          <cell r="S85">
            <v>0</v>
          </cell>
          <cell r="U85">
            <v>0.96754071088948368</v>
          </cell>
          <cell r="V85">
            <v>4.3435666305421927</v>
          </cell>
          <cell r="W85">
            <v>0.80272050656350236</v>
          </cell>
          <cell r="Y85">
            <v>1.18743632700073</v>
          </cell>
          <cell r="Z85">
            <v>4.6150395449510793</v>
          </cell>
          <cell r="AA85">
            <v>0.8499393598907673</v>
          </cell>
          <cell r="AC85">
            <v>1.4073319431119762</v>
          </cell>
          <cell r="AD85">
            <v>4.8865124593599667</v>
          </cell>
          <cell r="AE85">
            <v>0.89715821321803202</v>
          </cell>
        </row>
        <row r="86">
          <cell r="A86">
            <v>71276339</v>
          </cell>
          <cell r="B86">
            <v>71276339</v>
          </cell>
          <cell r="C86" t="str">
            <v>PZ Gorwiden</v>
          </cell>
          <cell r="F86">
            <v>3740276</v>
          </cell>
          <cell r="G86">
            <v>62337.933333333334</v>
          </cell>
          <cell r="H86">
            <v>9.351502951044198</v>
          </cell>
          <cell r="I86">
            <v>11.544931204717358</v>
          </cell>
          <cell r="J86">
            <v>2.0080766230985221</v>
          </cell>
          <cell r="K86">
            <v>22.904510778860075</v>
          </cell>
          <cell r="M86">
            <v>1</v>
          </cell>
          <cell r="N86">
            <v>2</v>
          </cell>
          <cell r="Q86">
            <v>0.10693468261038606</v>
          </cell>
          <cell r="R86">
            <v>0.17323619903276538</v>
          </cell>
          <cell r="S86">
            <v>0</v>
          </cell>
          <cell r="U86">
            <v>2.0573306492297236</v>
          </cell>
          <cell r="V86">
            <v>9.2359449637738873</v>
          </cell>
          <cell r="W86">
            <v>1.7068651296337438</v>
          </cell>
          <cell r="Y86">
            <v>2.5249057967819337</v>
          </cell>
          <cell r="Z86">
            <v>9.8131915240097545</v>
          </cell>
          <cell r="AA86">
            <v>1.8072689607886698</v>
          </cell>
          <cell r="AC86">
            <v>2.9924809443341434</v>
          </cell>
          <cell r="AD86">
            <v>10.390438084245622</v>
          </cell>
          <cell r="AE86">
            <v>1.9076727919435958</v>
          </cell>
        </row>
        <row r="87">
          <cell r="A87">
            <v>71276475</v>
          </cell>
          <cell r="B87">
            <v>71276475</v>
          </cell>
          <cell r="C87" t="str">
            <v>APH Hugo Mendel Stiftung</v>
          </cell>
          <cell r="F87">
            <v>967930</v>
          </cell>
          <cell r="G87">
            <v>16132.166666666666</v>
          </cell>
          <cell r="H87">
            <v>2.4200353801174592</v>
          </cell>
          <cell r="I87">
            <v>2.9876632796569216</v>
          </cell>
          <cell r="J87">
            <v>0.51966154524311903</v>
          </cell>
          <cell r="K87">
            <v>5.9273602050175</v>
          </cell>
          <cell r="N87">
            <v>2</v>
          </cell>
          <cell r="Q87">
            <v>0</v>
          </cell>
          <cell r="R87">
            <v>0.66941948030691845</v>
          </cell>
          <cell r="S87">
            <v>0</v>
          </cell>
          <cell r="U87">
            <v>0.53240778362584107</v>
          </cell>
          <cell r="V87">
            <v>2.3901306237255375</v>
          </cell>
          <cell r="W87">
            <v>0.44171231345665118</v>
          </cell>
          <cell r="Y87">
            <v>0.65340955263171407</v>
          </cell>
          <cell r="Z87">
            <v>2.5395137877083833</v>
          </cell>
          <cell r="AA87">
            <v>0.46769539071880711</v>
          </cell>
          <cell r="AC87">
            <v>0.77441132163758697</v>
          </cell>
          <cell r="AD87">
            <v>2.6888969516912296</v>
          </cell>
          <cell r="AE87">
            <v>0.49367846798096304</v>
          </cell>
        </row>
        <row r="88">
          <cell r="A88">
            <v>71276826</v>
          </cell>
          <cell r="B88">
            <v>71276826</v>
          </cell>
          <cell r="C88" t="str">
            <v>PH Sonnhalde</v>
          </cell>
          <cell r="F88">
            <v>8179323</v>
          </cell>
          <cell r="G88">
            <v>136322.04999999999</v>
          </cell>
          <cell r="H88">
            <v>20.450085280349278</v>
          </cell>
          <cell r="I88">
            <v>25.24672546522299</v>
          </cell>
          <cell r="J88">
            <v>4.3913089058326369</v>
          </cell>
          <cell r="K88">
            <v>50.088119651404902</v>
          </cell>
          <cell r="M88">
            <v>2</v>
          </cell>
          <cell r="N88">
            <v>4</v>
          </cell>
          <cell r="O88">
            <v>1</v>
          </cell>
          <cell r="Q88">
            <v>9.7799103161776202E-2</v>
          </cell>
          <cell r="R88">
            <v>0.15843638833519</v>
          </cell>
          <cell r="S88">
            <v>0.22772253590991451</v>
          </cell>
          <cell r="U88">
            <v>4.4990187616768411</v>
          </cell>
          <cell r="V88">
            <v>20.197380372178394</v>
          </cell>
          <cell r="W88">
            <v>3.732612569957741</v>
          </cell>
          <cell r="Y88">
            <v>5.5215230256943055</v>
          </cell>
          <cell r="Z88">
            <v>21.459716645439542</v>
          </cell>
          <cell r="AA88">
            <v>3.9521780152493733</v>
          </cell>
          <cell r="AC88">
            <v>6.5440272897117691</v>
          </cell>
          <cell r="AD88">
            <v>22.72205291870069</v>
          </cell>
          <cell r="AE88">
            <v>4.1717434605410046</v>
          </cell>
        </row>
        <row r="89">
          <cell r="A89">
            <v>71277002</v>
          </cell>
          <cell r="B89">
            <v>71277002</v>
          </cell>
          <cell r="C89" t="str">
            <v>AZ Platten</v>
          </cell>
          <cell r="F89">
            <v>2887611</v>
          </cell>
          <cell r="G89">
            <v>48126.85</v>
          </cell>
          <cell r="H89">
            <v>7.2196551238378355</v>
          </cell>
          <cell r="I89">
            <v>8.913050892764355</v>
          </cell>
          <cell r="J89">
            <v>1.5502984661298111</v>
          </cell>
          <cell r="K89">
            <v>17.683004482732002</v>
          </cell>
          <cell r="M89">
            <v>2</v>
          </cell>
          <cell r="N89">
            <v>9</v>
          </cell>
          <cell r="Q89">
            <v>0.27702154267679713</v>
          </cell>
          <cell r="R89">
            <v>1.0097552575747357</v>
          </cell>
          <cell r="S89">
            <v>0</v>
          </cell>
          <cell r="U89">
            <v>1.5883241272443238</v>
          </cell>
          <cell r="V89">
            <v>7.1304407142114847</v>
          </cell>
          <cell r="W89">
            <v>1.3177536962103393</v>
          </cell>
          <cell r="Y89">
            <v>1.9493068834362157</v>
          </cell>
          <cell r="Z89">
            <v>7.5760932588497019</v>
          </cell>
          <cell r="AA89">
            <v>1.39526861951683</v>
          </cell>
          <cell r="AC89">
            <v>2.3102896396281074</v>
          </cell>
          <cell r="AD89">
            <v>8.021745803487919</v>
          </cell>
          <cell r="AE89">
            <v>1.4727835428233205</v>
          </cell>
        </row>
        <row r="90">
          <cell r="A90">
            <v>71277175</v>
          </cell>
          <cell r="B90">
            <v>71277175</v>
          </cell>
          <cell r="C90" t="str">
            <v>Haus Wäckerling</v>
          </cell>
          <cell r="F90">
            <v>4896041</v>
          </cell>
          <cell r="G90">
            <v>81600.683333333334</v>
          </cell>
          <cell r="H90">
            <v>12.241166657202138</v>
          </cell>
          <cell r="I90">
            <v>15.112375803410115</v>
          </cell>
          <cell r="J90">
            <v>2.628582884747519</v>
          </cell>
          <cell r="K90">
            <v>29.982125345359773</v>
          </cell>
          <cell r="N90">
            <v>4</v>
          </cell>
          <cell r="Q90">
            <v>0</v>
          </cell>
          <cell r="R90">
            <v>0.2646837302111954</v>
          </cell>
          <cell r="S90">
            <v>0</v>
          </cell>
          <cell r="U90">
            <v>2.6930566645844705</v>
          </cell>
          <cell r="V90">
            <v>12.089900642728093</v>
          </cell>
          <cell r="W90">
            <v>2.2342954520353913</v>
          </cell>
          <cell r="Y90">
            <v>3.3051149974445773</v>
          </cell>
          <cell r="Z90">
            <v>12.845519432898598</v>
          </cell>
          <cell r="AA90">
            <v>2.3657245962727673</v>
          </cell>
          <cell r="AC90">
            <v>3.9171733303046841</v>
          </cell>
          <cell r="AD90">
            <v>13.601138223069103</v>
          </cell>
          <cell r="AE90">
            <v>2.4971537405101429</v>
          </cell>
        </row>
        <row r="91">
          <cell r="A91">
            <v>71277285</v>
          </cell>
          <cell r="B91">
            <v>71277285</v>
          </cell>
          <cell r="C91" t="str">
            <v>WPZ Sonnegg</v>
          </cell>
          <cell r="F91">
            <v>1899176</v>
          </cell>
          <cell r="G91">
            <v>31652.933333333334</v>
          </cell>
          <cell r="H91">
            <v>4.7483527869473585</v>
          </cell>
          <cell r="I91">
            <v>5.8620958094136091</v>
          </cell>
          <cell r="J91">
            <v>1.019628211594481</v>
          </cell>
          <cell r="K91">
            <v>11.630076807955449</v>
          </cell>
          <cell r="N91">
            <v>2</v>
          </cell>
          <cell r="Q91">
            <v>0</v>
          </cell>
          <cell r="R91">
            <v>0.34117490826204389</v>
          </cell>
          <cell r="S91">
            <v>0</v>
          </cell>
          <cell r="U91">
            <v>1.044637613128419</v>
          </cell>
          <cell r="V91">
            <v>4.6896766475308871</v>
          </cell>
          <cell r="W91">
            <v>0.86668397985530887</v>
          </cell>
          <cell r="Y91">
            <v>1.2820552524757869</v>
          </cell>
          <cell r="Z91">
            <v>4.9827814380015676</v>
          </cell>
          <cell r="AA91">
            <v>0.91766539043503292</v>
          </cell>
          <cell r="AC91">
            <v>1.5194728918231548</v>
          </cell>
          <cell r="AD91">
            <v>5.2758862284722481</v>
          </cell>
          <cell r="AE91">
            <v>0.96864680101475698</v>
          </cell>
        </row>
        <row r="92">
          <cell r="A92">
            <v>71277332</v>
          </cell>
          <cell r="B92">
            <v>71277332</v>
          </cell>
          <cell r="C92" t="str">
            <v>Convita</v>
          </cell>
          <cell r="F92">
            <v>444498</v>
          </cell>
          <cell r="G92">
            <v>7408.3</v>
          </cell>
          <cell r="H92">
            <v>1.1113416118845894</v>
          </cell>
          <cell r="I92">
            <v>1.3720107368104537</v>
          </cell>
          <cell r="J92">
            <v>0.23864175874027663</v>
          </cell>
          <cell r="K92">
            <v>2.7219941074353198</v>
          </cell>
          <cell r="N92">
            <v>2</v>
          </cell>
          <cell r="Q92">
            <v>0</v>
          </cell>
          <cell r="R92">
            <v>1.4577145399382574</v>
          </cell>
          <cell r="S92">
            <v>0</v>
          </cell>
          <cell r="U92">
            <v>0.24449515461460966</v>
          </cell>
          <cell r="V92">
            <v>1.0976085894483629</v>
          </cell>
          <cell r="W92">
            <v>0.20284549492923512</v>
          </cell>
          <cell r="Y92">
            <v>0.30006223520883912</v>
          </cell>
          <cell r="Z92">
            <v>1.1662091262888856</v>
          </cell>
          <cell r="AA92">
            <v>0.21477758286624896</v>
          </cell>
          <cell r="AC92">
            <v>0.35562931580306861</v>
          </cell>
          <cell r="AD92">
            <v>1.2348096631294083</v>
          </cell>
          <cell r="AE92">
            <v>0.22670967080326279</v>
          </cell>
        </row>
        <row r="93">
          <cell r="A93">
            <v>71277416</v>
          </cell>
          <cell r="B93">
            <v>71277416</v>
          </cell>
          <cell r="C93" t="str">
            <v>APH Sonnengarten</v>
          </cell>
          <cell r="F93">
            <v>1342232</v>
          </cell>
          <cell r="G93">
            <v>22370.533333333333</v>
          </cell>
          <cell r="H93">
            <v>3.3558717348628697</v>
          </cell>
          <cell r="I93">
            <v>4.1430033774967914</v>
          </cell>
          <cell r="J93">
            <v>0.72061652722279723</v>
          </cell>
          <cell r="K93">
            <v>8.2194916395824578</v>
          </cell>
          <cell r="N93">
            <v>2</v>
          </cell>
          <cell r="O93">
            <v>2</v>
          </cell>
          <cell r="Q93">
            <v>0</v>
          </cell>
          <cell r="R93">
            <v>0.4827415808693844</v>
          </cell>
          <cell r="S93">
            <v>2.7754012355334843</v>
          </cell>
          <cell r="U93">
            <v>0.73829178166983134</v>
          </cell>
          <cell r="V93">
            <v>3.3144027019974334</v>
          </cell>
          <cell r="W93">
            <v>0.61252404813937766</v>
          </cell>
          <cell r="Y93">
            <v>0.90608536841297493</v>
          </cell>
          <cell r="Z93">
            <v>3.5215528708722728</v>
          </cell>
          <cell r="AA93">
            <v>0.64855487450051752</v>
          </cell>
          <cell r="AC93">
            <v>1.0738789551561183</v>
          </cell>
          <cell r="AD93">
            <v>3.7287030397471121</v>
          </cell>
          <cell r="AE93">
            <v>0.68458570086165738</v>
          </cell>
        </row>
        <row r="94">
          <cell r="A94">
            <v>71278158</v>
          </cell>
          <cell r="B94">
            <v>71278158</v>
          </cell>
          <cell r="C94" t="str">
            <v>PZ Im Spilhöfler</v>
          </cell>
          <cell r="F94">
            <v>1097333</v>
          </cell>
          <cell r="G94">
            <v>18288.883333333335</v>
          </cell>
          <cell r="H94">
            <v>2.7435710059306277</v>
          </cell>
          <cell r="I94">
            <v>3.3870853363939224</v>
          </cell>
          <cell r="J94">
            <v>0.58913533254085282</v>
          </cell>
          <cell r="K94">
            <v>6.7197916748654034</v>
          </cell>
          <cell r="N94">
            <v>5</v>
          </cell>
          <cell r="Q94">
            <v>0</v>
          </cell>
          <cell r="R94">
            <v>1.4761954611168064</v>
          </cell>
          <cell r="S94">
            <v>0</v>
          </cell>
          <cell r="U94">
            <v>0.60358562130473814</v>
          </cell>
          <cell r="V94">
            <v>2.7096682691151379</v>
          </cell>
          <cell r="W94">
            <v>0.50076503265972483</v>
          </cell>
          <cell r="Y94">
            <v>0.74076417160126951</v>
          </cell>
          <cell r="Z94">
            <v>2.8790225359348338</v>
          </cell>
          <cell r="AA94">
            <v>0.5302217992867676</v>
          </cell>
          <cell r="AC94">
            <v>0.87794272189780087</v>
          </cell>
          <cell r="AD94">
            <v>3.0483768027545302</v>
          </cell>
          <cell r="AE94">
            <v>0.55967856591381016</v>
          </cell>
        </row>
        <row r="95">
          <cell r="A95">
            <v>71278357</v>
          </cell>
          <cell r="B95">
            <v>71278357</v>
          </cell>
          <cell r="C95" t="str">
            <v>PZ Forch</v>
          </cell>
          <cell r="F95">
            <v>2690155</v>
          </cell>
          <cell r="G95">
            <v>44835.916666666664</v>
          </cell>
          <cell r="H95">
            <v>6.7259722066677172</v>
          </cell>
          <cell r="I95">
            <v>8.3035728927561561</v>
          </cell>
          <cell r="J95">
            <v>1.4442884343325477</v>
          </cell>
          <cell r="K95">
            <v>16.473833533756423</v>
          </cell>
          <cell r="M95">
            <v>2</v>
          </cell>
          <cell r="N95">
            <v>5</v>
          </cell>
          <cell r="O95">
            <v>8</v>
          </cell>
          <cell r="Q95">
            <v>0.29735478211124966</v>
          </cell>
          <cell r="R95">
            <v>0.60215043145606439</v>
          </cell>
          <cell r="S95">
            <v>5.5390597956959047</v>
          </cell>
          <cell r="U95">
            <v>1.4797138854668979</v>
          </cell>
          <cell r="V95">
            <v>6.6428583142049256</v>
          </cell>
          <cell r="W95">
            <v>1.2276451691826655</v>
          </cell>
          <cell r="Y95">
            <v>1.8160124958002837</v>
          </cell>
          <cell r="Z95">
            <v>7.0580369588427327</v>
          </cell>
          <cell r="AA95">
            <v>1.2998595908992929</v>
          </cell>
          <cell r="AC95">
            <v>2.1523111061336695</v>
          </cell>
          <cell r="AD95">
            <v>7.4732156034805408</v>
          </cell>
          <cell r="AE95">
            <v>1.3720740126159203</v>
          </cell>
        </row>
        <row r="96">
          <cell r="A96">
            <v>71278760</v>
          </cell>
          <cell r="B96">
            <v>71278760</v>
          </cell>
          <cell r="C96" t="str">
            <v>AWH Riedhof</v>
          </cell>
          <cell r="F96">
            <v>1643343</v>
          </cell>
          <cell r="G96">
            <v>27389.05</v>
          </cell>
          <cell r="H96">
            <v>4.1087146815042059</v>
          </cell>
          <cell r="I96">
            <v>5.072428312978464</v>
          </cell>
          <cell r="J96">
            <v>0.88227677904854995</v>
          </cell>
          <cell r="K96">
            <v>10.063419773531219</v>
          </cell>
          <cell r="M96">
            <v>1</v>
          </cell>
          <cell r="N96">
            <v>2</v>
          </cell>
          <cell r="O96">
            <v>1</v>
          </cell>
          <cell r="Q96">
            <v>0.24338511615362365</v>
          </cell>
          <cell r="R96">
            <v>0.39428847025452113</v>
          </cell>
          <cell r="S96">
            <v>1.1334311678002034</v>
          </cell>
          <cell r="U96">
            <v>0.90391722993092527</v>
          </cell>
          <cell r="V96">
            <v>4.0579426503827714</v>
          </cell>
          <cell r="W96">
            <v>0.74993526219126749</v>
          </cell>
          <cell r="Y96">
            <v>1.1093529640061357</v>
          </cell>
          <cell r="Z96">
            <v>4.3115640660316945</v>
          </cell>
          <cell r="AA96">
            <v>0.79404910114369498</v>
          </cell>
          <cell r="AC96">
            <v>1.3147886980813459</v>
          </cell>
          <cell r="AD96">
            <v>4.5651854816806177</v>
          </cell>
          <cell r="AE96">
            <v>0.83816294009612247</v>
          </cell>
        </row>
        <row r="97">
          <cell r="A97">
            <v>71279083</v>
          </cell>
          <cell r="B97">
            <v>71279083</v>
          </cell>
          <cell r="C97" t="str">
            <v>KZU Bächli</v>
          </cell>
          <cell r="F97">
            <v>9097256</v>
          </cell>
          <cell r="G97">
            <v>151620.93333333332</v>
          </cell>
          <cell r="H97">
            <v>22.74511729359131</v>
          </cell>
          <cell r="I97">
            <v>28.080065394024988</v>
          </cell>
          <cell r="J97">
            <v>4.884128098552825</v>
          </cell>
          <cell r="K97">
            <v>55.709310786169127</v>
          </cell>
          <cell r="M97">
            <v>20</v>
          </cell>
          <cell r="N97">
            <v>31</v>
          </cell>
          <cell r="O97">
            <v>6</v>
          </cell>
          <cell r="Q97">
            <v>0.87930960046687567</v>
          </cell>
          <cell r="R97">
            <v>1.1039860329739948</v>
          </cell>
          <cell r="S97">
            <v>1.2284690079643508</v>
          </cell>
          <cell r="U97">
            <v>5.0039258045900885</v>
          </cell>
          <cell r="V97">
            <v>22.464052315219991</v>
          </cell>
          <cell r="W97">
            <v>4.1515088837699015</v>
          </cell>
          <cell r="Y97">
            <v>6.1411816692696544</v>
          </cell>
          <cell r="Z97">
            <v>23.86805558492124</v>
          </cell>
          <cell r="AA97">
            <v>4.3957152886975424</v>
          </cell>
          <cell r="AC97">
            <v>7.2784375339492193</v>
          </cell>
          <cell r="AD97">
            <v>25.27205885462249</v>
          </cell>
          <cell r="AE97">
            <v>4.6399216936251833</v>
          </cell>
        </row>
        <row r="98">
          <cell r="A98">
            <v>71279151</v>
          </cell>
          <cell r="B98">
            <v>71279151</v>
          </cell>
          <cell r="C98" t="str">
            <v>APH Blumenau</v>
          </cell>
          <cell r="F98">
            <v>1294780</v>
          </cell>
          <cell r="G98">
            <v>21579.666666666668</v>
          </cell>
          <cell r="H98">
            <v>3.2372314211445916</v>
          </cell>
          <cell r="I98">
            <v>3.9965355565321765</v>
          </cell>
          <cell r="J98">
            <v>0.69514053242474749</v>
          </cell>
          <cell r="K98">
            <v>7.9289075101015154</v>
          </cell>
          <cell r="O98">
            <v>1</v>
          </cell>
          <cell r="Q98">
            <v>0</v>
          </cell>
          <cell r="R98">
            <v>0</v>
          </cell>
          <cell r="S98">
            <v>1.4385580373393851</v>
          </cell>
          <cell r="U98">
            <v>0.71219091265181012</v>
          </cell>
          <cell r="V98">
            <v>3.1972284452257416</v>
          </cell>
          <cell r="W98">
            <v>0.5908694525610354</v>
          </cell>
          <cell r="Y98">
            <v>0.87405248370903976</v>
          </cell>
          <cell r="Z98">
            <v>3.3970552230523499</v>
          </cell>
          <cell r="AA98">
            <v>0.62562647918227277</v>
          </cell>
          <cell r="AC98">
            <v>1.0359140547662693</v>
          </cell>
          <cell r="AD98">
            <v>3.596882000878959</v>
          </cell>
          <cell r="AE98">
            <v>0.66038350580351013</v>
          </cell>
        </row>
        <row r="99">
          <cell r="A99">
            <v>71279319</v>
          </cell>
          <cell r="B99">
            <v>71279319</v>
          </cell>
          <cell r="C99" t="str">
            <v>PZ Bauma</v>
          </cell>
          <cell r="F99">
            <v>3235060</v>
          </cell>
          <cell r="G99">
            <v>53917.666666666664</v>
          </cell>
          <cell r="H99">
            <v>8.0883531420689394</v>
          </cell>
          <cell r="I99">
            <v>9.9855051186417612</v>
          </cell>
          <cell r="J99">
            <v>1.7368366292543931</v>
          </cell>
          <cell r="K99">
            <v>19.810694889965095</v>
          </cell>
          <cell r="N99">
            <v>6</v>
          </cell>
          <cell r="O99">
            <v>1</v>
          </cell>
          <cell r="Q99">
            <v>0</v>
          </cell>
          <cell r="R99">
            <v>0.60087095532089885</v>
          </cell>
          <cell r="S99">
            <v>0.57575939104260498</v>
          </cell>
          <cell r="U99">
            <v>1.7794376912551666</v>
          </cell>
          <cell r="V99">
            <v>7.9884040949134096</v>
          </cell>
          <cell r="W99">
            <v>1.4763111348662341</v>
          </cell>
          <cell r="Y99">
            <v>2.1838553483586138</v>
          </cell>
          <cell r="Z99">
            <v>8.4876793508454966</v>
          </cell>
          <cell r="AA99">
            <v>1.5631529663289538</v>
          </cell>
          <cell r="AC99">
            <v>2.5882730054620606</v>
          </cell>
          <cell r="AD99">
            <v>8.9869546067775854</v>
          </cell>
          <cell r="AE99">
            <v>1.6499947977916734</v>
          </cell>
        </row>
        <row r="100">
          <cell r="A100">
            <v>71279544</v>
          </cell>
          <cell r="B100">
            <v>71279544</v>
          </cell>
          <cell r="C100" t="str">
            <v>AZ Hochweid</v>
          </cell>
          <cell r="F100">
            <v>1331374</v>
          </cell>
          <cell r="G100">
            <v>22189.566666666666</v>
          </cell>
          <cell r="H100">
            <v>3.3287243748706024</v>
          </cell>
          <cell r="I100">
            <v>4.1094885077329497</v>
          </cell>
          <cell r="J100">
            <v>0.71478709218281522</v>
          </cell>
          <cell r="K100">
            <v>8.1529999747863666</v>
          </cell>
          <cell r="N100">
            <v>2</v>
          </cell>
          <cell r="Q100">
            <v>0</v>
          </cell>
          <cell r="R100">
            <v>0.48667857234216355</v>
          </cell>
          <cell r="S100">
            <v>0</v>
          </cell>
          <cell r="U100">
            <v>0.73231936247153251</v>
          </cell>
          <cell r="V100">
            <v>3.2875908061863601</v>
          </cell>
          <cell r="W100">
            <v>0.60756902835539295</v>
          </cell>
          <cell r="Y100">
            <v>0.89875558121506272</v>
          </cell>
          <cell r="Z100">
            <v>3.4930652315730071</v>
          </cell>
          <cell r="AA100">
            <v>0.64330838296453374</v>
          </cell>
          <cell r="AC100">
            <v>1.0651917999585927</v>
          </cell>
          <cell r="AD100">
            <v>3.6985396569596549</v>
          </cell>
          <cell r="AE100">
            <v>0.67904773757367443</v>
          </cell>
        </row>
        <row r="101">
          <cell r="A101">
            <v>71279565</v>
          </cell>
          <cell r="B101">
            <v>71279565</v>
          </cell>
          <cell r="C101" t="str">
            <v>AH Emmaus</v>
          </cell>
          <cell r="F101">
            <v>2126305</v>
          </cell>
          <cell r="G101">
            <v>35438.416666666664</v>
          </cell>
          <cell r="H101">
            <v>5.3162246535603339</v>
          </cell>
          <cell r="I101">
            <v>6.5631640406340441</v>
          </cell>
          <cell r="J101">
            <v>1.1415690617691054</v>
          </cell>
          <cell r="K101">
            <v>13.020957755963485</v>
          </cell>
          <cell r="N101">
            <v>1</v>
          </cell>
          <cell r="Q101">
            <v>0</v>
          </cell>
          <cell r="R101">
            <v>0.15236553494759114</v>
          </cell>
          <cell r="S101">
            <v>0</v>
          </cell>
          <cell r="U101">
            <v>1.1695694237832734</v>
          </cell>
          <cell r="V101">
            <v>5.2505312325072353</v>
          </cell>
          <cell r="W101">
            <v>0.97033370250373963</v>
          </cell>
          <cell r="Y101">
            <v>1.4353806564612903</v>
          </cell>
          <cell r="Z101">
            <v>5.5786894345389371</v>
          </cell>
          <cell r="AA101">
            <v>1.0274121555921949</v>
          </cell>
          <cell r="AC101">
            <v>1.701191889139307</v>
          </cell>
          <cell r="AD101">
            <v>5.9068476365706397</v>
          </cell>
          <cell r="AE101">
            <v>1.0844906086806501</v>
          </cell>
        </row>
        <row r="102">
          <cell r="A102">
            <v>71280005</v>
          </cell>
          <cell r="B102">
            <v>71280005</v>
          </cell>
          <cell r="C102" t="str">
            <v>Provivatis</v>
          </cell>
          <cell r="F102">
            <v>815557</v>
          </cell>
          <cell r="G102">
            <v>13592.616666666667</v>
          </cell>
          <cell r="H102">
            <v>2.0390697617621676</v>
          </cell>
          <cell r="I102">
            <v>2.5173408215130846</v>
          </cell>
          <cell r="J102">
            <v>0.43785564126935056</v>
          </cell>
          <cell r="K102">
            <v>4.9942662245446021</v>
          </cell>
          <cell r="O102">
            <v>2</v>
          </cell>
          <cell r="Q102">
            <v>0</v>
          </cell>
          <cell r="R102">
            <v>0</v>
          </cell>
          <cell r="S102">
            <v>4.5677155013966884</v>
          </cell>
          <cell r="U102">
            <v>0.44859534758767688</v>
          </cell>
          <cell r="V102">
            <v>2.0138726572104679</v>
          </cell>
          <cell r="W102">
            <v>0.37217729507894798</v>
          </cell>
          <cell r="Y102">
            <v>0.55054883567578528</v>
          </cell>
          <cell r="Z102">
            <v>2.1397396982861219</v>
          </cell>
          <cell r="AA102">
            <v>0.39407007714241549</v>
          </cell>
          <cell r="AC102">
            <v>0.65250232376389361</v>
          </cell>
          <cell r="AD102">
            <v>2.2656067393617763</v>
          </cell>
          <cell r="AE102">
            <v>0.415962859205883</v>
          </cell>
        </row>
        <row r="103">
          <cell r="A103">
            <v>71280199</v>
          </cell>
          <cell r="B103">
            <v>71280199</v>
          </cell>
          <cell r="C103" t="str">
            <v>APH Römerhof</v>
          </cell>
          <cell r="F103">
            <v>3071977</v>
          </cell>
          <cell r="G103">
            <v>51199.616666666669</v>
          </cell>
          <cell r="H103">
            <v>7.6806101958892619</v>
          </cell>
          <cell r="I103">
            <v>9.4821246152620873</v>
          </cell>
          <cell r="J103">
            <v>1.6492807483715985</v>
          </cell>
          <cell r="K103">
            <v>18.812015559522948</v>
          </cell>
          <cell r="N103">
            <v>10</v>
          </cell>
          <cell r="Q103">
            <v>0</v>
          </cell>
          <cell r="R103">
            <v>1.0546159648550029</v>
          </cell>
          <cell r="S103">
            <v>0</v>
          </cell>
          <cell r="U103">
            <v>1.6897342430956377</v>
          </cell>
          <cell r="V103">
            <v>7.58569969220967</v>
          </cell>
          <cell r="W103">
            <v>1.4018886361158587</v>
          </cell>
          <cell r="Y103">
            <v>2.0737647528901006</v>
          </cell>
          <cell r="Z103">
            <v>8.0598059229727745</v>
          </cell>
          <cell r="AA103">
            <v>1.4843526735344388</v>
          </cell>
          <cell r="AC103">
            <v>2.4577952626845638</v>
          </cell>
          <cell r="AD103">
            <v>8.5339121537358782</v>
          </cell>
          <cell r="AE103">
            <v>1.5668167109530184</v>
          </cell>
        </row>
        <row r="104">
          <cell r="A104">
            <v>71280581</v>
          </cell>
          <cell r="B104">
            <v>71280581</v>
          </cell>
          <cell r="C104" t="str">
            <v>Seniorama Burstwiese</v>
          </cell>
          <cell r="F104">
            <v>1598520</v>
          </cell>
          <cell r="G104">
            <v>26642</v>
          </cell>
          <cell r="H104">
            <v>3.996647439200522</v>
          </cell>
          <cell r="I104">
            <v>4.9340753006903215</v>
          </cell>
          <cell r="J104">
            <v>0.85821223983349082</v>
          </cell>
          <cell r="K104">
            <v>9.7889349797243348</v>
          </cell>
          <cell r="N104">
            <v>1</v>
          </cell>
          <cell r="O104">
            <v>1</v>
          </cell>
          <cell r="Q104">
            <v>0</v>
          </cell>
          <cell r="R104">
            <v>0.2026722210461788</v>
          </cell>
          <cell r="S104">
            <v>1.1652129317032565</v>
          </cell>
          <cell r="U104">
            <v>0.87926243662411485</v>
          </cell>
          <cell r="V104">
            <v>3.9472602405522572</v>
          </cell>
          <cell r="W104">
            <v>0.72948040385846713</v>
          </cell>
          <cell r="Y104">
            <v>1.079094808584141</v>
          </cell>
          <cell r="Z104">
            <v>4.1939640055867731</v>
          </cell>
          <cell r="AA104">
            <v>0.7723910158501418</v>
          </cell>
          <cell r="AC104">
            <v>1.2789271805441671</v>
          </cell>
          <cell r="AD104">
            <v>4.4406677706212898</v>
          </cell>
          <cell r="AE104">
            <v>0.81530162784181626</v>
          </cell>
        </row>
        <row r="105">
          <cell r="A105">
            <v>71280597</v>
          </cell>
          <cell r="B105">
            <v>71280597</v>
          </cell>
          <cell r="C105" t="str">
            <v>Seniorama Im Tiergarten</v>
          </cell>
          <cell r="F105">
            <v>2136668</v>
          </cell>
          <cell r="G105">
            <v>35611.133333333331</v>
          </cell>
          <cell r="H105">
            <v>5.342134405964079</v>
          </cell>
          <cell r="I105">
            <v>6.595151017550851</v>
          </cell>
          <cell r="J105">
            <v>1.1471327415737962</v>
          </cell>
          <cell r="K105">
            <v>13.084418165088724</v>
          </cell>
          <cell r="N105">
            <v>1</v>
          </cell>
          <cell r="Q105">
            <v>0</v>
          </cell>
          <cell r="R105">
            <v>0.15162655067925285</v>
          </cell>
          <cell r="S105">
            <v>0</v>
          </cell>
          <cell r="U105">
            <v>1.1752695693120974</v>
          </cell>
          <cell r="V105">
            <v>5.2761208140406808</v>
          </cell>
          <cell r="W105">
            <v>0.97506283033772678</v>
          </cell>
          <cell r="Y105">
            <v>1.4423762896103014</v>
          </cell>
          <cell r="Z105">
            <v>5.6058783649182233</v>
          </cell>
          <cell r="AA105">
            <v>1.0324194674164167</v>
          </cell>
          <cell r="AC105">
            <v>1.7094830099085052</v>
          </cell>
          <cell r="AD105">
            <v>5.9356359157957659</v>
          </cell>
          <cell r="AE105">
            <v>1.0897761044951064</v>
          </cell>
        </row>
        <row r="106">
          <cell r="A106">
            <v>71281166</v>
          </cell>
          <cell r="B106">
            <v>71281166</v>
          </cell>
          <cell r="C106" t="str">
            <v>Tertianum Im Brühl</v>
          </cell>
          <cell r="F106">
            <v>793310</v>
          </cell>
          <cell r="G106">
            <v>13221.833333333334</v>
          </cell>
          <cell r="H106">
            <v>1.9834474263644912</v>
          </cell>
          <cell r="I106">
            <v>2.4486720696585835</v>
          </cell>
          <cell r="J106">
            <v>0.42591168830061971</v>
          </cell>
          <cell r="K106">
            <v>4.8580311843236945</v>
          </cell>
          <cell r="N106">
            <v>2</v>
          </cell>
          <cell r="Q106">
            <v>0</v>
          </cell>
          <cell r="R106">
            <v>0.81676922964979071</v>
          </cell>
          <cell r="S106">
            <v>0</v>
          </cell>
          <cell r="U106">
            <v>0.43635843380018807</v>
          </cell>
          <cell r="V106">
            <v>1.958937655726867</v>
          </cell>
          <cell r="W106">
            <v>0.36202493505552674</v>
          </cell>
          <cell r="Y106">
            <v>0.53553080511841267</v>
          </cell>
          <cell r="Z106">
            <v>2.0813712592097962</v>
          </cell>
          <cell r="AA106">
            <v>0.38332051947055773</v>
          </cell>
          <cell r="AC106">
            <v>0.63470317643663721</v>
          </cell>
          <cell r="AD106">
            <v>2.2038048626927251</v>
          </cell>
          <cell r="AE106">
            <v>0.40461610388558872</v>
          </cell>
        </row>
        <row r="107">
          <cell r="A107">
            <v>71281187</v>
          </cell>
          <cell r="B107">
            <v>71281187</v>
          </cell>
          <cell r="C107" t="str">
            <v>Tertianum Segeten</v>
          </cell>
          <cell r="F107">
            <v>844120</v>
          </cell>
          <cell r="G107">
            <v>14068.666666666666</v>
          </cell>
          <cell r="H107">
            <v>2.1104834699459154</v>
          </cell>
          <cell r="I107">
            <v>2.605504868765304</v>
          </cell>
          <cell r="J107">
            <v>0.45319052366454354</v>
          </cell>
          <cell r="K107">
            <v>5.1691788623757633</v>
          </cell>
          <cell r="N107">
            <v>4</v>
          </cell>
          <cell r="Q107">
            <v>0</v>
          </cell>
          <cell r="R107">
            <v>1.535211101676244</v>
          </cell>
          <cell r="S107">
            <v>0</v>
          </cell>
          <cell r="U107">
            <v>0.46430636338810138</v>
          </cell>
          <cell r="V107">
            <v>2.0844038950122434</v>
          </cell>
          <cell r="W107">
            <v>0.38521194511486201</v>
          </cell>
          <cell r="Y107">
            <v>0.5698305368853972</v>
          </cell>
          <cell r="Z107">
            <v>2.2146791384505082</v>
          </cell>
          <cell r="AA107">
            <v>0.40787147129808921</v>
          </cell>
          <cell r="AC107">
            <v>0.6753547103826929</v>
          </cell>
          <cell r="AD107">
            <v>2.3449543818887735</v>
          </cell>
          <cell r="AE107">
            <v>0.43053099748131635</v>
          </cell>
        </row>
        <row r="108">
          <cell r="A108">
            <v>71281192</v>
          </cell>
          <cell r="B108">
            <v>71281192</v>
          </cell>
          <cell r="C108" t="str">
            <v>Tertianum Meilen</v>
          </cell>
          <cell r="F108">
            <v>1005879</v>
          </cell>
          <cell r="G108">
            <v>16764.650000000001</v>
          </cell>
          <cell r="H108">
            <v>2.514916128353466</v>
          </cell>
          <cell r="I108">
            <v>3.1047986446106899</v>
          </cell>
          <cell r="J108">
            <v>0.54003557640284261</v>
          </cell>
          <cell r="K108">
            <v>6.1597503493669983</v>
          </cell>
          <cell r="N108">
            <v>2</v>
          </cell>
          <cell r="Q108">
            <v>0</v>
          </cell>
          <cell r="R108">
            <v>0.64416415649742709</v>
          </cell>
          <cell r="S108">
            <v>0</v>
          </cell>
          <cell r="U108">
            <v>0.55328154823776254</v>
          </cell>
          <cell r="V108">
            <v>2.4838389156885521</v>
          </cell>
          <cell r="W108">
            <v>0.45903023994241621</v>
          </cell>
          <cell r="Y108">
            <v>0.67902735465543584</v>
          </cell>
          <cell r="Z108">
            <v>2.6390788479190865</v>
          </cell>
          <cell r="AA108">
            <v>0.48603201876255836</v>
          </cell>
          <cell r="AC108">
            <v>0.80477316107310914</v>
          </cell>
          <cell r="AD108">
            <v>2.794318780149621</v>
          </cell>
          <cell r="AE108">
            <v>0.5130337975827004</v>
          </cell>
        </row>
        <row r="109">
          <cell r="A109">
            <v>71281208</v>
          </cell>
          <cell r="B109">
            <v>71281208</v>
          </cell>
          <cell r="C109" t="str">
            <v>Tertianum Villa Böcklin</v>
          </cell>
          <cell r="F109">
            <v>960891</v>
          </cell>
          <cell r="G109">
            <v>16014.85</v>
          </cell>
          <cell r="H109">
            <v>2.402436350186941</v>
          </cell>
          <cell r="I109">
            <v>2.9659363347068686</v>
          </cell>
          <cell r="J109">
            <v>0.51588245210935291</v>
          </cell>
          <cell r="K109">
            <v>5.884255137003163</v>
          </cell>
          <cell r="N109">
            <v>1</v>
          </cell>
          <cell r="Q109">
            <v>0</v>
          </cell>
          <cell r="R109">
            <v>0.33716165390948377</v>
          </cell>
          <cell r="S109">
            <v>0</v>
          </cell>
          <cell r="U109">
            <v>0.52853599704112708</v>
          </cell>
          <cell r="V109">
            <v>2.3727490677654948</v>
          </cell>
          <cell r="W109">
            <v>0.43850008429294995</v>
          </cell>
          <cell r="Y109">
            <v>0.64865781455047411</v>
          </cell>
          <cell r="Z109">
            <v>2.5210458845008383</v>
          </cell>
          <cell r="AA109">
            <v>0.46429420689841761</v>
          </cell>
          <cell r="AC109">
            <v>0.76877963205982114</v>
          </cell>
          <cell r="AD109">
            <v>2.6693427012361819</v>
          </cell>
          <cell r="AE109">
            <v>0.49008832950388526</v>
          </cell>
        </row>
        <row r="110">
          <cell r="A110">
            <v>71281255</v>
          </cell>
          <cell r="B110">
            <v>71281255</v>
          </cell>
          <cell r="C110" t="str">
            <v>Tertianum Zürich Enge</v>
          </cell>
          <cell r="F110">
            <v>1038085</v>
          </cell>
          <cell r="G110">
            <v>17301.416666666668</v>
          </cell>
          <cell r="H110">
            <v>2.5954381283452657</v>
          </cell>
          <cell r="I110">
            <v>3.2042073658866403</v>
          </cell>
          <cell r="J110">
            <v>0.55732630995392574</v>
          </cell>
          <cell r="K110">
            <v>6.3569718041858314</v>
          </cell>
          <cell r="M110">
            <v>1</v>
          </cell>
          <cell r="N110">
            <v>1</v>
          </cell>
          <cell r="O110">
            <v>1</v>
          </cell>
          <cell r="Q110">
            <v>0.38529140382073179</v>
          </cell>
          <cell r="R110">
            <v>0.31208966393574489</v>
          </cell>
          <cell r="S110">
            <v>1.7942809842992522</v>
          </cell>
          <cell r="U110">
            <v>0.57099638823595844</v>
          </cell>
          <cell r="V110">
            <v>2.5633658927093124</v>
          </cell>
          <cell r="W110">
            <v>0.47372736346083688</v>
          </cell>
          <cell r="Y110">
            <v>0.70076829465322177</v>
          </cell>
          <cell r="Z110">
            <v>2.723576261003644</v>
          </cell>
          <cell r="AA110">
            <v>0.50159367895853313</v>
          </cell>
          <cell r="AC110">
            <v>0.83054020107048498</v>
          </cell>
          <cell r="AD110">
            <v>2.8837866292979766</v>
          </cell>
          <cell r="AE110">
            <v>0.52945999445622938</v>
          </cell>
        </row>
        <row r="111">
          <cell r="A111">
            <v>71281936</v>
          </cell>
          <cell r="B111">
            <v>71281936</v>
          </cell>
          <cell r="C111" t="str">
            <v>PZ Nidelbad</v>
          </cell>
          <cell r="F111">
            <v>4775339</v>
          </cell>
          <cell r="G111">
            <v>79588.983333333337</v>
          </cell>
          <cell r="H111">
            <v>11.939385422556104</v>
          </cell>
          <cell r="I111">
            <v>14.739810707606546</v>
          </cell>
          <cell r="J111">
            <v>2.5637804839190137</v>
          </cell>
          <cell r="K111">
            <v>29.242976614081666</v>
          </cell>
          <cell r="N111">
            <v>9</v>
          </cell>
          <cell r="O111">
            <v>2</v>
          </cell>
          <cell r="Q111">
            <v>0</v>
          </cell>
          <cell r="R111">
            <v>0.61059128767206683</v>
          </cell>
          <cell r="S111">
            <v>0.78009798910037154</v>
          </cell>
          <cell r="U111">
            <v>2.6266647929623428</v>
          </cell>
          <cell r="V111">
            <v>11.791848566085237</v>
          </cell>
          <cell r="W111">
            <v>2.1792134113311614</v>
          </cell>
          <cell r="Y111">
            <v>3.223634064090148</v>
          </cell>
          <cell r="Z111">
            <v>12.528839101465564</v>
          </cell>
          <cell r="AA111">
            <v>2.3074024355271123</v>
          </cell>
          <cell r="AC111">
            <v>3.8206033352179531</v>
          </cell>
          <cell r="AD111">
            <v>13.265829636845892</v>
          </cell>
          <cell r="AE111">
            <v>2.4355914597230628</v>
          </cell>
        </row>
        <row r="112">
          <cell r="A112">
            <v>71282023</v>
          </cell>
          <cell r="B112">
            <v>71282023</v>
          </cell>
          <cell r="C112" t="str">
            <v>SZ Zion</v>
          </cell>
          <cell r="F112">
            <v>2070921</v>
          </cell>
          <cell r="G112">
            <v>34515.35</v>
          </cell>
          <cell r="H112">
            <v>5.1777526158174956</v>
          </cell>
          <cell r="I112">
            <v>6.3922128942902807</v>
          </cell>
          <cell r="J112">
            <v>1.1118345406552388</v>
          </cell>
          <cell r="K112">
            <v>12.681800050763016</v>
          </cell>
          <cell r="N112">
            <v>2</v>
          </cell>
          <cell r="Q112">
            <v>0</v>
          </cell>
          <cell r="R112">
            <v>0.31288069297354926</v>
          </cell>
          <cell r="S112">
            <v>0</v>
          </cell>
          <cell r="U112">
            <v>1.1391055754798491</v>
          </cell>
          <cell r="V112">
            <v>5.1137703154322249</v>
          </cell>
          <cell r="W112">
            <v>0.94505935955695297</v>
          </cell>
          <cell r="Y112">
            <v>1.3979932062707239</v>
          </cell>
          <cell r="Z112">
            <v>5.4333809601467387</v>
          </cell>
          <cell r="AA112">
            <v>1.0006510865897149</v>
          </cell>
          <cell r="AC112">
            <v>1.6568808370615986</v>
          </cell>
          <cell r="AD112">
            <v>5.7529916048612524</v>
          </cell>
          <cell r="AE112">
            <v>1.0562428136224769</v>
          </cell>
        </row>
        <row r="113">
          <cell r="A113">
            <v>71282243</v>
          </cell>
          <cell r="B113">
            <v>71282243</v>
          </cell>
          <cell r="C113" t="str">
            <v>APH Schmiedhof</v>
          </cell>
          <cell r="F113">
            <v>3426929</v>
          </cell>
          <cell r="G113">
            <v>57115.48333333333</v>
          </cell>
          <cell r="H113">
            <v>8.5680673449015377</v>
          </cell>
          <cell r="I113">
            <v>10.577737992717877</v>
          </cell>
          <cell r="J113">
            <v>1.8398471166080776</v>
          </cell>
          <cell r="K113">
            <v>20.985652454227491</v>
          </cell>
          <cell r="N113">
            <v>7</v>
          </cell>
          <cell r="O113">
            <v>1</v>
          </cell>
          <cell r="Q113">
            <v>0</v>
          </cell>
          <cell r="R113">
            <v>0.66176719491625435</v>
          </cell>
          <cell r="S113">
            <v>0.54352342157841316</v>
          </cell>
          <cell r="U113">
            <v>1.8849748158783384</v>
          </cell>
          <cell r="V113">
            <v>8.4621903941743017</v>
          </cell>
          <cell r="W113">
            <v>1.563870049116866</v>
          </cell>
          <cell r="Y113">
            <v>2.3133781831234153</v>
          </cell>
          <cell r="Z113">
            <v>8.9910772938101946</v>
          </cell>
          <cell r="AA113">
            <v>1.6558624049472699</v>
          </cell>
          <cell r="AC113">
            <v>2.7417815503684921</v>
          </cell>
          <cell r="AD113">
            <v>9.5199641934460892</v>
          </cell>
          <cell r="AE113">
            <v>1.7478547607776738</v>
          </cell>
        </row>
        <row r="114">
          <cell r="A114">
            <v>71282290</v>
          </cell>
          <cell r="B114">
            <v>71282290</v>
          </cell>
          <cell r="C114" t="str">
            <v>Residenz Küsnacht</v>
          </cell>
          <cell r="F114">
            <v>6891747</v>
          </cell>
          <cell r="G114">
            <v>114862.45</v>
          </cell>
          <cell r="H114">
            <v>17.230865424998047</v>
          </cell>
          <cell r="I114">
            <v>21.27242615125655</v>
          </cell>
          <cell r="J114">
            <v>3.7000360516200863</v>
          </cell>
          <cell r="K114">
            <v>42.203327627874685</v>
          </cell>
          <cell r="M114">
            <v>11</v>
          </cell>
          <cell r="N114">
            <v>12</v>
          </cell>
          <cell r="O114">
            <v>3</v>
          </cell>
          <cell r="Q114">
            <v>0.63838929320645232</v>
          </cell>
          <cell r="R114">
            <v>0.56411054924692583</v>
          </cell>
          <cell r="S114">
            <v>0.81080291060581133</v>
          </cell>
          <cell r="U114">
            <v>3.7907903934995706</v>
          </cell>
          <cell r="V114">
            <v>17.017940921005241</v>
          </cell>
          <cell r="W114">
            <v>3.1450306438770732</v>
          </cell>
          <cell r="Y114">
            <v>4.6523336647494729</v>
          </cell>
          <cell r="Z114">
            <v>18.081562228568067</v>
          </cell>
          <cell r="AA114">
            <v>3.3300324464580777</v>
          </cell>
          <cell r="AC114">
            <v>5.5138769359993756</v>
          </cell>
          <cell r="AD114">
            <v>19.145183536130894</v>
          </cell>
          <cell r="AE114">
            <v>3.5150342490390818</v>
          </cell>
        </row>
        <row r="115">
          <cell r="A115">
            <v>71282510</v>
          </cell>
          <cell r="B115">
            <v>71282510</v>
          </cell>
          <cell r="C115" t="str">
            <v>Stiftung Abegg-Huus</v>
          </cell>
          <cell r="F115">
            <v>715105</v>
          </cell>
          <cell r="G115">
            <v>11918.416666666666</v>
          </cell>
          <cell r="H115">
            <v>1.7879179284647604</v>
          </cell>
          <cell r="I115">
            <v>2.2072804330882012</v>
          </cell>
          <cell r="J115">
            <v>0.38392504552093709</v>
          </cell>
          <cell r="K115">
            <v>4.3791234070738989</v>
          </cell>
          <cell r="M115">
            <v>1</v>
          </cell>
          <cell r="Q115">
            <v>0.55930978938092224</v>
          </cell>
          <cell r="R115">
            <v>0</v>
          </cell>
          <cell r="S115">
            <v>0</v>
          </cell>
          <cell r="U115">
            <v>0.39334194426224728</v>
          </cell>
          <cell r="V115">
            <v>1.765824346470561</v>
          </cell>
          <cell r="W115">
            <v>0.32633628869279652</v>
          </cell>
          <cell r="Y115">
            <v>0.48273784068548531</v>
          </cell>
          <cell r="Z115">
            <v>1.8761883681249709</v>
          </cell>
          <cell r="AA115">
            <v>0.34553254096884339</v>
          </cell>
          <cell r="AC115">
            <v>0.57213373710872328</v>
          </cell>
          <cell r="AD115">
            <v>1.9865523897793811</v>
          </cell>
          <cell r="AE115">
            <v>0.36472879324489021</v>
          </cell>
        </row>
        <row r="116">
          <cell r="A116">
            <v>71283425</v>
          </cell>
          <cell r="B116">
            <v>71283425</v>
          </cell>
          <cell r="C116" t="str">
            <v>AH Hauserstiftung</v>
          </cell>
          <cell r="F116">
            <v>657533</v>
          </cell>
          <cell r="G116">
            <v>10958.883333333333</v>
          </cell>
          <cell r="H116">
            <v>1.6439754151589199</v>
          </cell>
          <cell r="I116">
            <v>2.0295756916953236</v>
          </cell>
          <cell r="J116">
            <v>0.35301583257915736</v>
          </cell>
          <cell r="K116">
            <v>4.0265669394334012</v>
          </cell>
          <cell r="M116">
            <v>1</v>
          </cell>
          <cell r="N116">
            <v>2</v>
          </cell>
          <cell r="Q116">
            <v>0.60828160249788887</v>
          </cell>
          <cell r="R116">
            <v>0.98542764784957648</v>
          </cell>
          <cell r="S116">
            <v>0</v>
          </cell>
          <cell r="U116">
            <v>0.36167459133496238</v>
          </cell>
          <cell r="V116">
            <v>1.6236605533562589</v>
          </cell>
          <cell r="W116">
            <v>0.30006345769228376</v>
          </cell>
          <cell r="Y116">
            <v>0.4438733620929084</v>
          </cell>
          <cell r="Z116">
            <v>1.7251393379410249</v>
          </cell>
          <cell r="AA116">
            <v>0.31771424932124165</v>
          </cell>
          <cell r="AC116">
            <v>0.52607213285085441</v>
          </cell>
          <cell r="AD116">
            <v>1.8266181225257914</v>
          </cell>
          <cell r="AE116">
            <v>0.33536504095019948</v>
          </cell>
        </row>
        <row r="117">
          <cell r="A117">
            <v>71283886</v>
          </cell>
          <cell r="B117">
            <v>71283886</v>
          </cell>
          <cell r="C117" t="str">
            <v>SR Konradhof</v>
          </cell>
          <cell r="F117">
            <v>869547</v>
          </cell>
          <cell r="G117">
            <v>14492.45</v>
          </cell>
          <cell r="H117">
            <v>2.1740564965183395</v>
          </cell>
          <cell r="I117">
            <v>2.6839891746674214</v>
          </cell>
          <cell r="J117">
            <v>0.46684175269029626</v>
          </cell>
          <cell r="K117">
            <v>5.3248874238760573</v>
          </cell>
          <cell r="N117">
            <v>2</v>
          </cell>
          <cell r="Q117">
            <v>0</v>
          </cell>
          <cell r="R117">
            <v>0.74515948830077683</v>
          </cell>
          <cell r="S117">
            <v>0</v>
          </cell>
          <cell r="U117">
            <v>0.4782924292340347</v>
          </cell>
          <cell r="V117">
            <v>2.1471913397339373</v>
          </cell>
          <cell r="W117">
            <v>0.3968154897867518</v>
          </cell>
          <cell r="Y117">
            <v>0.58699525405995168</v>
          </cell>
          <cell r="Z117">
            <v>2.2813907984673083</v>
          </cell>
          <cell r="AA117">
            <v>0.42015757742126664</v>
          </cell>
          <cell r="AC117">
            <v>0.69569807888586865</v>
          </cell>
          <cell r="AD117">
            <v>2.4155902572006793</v>
          </cell>
          <cell r="AE117">
            <v>0.44349966505578142</v>
          </cell>
        </row>
        <row r="118">
          <cell r="A118">
            <v>71283928</v>
          </cell>
          <cell r="B118">
            <v>71283928</v>
          </cell>
          <cell r="C118" t="str">
            <v>SR Spirgarten</v>
          </cell>
          <cell r="F118">
            <v>733508</v>
          </cell>
          <cell r="G118">
            <v>12225.133333333333</v>
          </cell>
          <cell r="H118">
            <v>1.8339294283669247</v>
          </cell>
          <cell r="I118">
            <v>2.2640840938235094</v>
          </cell>
          <cell r="J118">
            <v>0.39380523460187183</v>
          </cell>
          <cell r="K118">
            <v>4.4918187567923056</v>
          </cell>
          <cell r="N118">
            <v>3</v>
          </cell>
          <cell r="Q118">
            <v>0</v>
          </cell>
          <cell r="R118">
            <v>1.3250391220821223</v>
          </cell>
          <cell r="S118">
            <v>0</v>
          </cell>
          <cell r="U118">
            <v>0.40346447424072346</v>
          </cell>
          <cell r="V118">
            <v>1.8112672750588077</v>
          </cell>
          <cell r="W118">
            <v>0.33473444941159103</v>
          </cell>
          <cell r="Y118">
            <v>0.49516094565906971</v>
          </cell>
          <cell r="Z118">
            <v>1.9244714797499829</v>
          </cell>
          <cell r="AA118">
            <v>0.35442471114168467</v>
          </cell>
          <cell r="AC118">
            <v>0.5868574170774159</v>
          </cell>
          <cell r="AD118">
            <v>2.0376756844411585</v>
          </cell>
          <cell r="AE118">
            <v>0.37411497287177825</v>
          </cell>
        </row>
        <row r="119">
          <cell r="A119">
            <v>71285464</v>
          </cell>
          <cell r="B119">
            <v>71285464</v>
          </cell>
          <cell r="C119" t="str">
            <v>WH Sandbüel</v>
          </cell>
          <cell r="F119">
            <v>1144148</v>
          </cell>
          <cell r="G119">
            <v>19069.133333333335</v>
          </cell>
          <cell r="H119">
            <v>2.8606186811966063</v>
          </cell>
          <cell r="I119">
            <v>3.5315869598967979</v>
          </cell>
          <cell r="J119">
            <v>0.61426933524823513</v>
          </cell>
          <cell r="K119">
            <v>7.0064749763416394</v>
          </cell>
          <cell r="N119">
            <v>1</v>
          </cell>
          <cell r="Q119">
            <v>0</v>
          </cell>
          <cell r="R119">
            <v>0.28315882105001955</v>
          </cell>
          <cell r="S119">
            <v>0</v>
          </cell>
          <cell r="U119">
            <v>0.62933610986325339</v>
          </cell>
          <cell r="V119">
            <v>2.8252695679174384</v>
          </cell>
          <cell r="W119">
            <v>0.52212893496099988</v>
          </cell>
          <cell r="Y119">
            <v>0.77236704392308375</v>
          </cell>
          <cell r="Z119">
            <v>3.0018489159122783</v>
          </cell>
          <cell r="AA119">
            <v>0.55284240172341159</v>
          </cell>
          <cell r="AC119">
            <v>0.915397977982914</v>
          </cell>
          <cell r="AD119">
            <v>3.1784282639071182</v>
          </cell>
          <cell r="AE119">
            <v>0.5835558684858233</v>
          </cell>
        </row>
        <row r="120">
          <cell r="A120">
            <v>71285485</v>
          </cell>
          <cell r="B120">
            <v>71285485</v>
          </cell>
          <cell r="C120" t="str">
            <v>APH Villa Alma</v>
          </cell>
          <cell r="F120">
            <v>416235</v>
          </cell>
          <cell r="G120">
            <v>6937.25</v>
          </cell>
          <cell r="H120">
            <v>1.0406779689060064</v>
          </cell>
          <cell r="I120">
            <v>1.2847726852231038</v>
          </cell>
          <cell r="J120">
            <v>0.22346794012404789</v>
          </cell>
          <cell r="K120">
            <v>2.5489185942531578</v>
          </cell>
          <cell r="Q120">
            <v>0</v>
          </cell>
          <cell r="R120">
            <v>0</v>
          </cell>
          <cell r="S120">
            <v>0</v>
          </cell>
          <cell r="U120">
            <v>0.22894915315932141</v>
          </cell>
          <cell r="V120">
            <v>1.0278181481784832</v>
          </cell>
          <cell r="W120">
            <v>0.18994774910544071</v>
          </cell>
          <cell r="Y120">
            <v>0.28098305160462173</v>
          </cell>
          <cell r="Z120">
            <v>1.0920567824396383</v>
          </cell>
          <cell r="AA120">
            <v>0.20112114611164311</v>
          </cell>
          <cell r="AC120">
            <v>0.33301695004992204</v>
          </cell>
          <cell r="AD120">
            <v>1.1562954167007935</v>
          </cell>
          <cell r="AE120">
            <v>0.21229454311784549</v>
          </cell>
        </row>
        <row r="121">
          <cell r="A121">
            <v>71285511</v>
          </cell>
          <cell r="B121">
            <v>71285511</v>
          </cell>
          <cell r="C121" t="str">
            <v>APH Neuhof</v>
          </cell>
          <cell r="F121">
            <v>842269</v>
          </cell>
          <cell r="G121">
            <v>14037.816666666668</v>
          </cell>
          <cell r="H121">
            <v>2.1058555676300483</v>
          </cell>
          <cell r="I121">
            <v>2.5997914755130598</v>
          </cell>
          <cell r="J121">
            <v>0.45219676014833377</v>
          </cell>
          <cell r="K121">
            <v>5.1578438032914411</v>
          </cell>
          <cell r="N121">
            <v>1</v>
          </cell>
          <cell r="O121">
            <v>1</v>
          </cell>
          <cell r="Q121">
            <v>0</v>
          </cell>
          <cell r="R121">
            <v>0.38464623390714575</v>
          </cell>
          <cell r="S121">
            <v>2.211426724225027</v>
          </cell>
          <cell r="U121">
            <v>0.46328822487861065</v>
          </cell>
          <cell r="V121">
            <v>2.0798331804104477</v>
          </cell>
          <cell r="W121">
            <v>0.38436724612608369</v>
          </cell>
          <cell r="Y121">
            <v>0.56858100326011307</v>
          </cell>
          <cell r="Z121">
            <v>2.2098227541861006</v>
          </cell>
          <cell r="AA121">
            <v>0.40697708413350042</v>
          </cell>
          <cell r="AC121">
            <v>0.67387378164161549</v>
          </cell>
          <cell r="AD121">
            <v>2.339812327961754</v>
          </cell>
          <cell r="AE121">
            <v>0.42958692214091704</v>
          </cell>
        </row>
        <row r="122">
          <cell r="A122">
            <v>71285595</v>
          </cell>
          <cell r="B122">
            <v>71285595</v>
          </cell>
          <cell r="C122" t="str">
            <v>Sonnweid</v>
          </cell>
          <cell r="F122">
            <v>8244458</v>
          </cell>
          <cell r="G122">
            <v>137407.63333333333</v>
          </cell>
          <cell r="H122">
            <v>20.612936937477329</v>
          </cell>
          <cell r="I122">
            <v>25.447774557327229</v>
          </cell>
          <cell r="J122">
            <v>4.4262785366421076</v>
          </cell>
          <cell r="K122">
            <v>50.486990031446666</v>
          </cell>
          <cell r="M122">
            <v>6</v>
          </cell>
          <cell r="N122">
            <v>10</v>
          </cell>
          <cell r="O122">
            <v>2</v>
          </cell>
          <cell r="Q122">
            <v>0.29107933615666015</v>
          </cell>
          <cell r="R122">
            <v>0.39296167047820219</v>
          </cell>
          <cell r="S122">
            <v>0.45184684683609022</v>
          </cell>
          <cell r="U122">
            <v>4.5348461262450126</v>
          </cell>
          <cell r="V122">
            <v>20.358219645861784</v>
          </cell>
          <cell r="W122">
            <v>3.7623367561457912</v>
          </cell>
          <cell r="Y122">
            <v>5.5654929731188796</v>
          </cell>
          <cell r="Z122">
            <v>21.630608373728144</v>
          </cell>
          <cell r="AA122">
            <v>3.9836506829778968</v>
          </cell>
          <cell r="AC122">
            <v>6.5961398199927457</v>
          </cell>
          <cell r="AD122">
            <v>22.902997101594508</v>
          </cell>
          <cell r="AE122">
            <v>4.204964609810002</v>
          </cell>
        </row>
        <row r="123">
          <cell r="A123">
            <v>71285600</v>
          </cell>
          <cell r="B123">
            <v>71285600</v>
          </cell>
          <cell r="C123" t="str">
            <v>AH Stapfer Stiftung</v>
          </cell>
          <cell r="F123">
            <v>1072326</v>
          </cell>
          <cell r="G123">
            <v>17872.099999999999</v>
          </cell>
          <cell r="H123">
            <v>2.6810480706454336</v>
          </cell>
          <cell r="I123">
            <v>3.3098974244226214</v>
          </cell>
          <cell r="J123">
            <v>0.57570959280565004</v>
          </cell>
          <cell r="K123">
            <v>6.5666550878737047</v>
          </cell>
          <cell r="N123">
            <v>1</v>
          </cell>
          <cell r="Q123">
            <v>0</v>
          </cell>
          <cell r="R123">
            <v>0.30212416633256844</v>
          </cell>
          <cell r="S123">
            <v>0</v>
          </cell>
          <cell r="U123">
            <v>0.58983057554199536</v>
          </cell>
          <cell r="V123">
            <v>2.6479179395380972</v>
          </cell>
          <cell r="W123">
            <v>0.48935315388480249</v>
          </cell>
          <cell r="Y123">
            <v>0.72388297907426713</v>
          </cell>
          <cell r="Z123">
            <v>2.8134128107592282</v>
          </cell>
          <cell r="AA123">
            <v>0.51813863352508505</v>
          </cell>
          <cell r="AC123">
            <v>0.85793538260653879</v>
          </cell>
          <cell r="AD123">
            <v>2.9789076819803593</v>
          </cell>
          <cell r="AE123">
            <v>0.54692411316536749</v>
          </cell>
        </row>
        <row r="124">
          <cell r="A124">
            <v>71285616</v>
          </cell>
          <cell r="B124">
            <v>71285616</v>
          </cell>
          <cell r="C124" t="str">
            <v>AZ Haus Tabea</v>
          </cell>
          <cell r="F124">
            <v>3433897</v>
          </cell>
          <cell r="G124">
            <v>57231.616666666669</v>
          </cell>
          <cell r="H124">
            <v>8.5854888594001668</v>
          </cell>
          <cell r="I124">
            <v>10.599245785360578</v>
          </cell>
          <cell r="J124">
            <v>1.8435880913141558</v>
          </cell>
          <cell r="K124">
            <v>21.028322736074902</v>
          </cell>
          <cell r="M124">
            <v>2</v>
          </cell>
          <cell r="N124">
            <v>14</v>
          </cell>
          <cell r="O124">
            <v>1</v>
          </cell>
          <cell r="Q124">
            <v>0.23295120787562607</v>
          </cell>
          <cell r="R124">
            <v>1.3208486984363039</v>
          </cell>
          <cell r="S124">
            <v>0.54242051394852253</v>
          </cell>
          <cell r="U124">
            <v>1.8888075490680367</v>
          </cell>
          <cell r="V124">
            <v>8.4793966282884625</v>
          </cell>
          <cell r="W124">
            <v>1.5670498776170323</v>
          </cell>
          <cell r="Y124">
            <v>2.3180819920380453</v>
          </cell>
          <cell r="Z124">
            <v>9.0093589175564919</v>
          </cell>
          <cell r="AA124">
            <v>1.6592292821827404</v>
          </cell>
          <cell r="AC124">
            <v>2.7473564350080535</v>
          </cell>
          <cell r="AD124">
            <v>9.5393212068245212</v>
          </cell>
          <cell r="AE124">
            <v>1.751408686748448</v>
          </cell>
        </row>
        <row r="125">
          <cell r="A125">
            <v>71285621</v>
          </cell>
          <cell r="B125">
            <v>71285621</v>
          </cell>
          <cell r="C125" t="str">
            <v>APH Abendruh</v>
          </cell>
          <cell r="F125">
            <v>1156659</v>
          </cell>
          <cell r="G125">
            <v>19277.650000000001</v>
          </cell>
          <cell r="H125">
            <v>2.8918989004693323</v>
          </cell>
          <cell r="I125">
            <v>3.5702040657740697</v>
          </cell>
          <cell r="J125">
            <v>0.62098623171031053</v>
          </cell>
          <cell r="K125">
            <v>7.0830891979537123</v>
          </cell>
          <cell r="Q125">
            <v>0</v>
          </cell>
          <cell r="R125">
            <v>0</v>
          </cell>
          <cell r="S125">
            <v>0</v>
          </cell>
          <cell r="U125">
            <v>0.63621775810325309</v>
          </cell>
          <cell r="V125">
            <v>2.8561632526192557</v>
          </cell>
          <cell r="W125">
            <v>0.52783829695376394</v>
          </cell>
          <cell r="Y125">
            <v>0.7808127031267198</v>
          </cell>
          <cell r="Z125">
            <v>3.0346734559079591</v>
          </cell>
          <cell r="AA125">
            <v>0.55888760853927955</v>
          </cell>
          <cell r="AC125">
            <v>0.92540764815018639</v>
          </cell>
          <cell r="AD125">
            <v>3.2131836591966629</v>
          </cell>
          <cell r="AE125">
            <v>0.58993692012479493</v>
          </cell>
        </row>
        <row r="126">
          <cell r="A126">
            <v>71285637</v>
          </cell>
          <cell r="B126">
            <v>71285637</v>
          </cell>
          <cell r="C126" t="str">
            <v>AZ Wiesengrund</v>
          </cell>
          <cell r="F126">
            <v>1222937</v>
          </cell>
          <cell r="G126">
            <v>20382.283333333333</v>
          </cell>
          <cell r="H126">
            <v>3.0576083060290573</v>
          </cell>
          <cell r="I126">
            <v>3.7747812013614586</v>
          </cell>
          <cell r="J126">
            <v>0.65656951551763476</v>
          </cell>
          <cell r="K126">
            <v>7.4889590229081513</v>
          </cell>
          <cell r="N126">
            <v>1</v>
          </cell>
          <cell r="Q126">
            <v>0</v>
          </cell>
          <cell r="R126">
            <v>0.26491601675862109</v>
          </cell>
          <cell r="S126">
            <v>0</v>
          </cell>
          <cell r="U126">
            <v>0.67267382732639258</v>
          </cell>
          <cell r="V126">
            <v>3.0198249610891672</v>
          </cell>
          <cell r="W126">
            <v>0.55808408818998956</v>
          </cell>
          <cell r="Y126">
            <v>0.82555424262784549</v>
          </cell>
          <cell r="Z126">
            <v>3.2085640211572395</v>
          </cell>
          <cell r="AA126">
            <v>0.59091256396587133</v>
          </cell>
          <cell r="AC126">
            <v>0.9784346579292984</v>
          </cell>
          <cell r="AD126">
            <v>3.3973030812253127</v>
          </cell>
          <cell r="AE126">
            <v>0.62374103974175299</v>
          </cell>
        </row>
        <row r="127">
          <cell r="A127">
            <v>71286651</v>
          </cell>
          <cell r="B127">
            <v>71286651</v>
          </cell>
          <cell r="C127" t="str">
            <v>SZ Wiesengrund</v>
          </cell>
          <cell r="F127">
            <v>3147005</v>
          </cell>
          <cell r="G127">
            <v>52450.083333333336</v>
          </cell>
          <cell r="H127">
            <v>7.8681965032662955</v>
          </cell>
          <cell r="I127">
            <v>9.7137099577415018</v>
          </cell>
          <cell r="J127">
            <v>1.6895617257320488</v>
          </cell>
          <cell r="K127">
            <v>19.271468186739845</v>
          </cell>
          <cell r="M127">
            <v>6</v>
          </cell>
          <cell r="N127">
            <v>11</v>
          </cell>
          <cell r="O127">
            <v>4</v>
          </cell>
          <cell r="Q127">
            <v>0.76256356809457437</v>
          </cell>
          <cell r="R127">
            <v>1.1324200586443667</v>
          </cell>
          <cell r="S127">
            <v>2.3674778725630108</v>
          </cell>
          <cell r="U127">
            <v>1.731003230718585</v>
          </cell>
          <cell r="V127">
            <v>7.7709679661932016</v>
          </cell>
          <cell r="W127">
            <v>1.4361274668722415</v>
          </cell>
          <cell r="Y127">
            <v>2.1244130558819001</v>
          </cell>
          <cell r="Z127">
            <v>8.2566534640802764</v>
          </cell>
          <cell r="AA127">
            <v>1.5206055531588438</v>
          </cell>
          <cell r="AC127">
            <v>2.5178228810452148</v>
          </cell>
          <cell r="AD127">
            <v>8.7423389619673522</v>
          </cell>
          <cell r="AE127">
            <v>1.6050836394454462</v>
          </cell>
        </row>
        <row r="128">
          <cell r="A128">
            <v>71286672</v>
          </cell>
          <cell r="B128">
            <v>71286672</v>
          </cell>
          <cell r="C128" t="str">
            <v>Rämismühle</v>
          </cell>
          <cell r="F128">
            <v>3144016</v>
          </cell>
          <cell r="G128">
            <v>52400.26666666667</v>
          </cell>
          <cell r="H128">
            <v>7.8607233536055032</v>
          </cell>
          <cell r="I128">
            <v>9.7044839542671859</v>
          </cell>
          <cell r="J128">
            <v>1.6879569936143008</v>
          </cell>
          <cell r="K128">
            <v>19.25316430148699</v>
          </cell>
          <cell r="N128">
            <v>1</v>
          </cell>
          <cell r="Q128">
            <v>0</v>
          </cell>
          <cell r="R128">
            <v>0.1030451495115603</v>
          </cell>
          <cell r="S128">
            <v>0</v>
          </cell>
          <cell r="U128">
            <v>1.7293591377932107</v>
          </cell>
          <cell r="V128">
            <v>7.7635871634137494</v>
          </cell>
          <cell r="W128">
            <v>1.4347634445721558</v>
          </cell>
          <cell r="Y128">
            <v>2.1223953054734861</v>
          </cell>
          <cell r="Z128">
            <v>8.2488113611271086</v>
          </cell>
          <cell r="AA128">
            <v>1.5191612942528707</v>
          </cell>
          <cell r="AC128">
            <v>2.515431473153761</v>
          </cell>
          <cell r="AD128">
            <v>8.7340355588404677</v>
          </cell>
          <cell r="AE128">
            <v>1.6035591439335857</v>
          </cell>
        </row>
        <row r="129">
          <cell r="A129">
            <v>71286908</v>
          </cell>
          <cell r="B129">
            <v>71286908</v>
          </cell>
          <cell r="C129" t="str">
            <v>APH Au</v>
          </cell>
          <cell r="F129">
            <v>946377</v>
          </cell>
          <cell r="G129">
            <v>15772.95</v>
          </cell>
          <cell r="H129">
            <v>2.3661481955610641</v>
          </cell>
          <cell r="I129">
            <v>2.921136664440485</v>
          </cell>
          <cell r="J129">
            <v>0.50809018648305904</v>
          </cell>
          <cell r="K129">
            <v>5.7953750464846081</v>
          </cell>
          <cell r="N129">
            <v>1</v>
          </cell>
          <cell r="Q129">
            <v>0</v>
          </cell>
          <cell r="R129">
            <v>0.34233249411887418</v>
          </cell>
          <cell r="S129">
            <v>0</v>
          </cell>
          <cell r="U129">
            <v>0.52055260302343409</v>
          </cell>
          <cell r="V129">
            <v>2.3369093315523881</v>
          </cell>
          <cell r="W129">
            <v>0.43187665851060014</v>
          </cell>
          <cell r="Y129">
            <v>0.63886001280148741</v>
          </cell>
          <cell r="Z129">
            <v>2.4829661647744121</v>
          </cell>
          <cell r="AA129">
            <v>0.45728116783475314</v>
          </cell>
          <cell r="AC129">
            <v>0.75716742257954051</v>
          </cell>
          <cell r="AD129">
            <v>2.6290229979964366</v>
          </cell>
          <cell r="AE129">
            <v>0.48268567715890603</v>
          </cell>
        </row>
        <row r="130">
          <cell r="A130">
            <v>71286913</v>
          </cell>
          <cell r="B130">
            <v>71286913</v>
          </cell>
          <cell r="C130" t="str">
            <v>WZ Fuhr</v>
          </cell>
          <cell r="F130">
            <v>1450859</v>
          </cell>
          <cell r="G130">
            <v>24180.983333333334</v>
          </cell>
          <cell r="H130">
            <v>3.6274628450010198</v>
          </cell>
          <cell r="I130">
            <v>4.4782971477893661</v>
          </cell>
          <cell r="J130">
            <v>0.77893611094798842</v>
          </cell>
          <cell r="K130">
            <v>8.8846961037383743</v>
          </cell>
          <cell r="M130">
            <v>1</v>
          </cell>
          <cell r="N130">
            <v>2</v>
          </cell>
          <cell r="O130">
            <v>1</v>
          </cell>
          <cell r="Q130">
            <v>0.27567477400301776</v>
          </cell>
          <cell r="R130">
            <v>0.44659832387122089</v>
          </cell>
          <cell r="S130">
            <v>1.2838023375023278</v>
          </cell>
          <cell r="U130">
            <v>0.79804182590022432</v>
          </cell>
          <cell r="V130">
            <v>3.582637718231493</v>
          </cell>
          <cell r="W130">
            <v>0.66209569430579018</v>
          </cell>
          <cell r="Y130">
            <v>0.9794149681502754</v>
          </cell>
          <cell r="Z130">
            <v>3.8065525756209611</v>
          </cell>
          <cell r="AA130">
            <v>0.70104249985318956</v>
          </cell>
          <cell r="AC130">
            <v>1.1607881104003264</v>
          </cell>
          <cell r="AD130">
            <v>4.03046743301043</v>
          </cell>
          <cell r="AE130">
            <v>0.73998930540058894</v>
          </cell>
        </row>
        <row r="131">
          <cell r="A131">
            <v>71287524</v>
          </cell>
          <cell r="B131">
            <v>71287524</v>
          </cell>
          <cell r="C131" t="str">
            <v>AVENTIN</v>
          </cell>
          <cell r="F131">
            <v>1924829</v>
          </cell>
          <cell r="G131">
            <v>32080.483333333334</v>
          </cell>
          <cell r="H131">
            <v>4.812490862641007</v>
          </cell>
          <cell r="I131">
            <v>5.9412776987165943</v>
          </cell>
          <cell r="J131">
            <v>1.03340077533372</v>
          </cell>
          <cell r="K131">
            <v>11.787169336691321</v>
          </cell>
          <cell r="N131">
            <v>1</v>
          </cell>
          <cell r="Q131">
            <v>0</v>
          </cell>
          <cell r="R131">
            <v>0.16831396388288922</v>
          </cell>
          <cell r="S131">
            <v>0</v>
          </cell>
          <cell r="U131">
            <v>1.0587479897810215</v>
          </cell>
          <cell r="V131">
            <v>4.753022158973276</v>
          </cell>
          <cell r="W131">
            <v>0.87839065903366198</v>
          </cell>
          <cell r="Y131">
            <v>1.2993725329130721</v>
          </cell>
          <cell r="Z131">
            <v>5.0500860439091051</v>
          </cell>
          <cell r="AA131">
            <v>0.93006069780034806</v>
          </cell>
          <cell r="AC131">
            <v>1.5399970760451223</v>
          </cell>
          <cell r="AD131">
            <v>5.3471499288449351</v>
          </cell>
          <cell r="AE131">
            <v>0.98173073656703391</v>
          </cell>
        </row>
        <row r="132">
          <cell r="A132">
            <v>71287545</v>
          </cell>
          <cell r="B132">
            <v>71287545</v>
          </cell>
          <cell r="C132" t="str">
            <v>PAH Perla Park</v>
          </cell>
          <cell r="F132">
            <v>943723</v>
          </cell>
          <cell r="G132">
            <v>15728.716666666667</v>
          </cell>
          <cell r="H132">
            <v>2.359512618712706</v>
          </cell>
          <cell r="I132">
            <v>2.9129446894586066</v>
          </cell>
          <cell r="J132">
            <v>0.50666530891848804</v>
          </cell>
          <cell r="K132">
            <v>5.7791226170898007</v>
          </cell>
          <cell r="N132">
            <v>2</v>
          </cell>
          <cell r="Q132">
            <v>0</v>
          </cell>
          <cell r="R132">
            <v>0.68659044822842674</v>
          </cell>
          <cell r="S132">
            <v>0</v>
          </cell>
          <cell r="U132">
            <v>0.51909277611679527</v>
          </cell>
          <cell r="V132">
            <v>2.3303557515668856</v>
          </cell>
          <cell r="W132">
            <v>0.43066551258071484</v>
          </cell>
          <cell r="Y132">
            <v>0.63706840705243062</v>
          </cell>
          <cell r="Z132">
            <v>2.4760029860398154</v>
          </cell>
          <cell r="AA132">
            <v>0.45599877802663924</v>
          </cell>
          <cell r="AC132">
            <v>0.75504403798806596</v>
          </cell>
          <cell r="AD132">
            <v>2.6216502205127461</v>
          </cell>
          <cell r="AE132">
            <v>0.48133204347256364</v>
          </cell>
        </row>
        <row r="133">
          <cell r="A133">
            <v>71287938</v>
          </cell>
          <cell r="B133">
            <v>71287938</v>
          </cell>
          <cell r="C133" t="str">
            <v>APR ARKADIA</v>
          </cell>
          <cell r="F133">
            <v>1872642</v>
          </cell>
          <cell r="G133">
            <v>31210.7</v>
          </cell>
          <cell r="H133">
            <v>4.6820120197678747</v>
          </cell>
          <cell r="I133">
            <v>5.7801945795081222</v>
          </cell>
          <cell r="J133">
            <v>1.0053826572243498</v>
          </cell>
          <cell r="K133">
            <v>11.467589256500348</v>
          </cell>
          <cell r="M133">
            <v>1</v>
          </cell>
          <cell r="N133">
            <v>3</v>
          </cell>
          <cell r="O133">
            <v>2</v>
          </cell>
          <cell r="Q133">
            <v>0.21358339017027514</v>
          </cell>
          <cell r="R133">
            <v>0.51901366964973195</v>
          </cell>
          <cell r="S133">
            <v>1.9892923213153284</v>
          </cell>
          <cell r="U133">
            <v>1.0300426443489326</v>
          </cell>
          <cell r="V133">
            <v>4.6241556636064978</v>
          </cell>
          <cell r="W133">
            <v>0.85457525864069728</v>
          </cell>
          <cell r="Y133">
            <v>1.2641432453373262</v>
          </cell>
          <cell r="Z133">
            <v>4.9131653925819041</v>
          </cell>
          <cell r="AA133">
            <v>0.90484439150191487</v>
          </cell>
          <cell r="AC133">
            <v>1.4982438463257199</v>
          </cell>
          <cell r="AD133">
            <v>5.2021751215573104</v>
          </cell>
          <cell r="AE133">
            <v>0.95511352436313224</v>
          </cell>
        </row>
        <row r="134">
          <cell r="A134">
            <v>71287943</v>
          </cell>
          <cell r="B134">
            <v>71287943</v>
          </cell>
          <cell r="C134" t="str">
            <v>APH Grüneck</v>
          </cell>
          <cell r="F134">
            <v>1130951</v>
          </cell>
          <cell r="G134">
            <v>18849.183333333334</v>
          </cell>
          <cell r="H134">
            <v>2.8276233128214034</v>
          </cell>
          <cell r="I134">
            <v>3.4908524105991914</v>
          </cell>
          <cell r="J134">
            <v>0.60718413961159468</v>
          </cell>
          <cell r="K134">
            <v>6.9256598630321893</v>
          </cell>
          <cell r="N134">
            <v>3</v>
          </cell>
          <cell r="Q134">
            <v>0</v>
          </cell>
          <cell r="R134">
            <v>0.85938895350922662</v>
          </cell>
          <cell r="S134">
            <v>0</v>
          </cell>
          <cell r="U134">
            <v>0.62207712882070876</v>
          </cell>
          <cell r="V134">
            <v>2.7926819284793534</v>
          </cell>
          <cell r="W134">
            <v>0.51610651866985546</v>
          </cell>
          <cell r="Y134">
            <v>0.76345829446177893</v>
          </cell>
          <cell r="Z134">
            <v>2.9672245490093125</v>
          </cell>
          <cell r="AA134">
            <v>0.54646572565043527</v>
          </cell>
          <cell r="AC134">
            <v>0.9048394601028491</v>
          </cell>
          <cell r="AD134">
            <v>3.1417671695392722</v>
          </cell>
          <cell r="AE134">
            <v>0.57682493263101486</v>
          </cell>
        </row>
        <row r="135">
          <cell r="A135">
            <v>71289139</v>
          </cell>
          <cell r="B135">
            <v>71289139</v>
          </cell>
          <cell r="C135" t="str">
            <v>Hirzelheim</v>
          </cell>
          <cell r="F135">
            <v>376856</v>
          </cell>
          <cell r="G135">
            <v>6280.9333333333334</v>
          </cell>
          <cell r="H135">
            <v>0.94222190985871423</v>
          </cell>
          <cell r="I135">
            <v>1.1632234076001249</v>
          </cell>
          <cell r="J135">
            <v>0.20232617161792782</v>
          </cell>
          <cell r="K135">
            <v>2.3077714890767669</v>
          </cell>
          <cell r="N135">
            <v>1</v>
          </cell>
          <cell r="Q135">
            <v>0</v>
          </cell>
          <cell r="R135">
            <v>0.85968008678842256</v>
          </cell>
          <cell r="S135">
            <v>0</v>
          </cell>
          <cell r="U135">
            <v>0.20728882016891714</v>
          </cell>
          <cell r="V135">
            <v>0.93057872608009995</v>
          </cell>
          <cell r="W135">
            <v>0.17197724587523863</v>
          </cell>
          <cell r="Y135">
            <v>0.25439991566185288</v>
          </cell>
          <cell r="Z135">
            <v>0.98873989646010607</v>
          </cell>
          <cell r="AA135">
            <v>0.18209355445613504</v>
          </cell>
          <cell r="AC135">
            <v>0.30151101115478857</v>
          </cell>
          <cell r="AD135">
            <v>1.0469010668401124</v>
          </cell>
          <cell r="AE135">
            <v>0.19220986303703141</v>
          </cell>
        </row>
        <row r="136">
          <cell r="A136">
            <v>71289233</v>
          </cell>
          <cell r="B136">
            <v>71289233</v>
          </cell>
          <cell r="C136" t="str">
            <v>freya – die Pflegewohngruppe am Letzigraben   (vormals KS Schimmelstrasse)</v>
          </cell>
          <cell r="F136">
            <v>569768</v>
          </cell>
          <cell r="G136">
            <v>9496.1333333333332</v>
          </cell>
          <cell r="H136">
            <v>1.4245438393879357</v>
          </cell>
          <cell r="I136">
            <v>1.7586756599377693</v>
          </cell>
          <cell r="J136">
            <v>0.30589662404314516</v>
          </cell>
          <cell r="K136">
            <v>3.4891161233688504</v>
          </cell>
          <cell r="O136">
            <v>1</v>
          </cell>
          <cell r="Q136">
            <v>0</v>
          </cell>
          <cell r="R136">
            <v>0</v>
          </cell>
          <cell r="S136">
            <v>3.2690782486666317</v>
          </cell>
          <cell r="U136">
            <v>0.31339964466534587</v>
          </cell>
          <cell r="V136">
            <v>1.4069405279502156</v>
          </cell>
          <cell r="W136">
            <v>0.26001213043667337</v>
          </cell>
          <cell r="Y136">
            <v>0.38462683663474267</v>
          </cell>
          <cell r="Z136">
            <v>1.4948743109471039</v>
          </cell>
          <cell r="AA136">
            <v>0.27530696163883067</v>
          </cell>
          <cell r="AC136">
            <v>0.45585402860413943</v>
          </cell>
          <cell r="AD136">
            <v>1.5828080939439924</v>
          </cell>
          <cell r="AE136">
            <v>0.29060179284098792</v>
          </cell>
        </row>
        <row r="137">
          <cell r="A137">
            <v>71289249</v>
          </cell>
          <cell r="B137">
            <v>71289249</v>
          </cell>
          <cell r="C137" t="str">
            <v>AZ St. Peter und Paul</v>
          </cell>
          <cell r="F137">
            <v>1976665</v>
          </cell>
          <cell r="G137">
            <v>32944.416666666664</v>
          </cell>
          <cell r="H137">
            <v>4.9420921292240942</v>
          </cell>
          <cell r="I137">
            <v>6.1012774029971677</v>
          </cell>
          <cell r="J137">
            <v>1.0612304488217019</v>
          </cell>
          <cell r="K137">
            <v>12.104599981042965</v>
          </cell>
          <cell r="N137">
            <v>4</v>
          </cell>
          <cell r="O137">
            <v>2</v>
          </cell>
          <cell r="Q137">
            <v>0</v>
          </cell>
          <cell r="R137">
            <v>0.65560041542039305</v>
          </cell>
          <cell r="S137">
            <v>1.8846048021149659</v>
          </cell>
          <cell r="U137">
            <v>1.0872602684293007</v>
          </cell>
          <cell r="V137">
            <v>4.8810219223977347</v>
          </cell>
          <cell r="W137">
            <v>0.90204588149844656</v>
          </cell>
          <cell r="Y137">
            <v>1.3343648748905055</v>
          </cell>
          <cell r="Z137">
            <v>5.1860857925475923</v>
          </cell>
          <cell r="AA137">
            <v>0.95510740393953175</v>
          </cell>
          <cell r="AC137">
            <v>1.5814694813517103</v>
          </cell>
          <cell r="AD137">
            <v>5.4911496626974508</v>
          </cell>
          <cell r="AE137">
            <v>1.0081689263806168</v>
          </cell>
        </row>
        <row r="138">
          <cell r="A138">
            <v>71289275</v>
          </cell>
          <cell r="B138">
            <v>71289275</v>
          </cell>
          <cell r="C138" t="str">
            <v>Johann Heinrich Ernst-Stiftung (vormals AH Frohalp)</v>
          </cell>
          <cell r="F138">
            <v>514032</v>
          </cell>
          <cell r="G138">
            <v>8567.2000000000007</v>
          </cell>
          <cell r="H138">
            <v>1.2851917251377043</v>
          </cell>
          <cell r="I138">
            <v>1.5866380120138925</v>
          </cell>
          <cell r="J138">
            <v>0.27597312142862707</v>
          </cell>
          <cell r="K138">
            <v>3.1478028585802238</v>
          </cell>
          <cell r="Q138">
            <v>0</v>
          </cell>
          <cell r="R138">
            <v>0</v>
          </cell>
          <cell r="S138">
            <v>0</v>
          </cell>
          <cell r="U138">
            <v>0.28274217953029496</v>
          </cell>
          <cell r="V138">
            <v>1.2693104096111141</v>
          </cell>
          <cell r="W138">
            <v>0.23457715321433301</v>
          </cell>
          <cell r="Y138">
            <v>0.34700176578718017</v>
          </cell>
          <cell r="Z138">
            <v>1.3486423102118086</v>
          </cell>
          <cell r="AA138">
            <v>0.24837580928576436</v>
          </cell>
          <cell r="AC138">
            <v>0.41126135204406539</v>
          </cell>
          <cell r="AD138">
            <v>1.4279742108125033</v>
          </cell>
          <cell r="AE138">
            <v>0.26217446535719569</v>
          </cell>
        </row>
        <row r="139">
          <cell r="A139">
            <v>71289280</v>
          </cell>
          <cell r="B139">
            <v>71289280</v>
          </cell>
          <cell r="C139" t="str">
            <v>AWH Studacker</v>
          </cell>
          <cell r="F139">
            <v>1400412</v>
          </cell>
          <cell r="G139">
            <v>23340.2</v>
          </cell>
          <cell r="H139">
            <v>3.5013343803178452</v>
          </cell>
          <cell r="I139">
            <v>4.3225848034371381</v>
          </cell>
          <cell r="J139">
            <v>0.75185216275661149</v>
          </cell>
          <cell r="K139">
            <v>8.5757713465115941</v>
          </cell>
          <cell r="N139">
            <v>2</v>
          </cell>
          <cell r="Q139">
            <v>0</v>
          </cell>
          <cell r="R139">
            <v>0.46268612206513193</v>
          </cell>
          <cell r="S139">
            <v>0</v>
          </cell>
          <cell r="U139">
            <v>0.77029356366992596</v>
          </cell>
          <cell r="V139">
            <v>3.4580678427497107</v>
          </cell>
          <cell r="W139">
            <v>0.63907433834311977</v>
          </cell>
          <cell r="Y139">
            <v>0.94536028268581829</v>
          </cell>
          <cell r="Z139">
            <v>3.6741970829215673</v>
          </cell>
          <cell r="AA139">
            <v>0.67666694648095038</v>
          </cell>
          <cell r="AC139">
            <v>1.1204270017017104</v>
          </cell>
          <cell r="AD139">
            <v>3.8903263230934244</v>
          </cell>
          <cell r="AE139">
            <v>0.71425955461878088</v>
          </cell>
        </row>
        <row r="140">
          <cell r="A140">
            <v>71289301</v>
          </cell>
          <cell r="B140">
            <v>71289301</v>
          </cell>
          <cell r="C140" t="str">
            <v>Ref. AWH Enge</v>
          </cell>
          <cell r="F140">
            <v>1633090</v>
          </cell>
          <cell r="G140">
            <v>27218.166666666668</v>
          </cell>
          <cell r="H140">
            <v>4.0830799530090207</v>
          </cell>
          <cell r="I140">
            <v>5.0407808678054424</v>
          </cell>
          <cell r="J140">
            <v>0.87677215596281277</v>
          </cell>
          <cell r="K140">
            <v>10.000632976777277</v>
          </cell>
          <cell r="M140">
            <v>3</v>
          </cell>
          <cell r="N140">
            <v>4</v>
          </cell>
          <cell r="Q140">
            <v>0.73473946984289484</v>
          </cell>
          <cell r="R140">
            <v>0.79352784913688235</v>
          </cell>
          <cell r="S140">
            <v>0</v>
          </cell>
          <cell r="U140">
            <v>0.89827758966198457</v>
          </cell>
          <cell r="V140">
            <v>4.0326246942443538</v>
          </cell>
          <cell r="W140">
            <v>0.74525633256839086</v>
          </cell>
          <cell r="Y140">
            <v>1.1024315873124357</v>
          </cell>
          <cell r="Z140">
            <v>4.2846637376346264</v>
          </cell>
          <cell r="AA140">
            <v>0.78909494036653149</v>
          </cell>
          <cell r="AC140">
            <v>1.3065855849628867</v>
          </cell>
          <cell r="AD140">
            <v>4.5367027810248981</v>
          </cell>
          <cell r="AE140">
            <v>0.83293354816467213</v>
          </cell>
        </row>
        <row r="141">
          <cell r="A141">
            <v>71289521</v>
          </cell>
          <cell r="B141">
            <v>71289521</v>
          </cell>
          <cell r="C141" t="str">
            <v>WH Sonnenberg</v>
          </cell>
          <cell r="F141">
            <v>793075</v>
          </cell>
          <cell r="G141">
            <v>13217.916666666666</v>
          </cell>
          <cell r="H141">
            <v>1.9828598752871116</v>
          </cell>
          <cell r="I141">
            <v>2.4479467063877687</v>
          </cell>
          <cell r="J141">
            <v>0.42578552167376427</v>
          </cell>
          <cell r="K141">
            <v>4.8565921033486443</v>
          </cell>
          <cell r="N141">
            <v>2</v>
          </cell>
          <cell r="O141">
            <v>1</v>
          </cell>
          <cell r="Q141">
            <v>0</v>
          </cell>
          <cell r="R141">
            <v>0.8170112506048931</v>
          </cell>
          <cell r="S141">
            <v>2.3486002907496637</v>
          </cell>
          <cell r="U141">
            <v>0.43622917256316457</v>
          </cell>
          <cell r="V141">
            <v>1.9583573651102151</v>
          </cell>
          <cell r="W141">
            <v>0.36191769342269964</v>
          </cell>
          <cell r="Y141">
            <v>0.53537216632752016</v>
          </cell>
          <cell r="Z141">
            <v>2.0807547004296034</v>
          </cell>
          <cell r="AA141">
            <v>0.38320696950638783</v>
          </cell>
          <cell r="AC141">
            <v>0.6345151600918757</v>
          </cell>
          <cell r="AD141">
            <v>2.203152035748992</v>
          </cell>
          <cell r="AE141">
            <v>0.40449624559007602</v>
          </cell>
        </row>
        <row r="142">
          <cell r="A142">
            <v>71289584</v>
          </cell>
          <cell r="B142">
            <v>71289584</v>
          </cell>
          <cell r="C142" t="str">
            <v>Amalie Widmer</v>
          </cell>
          <cell r="F142">
            <v>4007897</v>
          </cell>
          <cell r="G142">
            <v>66798.28333333334</v>
          </cell>
          <cell r="H142">
            <v>10.020613618615631</v>
          </cell>
          <cell r="I142">
            <v>12.370984157477441</v>
          </cell>
          <cell r="J142">
            <v>2.1517567883992248</v>
          </cell>
          <cell r="K142">
            <v>24.543354564492297</v>
          </cell>
          <cell r="M142">
            <v>8</v>
          </cell>
          <cell r="N142">
            <v>9</v>
          </cell>
          <cell r="O142">
            <v>4</v>
          </cell>
          <cell r="Q142">
            <v>0.7983543028880119</v>
          </cell>
          <cell r="R142">
            <v>0.72750881299610237</v>
          </cell>
          <cell r="S142">
            <v>1.8589461511473864</v>
          </cell>
          <cell r="U142">
            <v>2.2045349960954388</v>
          </cell>
          <cell r="V142">
            <v>9.8967873259819541</v>
          </cell>
          <cell r="W142">
            <v>1.828993270139341</v>
          </cell>
          <cell r="Y142">
            <v>2.7055656770262204</v>
          </cell>
          <cell r="Z142">
            <v>10.515336533855825</v>
          </cell>
          <cell r="AA142">
            <v>1.9365811095593024</v>
          </cell>
          <cell r="AC142">
            <v>3.206596357957002</v>
          </cell>
          <cell r="AD142">
            <v>11.133885741729697</v>
          </cell>
          <cell r="AE142">
            <v>2.0441689489792636</v>
          </cell>
        </row>
        <row r="143">
          <cell r="A143">
            <v>71289715</v>
          </cell>
          <cell r="B143">
            <v>71289715</v>
          </cell>
          <cell r="C143" t="str">
            <v>WH Mühlehalde</v>
          </cell>
          <cell r="F143">
            <v>1740472</v>
          </cell>
          <cell r="G143">
            <v>29007.866666666665</v>
          </cell>
          <cell r="H143">
            <v>4.3515582925457359</v>
          </cell>
          <cell r="I143">
            <v>5.3722317560888095</v>
          </cell>
          <cell r="J143">
            <v>0.9344233250053019</v>
          </cell>
          <cell r="K143">
            <v>10.658213373639846</v>
          </cell>
          <cell r="M143">
            <v>2</v>
          </cell>
          <cell r="N143">
            <v>1</v>
          </cell>
          <cell r="O143">
            <v>1</v>
          </cell>
          <cell r="Q143">
            <v>0.45960547131495871</v>
          </cell>
          <cell r="R143">
            <v>0.18614237907115874</v>
          </cell>
          <cell r="S143">
            <v>1.0701787650627472</v>
          </cell>
          <cell r="U143">
            <v>0.95734282436006191</v>
          </cell>
          <cell r="V143">
            <v>4.297785404871048</v>
          </cell>
          <cell r="W143">
            <v>0.79425982625450664</v>
          </cell>
          <cell r="Y143">
            <v>1.1749207389873488</v>
          </cell>
          <cell r="Z143">
            <v>4.5663969926754877</v>
          </cell>
          <cell r="AA143">
            <v>0.84098099250477176</v>
          </cell>
          <cell r="AC143">
            <v>1.3924986536146355</v>
          </cell>
          <cell r="AD143">
            <v>4.8350085804799283</v>
          </cell>
          <cell r="AE143">
            <v>0.88770215875503677</v>
          </cell>
        </row>
        <row r="144">
          <cell r="A144">
            <v>71289720</v>
          </cell>
          <cell r="B144">
            <v>71289720</v>
          </cell>
          <cell r="C144" t="str">
            <v>APH Lindenegg</v>
          </cell>
          <cell r="F144">
            <v>1454678</v>
          </cell>
          <cell r="G144">
            <v>24244.633333333335</v>
          </cell>
          <cell r="H144">
            <v>3.6370111750627689</v>
          </cell>
          <cell r="I144">
            <v>4.4900850726031551</v>
          </cell>
          <cell r="J144">
            <v>0.78098645285420443</v>
          </cell>
          <cell r="K144">
            <v>8.9080827005201293</v>
          </cell>
          <cell r="N144">
            <v>1</v>
          </cell>
          <cell r="O144">
            <v>1</v>
          </cell>
          <cell r="Q144">
            <v>0</v>
          </cell>
          <cell r="R144">
            <v>0.22271292945018606</v>
          </cell>
          <cell r="S144">
            <v>1.2804319413549179</v>
          </cell>
          <cell r="U144">
            <v>0.80014245851380916</v>
          </cell>
          <cell r="V144">
            <v>3.5920680580825244</v>
          </cell>
          <cell r="W144">
            <v>0.66383848492607378</v>
          </cell>
          <cell r="Y144">
            <v>0.98199301726694765</v>
          </cell>
          <cell r="Z144">
            <v>3.8165723117126817</v>
          </cell>
          <cell r="AA144">
            <v>0.702887807568784</v>
          </cell>
          <cell r="AC144">
            <v>1.163843576020086</v>
          </cell>
          <cell r="AD144">
            <v>4.0410765653428395</v>
          </cell>
          <cell r="AE144">
            <v>0.74193713021149421</v>
          </cell>
        </row>
        <row r="145">
          <cell r="A145">
            <v>71289736</v>
          </cell>
          <cell r="B145">
            <v>71289736</v>
          </cell>
          <cell r="C145" t="str">
            <v>APH Birkenrain</v>
          </cell>
          <cell r="F145">
            <v>980398</v>
          </cell>
          <cell r="G145">
            <v>16339.966666666667</v>
          </cell>
          <cell r="H145">
            <v>2.451208090044112</v>
          </cell>
          <cell r="I145">
            <v>3.0261476594888959</v>
          </cell>
          <cell r="J145">
            <v>0.52635535589687632</v>
          </cell>
          <cell r="K145">
            <v>6.0037111054298835</v>
          </cell>
          <cell r="N145">
            <v>3</v>
          </cell>
          <cell r="O145">
            <v>3</v>
          </cell>
          <cell r="Q145">
            <v>0</v>
          </cell>
          <cell r="R145">
            <v>0.99135942378525177</v>
          </cell>
          <cell r="S145">
            <v>5.6995715278477395</v>
          </cell>
          <cell r="U145">
            <v>0.53926577980970469</v>
          </cell>
          <cell r="V145">
            <v>2.4209181275911167</v>
          </cell>
          <cell r="W145">
            <v>0.44740205251234488</v>
          </cell>
          <cell r="Y145">
            <v>0.66182618431191031</v>
          </cell>
          <cell r="Z145">
            <v>2.5722255105655614</v>
          </cell>
          <cell r="AA145">
            <v>0.47371982030718868</v>
          </cell>
          <cell r="AC145">
            <v>0.78438658881411583</v>
          </cell>
          <cell r="AD145">
            <v>2.7235328935400065</v>
          </cell>
          <cell r="AE145">
            <v>0.50003758810203247</v>
          </cell>
        </row>
        <row r="146">
          <cell r="A146">
            <v>71289851</v>
          </cell>
          <cell r="B146">
            <v>71289851</v>
          </cell>
          <cell r="C146" t="str">
            <v>Zumipark</v>
          </cell>
          <cell r="F146">
            <v>1358300</v>
          </cell>
          <cell r="G146">
            <v>22638.333333333332</v>
          </cell>
          <cell r="H146">
            <v>3.3960452272515003</v>
          </cell>
          <cell r="I146">
            <v>4.1925997053071979</v>
          </cell>
          <cell r="J146">
            <v>0.72924310322412633</v>
          </cell>
          <cell r="K146">
            <v>8.3178880357828238</v>
          </cell>
          <cell r="M146">
            <v>2</v>
          </cell>
          <cell r="N146">
            <v>3</v>
          </cell>
          <cell r="O146">
            <v>3</v>
          </cell>
          <cell r="Q146">
            <v>0.58892030764226522</v>
          </cell>
          <cell r="R146">
            <v>0.71554648925878928</v>
          </cell>
          <cell r="S146">
            <v>4.113854470116225</v>
          </cell>
          <cell r="U146">
            <v>0.74712994999533011</v>
          </cell>
          <cell r="V146">
            <v>3.3540797642457587</v>
          </cell>
          <cell r="W146">
            <v>0.61985663774050737</v>
          </cell>
          <cell r="Y146">
            <v>0.91693221135790515</v>
          </cell>
          <cell r="Z146">
            <v>3.5637097495111183</v>
          </cell>
          <cell r="AA146">
            <v>0.65631879290171369</v>
          </cell>
          <cell r="AC146">
            <v>1.0867344727204802</v>
          </cell>
          <cell r="AD146">
            <v>3.7733397347764783</v>
          </cell>
          <cell r="AE146">
            <v>0.69278094806292001</v>
          </cell>
        </row>
        <row r="147">
          <cell r="A147">
            <v>71289998</v>
          </cell>
          <cell r="B147">
            <v>71289998</v>
          </cell>
          <cell r="C147" t="str">
            <v>SIKNA-Stiftung</v>
          </cell>
          <cell r="F147">
            <v>2825497</v>
          </cell>
          <cell r="G147">
            <v>47091.616666666669</v>
          </cell>
          <cell r="H147">
            <v>7.0643566233257991</v>
          </cell>
          <cell r="I147">
            <v>8.721326577005355</v>
          </cell>
          <cell r="J147">
            <v>1.5169507475745119</v>
          </cell>
          <cell r="K147">
            <v>17.302633947905665</v>
          </cell>
          <cell r="M147">
            <v>1</v>
          </cell>
          <cell r="N147">
            <v>4</v>
          </cell>
          <cell r="Q147">
            <v>0.14155570752163049</v>
          </cell>
          <cell r="R147">
            <v>0.4586458223622078</v>
          </cell>
          <cell r="S147">
            <v>0</v>
          </cell>
          <cell r="U147">
            <v>1.5541584571316758</v>
          </cell>
          <cell r="V147">
            <v>6.977061261604284</v>
          </cell>
          <cell r="W147">
            <v>1.2894081354383351</v>
          </cell>
          <cell r="Y147">
            <v>1.9073762882979659</v>
          </cell>
          <cell r="Z147">
            <v>7.4131275904545513</v>
          </cell>
          <cell r="AA147">
            <v>1.3652556728170606</v>
          </cell>
          <cell r="AC147">
            <v>2.2605941194642556</v>
          </cell>
          <cell r="AD147">
            <v>7.8491939193048195</v>
          </cell>
          <cell r="AE147">
            <v>1.4411032101957861</v>
          </cell>
        </row>
        <row r="148">
          <cell r="A148">
            <v>71290019</v>
          </cell>
          <cell r="B148">
            <v>71290019</v>
          </cell>
          <cell r="C148" t="str">
            <v>WH Kull</v>
          </cell>
          <cell r="F148">
            <v>757082</v>
          </cell>
          <cell r="G148">
            <v>12618.033333333333</v>
          </cell>
          <cell r="H148">
            <v>1.8928695521887806</v>
          </cell>
          <cell r="I148">
            <v>2.3368488331689496</v>
          </cell>
          <cell r="J148">
            <v>0.40646162635288818</v>
          </cell>
          <cell r="K148">
            <v>4.6361800117106178</v>
          </cell>
          <cell r="N148">
            <v>3</v>
          </cell>
          <cell r="Q148">
            <v>0</v>
          </cell>
          <cell r="R148">
            <v>1.2837800877054446</v>
          </cell>
          <cell r="S148">
            <v>0</v>
          </cell>
          <cell r="U148">
            <v>0.41643130148153173</v>
          </cell>
          <cell r="V148">
            <v>1.8694790665351597</v>
          </cell>
          <cell r="W148">
            <v>0.34549238239995494</v>
          </cell>
          <cell r="Y148">
            <v>0.51107477909097077</v>
          </cell>
          <cell r="Z148">
            <v>1.9863215081936072</v>
          </cell>
          <cell r="AA148">
            <v>0.36581546371759938</v>
          </cell>
          <cell r="AC148">
            <v>0.6057182567004098</v>
          </cell>
          <cell r="AD148">
            <v>2.1031639498520547</v>
          </cell>
          <cell r="AE148">
            <v>0.38613854503524375</v>
          </cell>
        </row>
        <row r="149">
          <cell r="A149">
            <v>71290024</v>
          </cell>
          <cell r="B149">
            <v>71290024</v>
          </cell>
          <cell r="C149" t="str">
            <v>WH Schörli</v>
          </cell>
          <cell r="F149">
            <v>583222</v>
          </cell>
          <cell r="G149">
            <v>9720.3666666666668</v>
          </cell>
          <cell r="H149">
            <v>1.4581817636222298</v>
          </cell>
          <cell r="I149">
            <v>1.8002034788549472</v>
          </cell>
          <cell r="J149">
            <v>0.31311979765043174</v>
          </cell>
          <cell r="K149">
            <v>3.5715050401276089</v>
          </cell>
          <cell r="Q149">
            <v>0</v>
          </cell>
          <cell r="R149">
            <v>0</v>
          </cell>
          <cell r="S149">
            <v>0</v>
          </cell>
          <cell r="U149">
            <v>0.32079998799689058</v>
          </cell>
          <cell r="V149">
            <v>1.4401627830839578</v>
          </cell>
          <cell r="W149">
            <v>0.26615182800286696</v>
          </cell>
          <cell r="Y149">
            <v>0.3937090761780021</v>
          </cell>
          <cell r="Z149">
            <v>1.5301729570267051</v>
          </cell>
          <cell r="AA149">
            <v>0.28180781788538856</v>
          </cell>
          <cell r="AC149">
            <v>0.46661816435911357</v>
          </cell>
          <cell r="AD149">
            <v>1.6201831309694525</v>
          </cell>
          <cell r="AE149">
            <v>0.29746380776791015</v>
          </cell>
        </row>
        <row r="150">
          <cell r="A150">
            <v>71290092</v>
          </cell>
          <cell r="B150">
            <v>71290092</v>
          </cell>
          <cell r="C150" t="str">
            <v>APZ Herrenbergli</v>
          </cell>
          <cell r="F150">
            <v>2775325</v>
          </cell>
          <cell r="G150">
            <v>46255.416666666664</v>
          </cell>
          <cell r="H150">
            <v>6.9389157184140258</v>
          </cell>
          <cell r="I150">
            <v>8.5664630620125894</v>
          </cell>
          <cell r="J150">
            <v>1.4900144411805185</v>
          </cell>
          <cell r="K150">
            <v>16.995393221607134</v>
          </cell>
          <cell r="M150">
            <v>1</v>
          </cell>
          <cell r="N150">
            <v>1</v>
          </cell>
          <cell r="Q150">
            <v>0.14411473500769978</v>
          </cell>
          <cell r="R150">
            <v>0.11673429194301128</v>
          </cell>
          <cell r="S150">
            <v>0</v>
          </cell>
          <cell r="U150">
            <v>1.5265614580510858</v>
          </cell>
          <cell r="V150">
            <v>6.8531704496100723</v>
          </cell>
          <cell r="W150">
            <v>1.2665122750034408</v>
          </cell>
          <cell r="Y150">
            <v>1.873507243971787</v>
          </cell>
          <cell r="Z150">
            <v>7.2814936027107011</v>
          </cell>
          <cell r="AA150">
            <v>1.3410129970624667</v>
          </cell>
          <cell r="AC150">
            <v>2.2204530298924885</v>
          </cell>
          <cell r="AD150">
            <v>7.7098167558113309</v>
          </cell>
          <cell r="AE150">
            <v>1.4155137191214926</v>
          </cell>
        </row>
        <row r="151">
          <cell r="A151">
            <v>71290108</v>
          </cell>
          <cell r="B151">
            <v>71290108</v>
          </cell>
          <cell r="C151" t="str">
            <v>APH Grünhalde</v>
          </cell>
          <cell r="F151">
            <v>2247070</v>
          </cell>
          <cell r="G151">
            <v>37451.166666666664</v>
          </cell>
          <cell r="H151">
            <v>5.6181634018994551</v>
          </cell>
          <cell r="I151">
            <v>6.9359235955272371</v>
          </cell>
          <cell r="J151">
            <v>1.2064052859911931</v>
          </cell>
          <cell r="K151">
            <v>13.760492283417886</v>
          </cell>
          <cell r="M151">
            <v>1</v>
          </cell>
          <cell r="N151">
            <v>2</v>
          </cell>
          <cell r="O151">
            <v>2</v>
          </cell>
          <cell r="Q151">
            <v>0.17799411096905943</v>
          </cell>
          <cell r="R151">
            <v>0.28835381077290678</v>
          </cell>
          <cell r="S151">
            <v>1.6578176697533138</v>
          </cell>
          <cell r="U151">
            <v>1.2359959484178802</v>
          </cell>
          <cell r="V151">
            <v>5.5487388764217904</v>
          </cell>
          <cell r="W151">
            <v>1.0254444930925142</v>
          </cell>
          <cell r="Y151">
            <v>1.5169041185128529</v>
          </cell>
          <cell r="Z151">
            <v>5.8955350561981517</v>
          </cell>
          <cell r="AA151">
            <v>1.0857647573920739</v>
          </cell>
          <cell r="AC151">
            <v>1.7978122886078256</v>
          </cell>
          <cell r="AD151">
            <v>6.2423312359745138</v>
          </cell>
          <cell r="AE151">
            <v>1.1460850216916334</v>
          </cell>
        </row>
        <row r="152">
          <cell r="A152">
            <v>71290202</v>
          </cell>
          <cell r="B152">
            <v>71290202</v>
          </cell>
          <cell r="C152" t="str">
            <v>APH Sunnmatt</v>
          </cell>
          <cell r="F152">
            <v>967561</v>
          </cell>
          <cell r="G152">
            <v>16126.016666666666</v>
          </cell>
          <cell r="H152">
            <v>2.4191127999151067</v>
          </cell>
          <cell r="I152">
            <v>2.9865243049891324</v>
          </cell>
          <cell r="J152">
            <v>0.51946343679499296</v>
          </cell>
          <cell r="K152">
            <v>5.9251005416992317</v>
          </cell>
          <cell r="N152">
            <v>1</v>
          </cell>
          <cell r="Q152">
            <v>0</v>
          </cell>
          <cell r="R152">
            <v>0.33483738884342978</v>
          </cell>
          <cell r="S152">
            <v>0</v>
          </cell>
          <cell r="U152">
            <v>0.53220481598132352</v>
          </cell>
          <cell r="V152">
            <v>2.3892194439913061</v>
          </cell>
          <cell r="W152">
            <v>0.44154392127574399</v>
          </cell>
          <cell r="Y152">
            <v>0.65316045597707884</v>
          </cell>
          <cell r="Z152">
            <v>2.5385456592407625</v>
          </cell>
          <cell r="AA152">
            <v>0.46751709311549366</v>
          </cell>
          <cell r="AC152">
            <v>0.77411609597283415</v>
          </cell>
          <cell r="AD152">
            <v>2.6878718744902192</v>
          </cell>
          <cell r="AE152">
            <v>0.49349026495524329</v>
          </cell>
        </row>
        <row r="153">
          <cell r="A153">
            <v>71290265</v>
          </cell>
          <cell r="B153">
            <v>71290265</v>
          </cell>
          <cell r="C153" t="str">
            <v>Wiesliacher</v>
          </cell>
          <cell r="F153">
            <v>1272249</v>
          </cell>
          <cell r="G153">
            <v>21204.15</v>
          </cell>
          <cell r="H153">
            <v>3.1808990240193586</v>
          </cell>
          <cell r="I153">
            <v>3.9269901954482651</v>
          </cell>
          <cell r="J153">
            <v>0.68304410574526364</v>
          </cell>
          <cell r="K153">
            <v>7.7909333252128876</v>
          </cell>
          <cell r="N153">
            <v>2</v>
          </cell>
          <cell r="Q153">
            <v>0</v>
          </cell>
          <cell r="R153">
            <v>0.50929589850216073</v>
          </cell>
          <cell r="S153">
            <v>0</v>
          </cell>
          <cell r="U153">
            <v>0.69979778528425896</v>
          </cell>
          <cell r="V153">
            <v>3.1415921563586124</v>
          </cell>
          <cell r="W153">
            <v>0.58058748988347408</v>
          </cell>
          <cell r="Y153">
            <v>0.85884273648522691</v>
          </cell>
          <cell r="Z153">
            <v>3.3379416661310253</v>
          </cell>
          <cell r="AA153">
            <v>0.61473969517073734</v>
          </cell>
          <cell r="AC153">
            <v>1.0178876876861949</v>
          </cell>
          <cell r="AD153">
            <v>3.5342911759034386</v>
          </cell>
          <cell r="AE153">
            <v>0.64889190045800038</v>
          </cell>
        </row>
        <row r="154">
          <cell r="A154">
            <v>71290396</v>
          </cell>
          <cell r="B154">
            <v>71290396</v>
          </cell>
          <cell r="C154" t="str">
            <v>KS Friesenberg</v>
          </cell>
          <cell r="F154">
            <v>693913</v>
          </cell>
          <cell r="G154">
            <v>11565.216666666667</v>
          </cell>
          <cell r="H154">
            <v>1.7349333223719139</v>
          </cell>
          <cell r="I154">
            <v>2.1418680993218242</v>
          </cell>
          <cell r="J154">
            <v>0.37254750017489746</v>
          </cell>
          <cell r="K154">
            <v>4.249348921868636</v>
          </cell>
          <cell r="N154">
            <v>2</v>
          </cell>
          <cell r="O154">
            <v>2</v>
          </cell>
          <cell r="Q154">
            <v>0</v>
          </cell>
          <cell r="R154">
            <v>0.93376431566129414</v>
          </cell>
          <cell r="S154">
            <v>5.3684429477075355</v>
          </cell>
          <cell r="U154">
            <v>0.38168533092182105</v>
          </cell>
          <cell r="V154">
            <v>1.7134944794574594</v>
          </cell>
          <cell r="W154">
            <v>0.31666537514866283</v>
          </cell>
          <cell r="Y154">
            <v>0.46843199704041677</v>
          </cell>
          <cell r="Z154">
            <v>1.8205878844235506</v>
          </cell>
          <cell r="AA154">
            <v>0.33529275015740773</v>
          </cell>
          <cell r="AC154">
            <v>0.55517866315901243</v>
          </cell>
          <cell r="AD154">
            <v>1.9276812893896418</v>
          </cell>
          <cell r="AE154">
            <v>0.35392012516615257</v>
          </cell>
        </row>
        <row r="155">
          <cell r="A155">
            <v>71290972</v>
          </cell>
          <cell r="B155">
            <v>71290972</v>
          </cell>
          <cell r="C155" t="str">
            <v>Senioviva Oerlikon</v>
          </cell>
          <cell r="F155">
            <v>858438</v>
          </cell>
          <cell r="G155">
            <v>14307.3</v>
          </cell>
          <cell r="H155">
            <v>2.1462815819710843</v>
          </cell>
          <cell r="I155">
            <v>2.6496995551973059</v>
          </cell>
          <cell r="J155">
            <v>0.46087756095524746</v>
          </cell>
          <cell r="K155">
            <v>5.2568586981236374</v>
          </cell>
          <cell r="N155">
            <v>4</v>
          </cell>
          <cell r="Q155">
            <v>0</v>
          </cell>
          <cell r="R155">
            <v>1.5096051143436697</v>
          </cell>
          <cell r="S155">
            <v>0</v>
          </cell>
          <cell r="U155">
            <v>0.47218194803363855</v>
          </cell>
          <cell r="V155">
            <v>2.119759644157845</v>
          </cell>
          <cell r="W155">
            <v>0.39174592681196035</v>
          </cell>
          <cell r="Y155">
            <v>0.57949602713219284</v>
          </cell>
          <cell r="Z155">
            <v>2.2522446219177099</v>
          </cell>
          <cell r="AA155">
            <v>0.41478980485972272</v>
          </cell>
          <cell r="AC155">
            <v>0.68681010623074701</v>
          </cell>
          <cell r="AD155">
            <v>2.3847295996775753</v>
          </cell>
          <cell r="AE155">
            <v>0.43783368290748509</v>
          </cell>
        </row>
        <row r="156">
          <cell r="A156">
            <v>71291269</v>
          </cell>
          <cell r="B156">
            <v>71291269</v>
          </cell>
          <cell r="C156" t="str">
            <v>Tertianum Restelberg</v>
          </cell>
          <cell r="F156">
            <v>545553</v>
          </cell>
          <cell r="G156">
            <v>9092.5499999999993</v>
          </cell>
          <cell r="H156">
            <v>1.3640010762443775</v>
          </cell>
          <cell r="I156">
            <v>1.6839323765217242</v>
          </cell>
          <cell r="J156">
            <v>0.2928960926844083</v>
          </cell>
          <cell r="K156">
            <v>3.3408295454505099</v>
          </cell>
          <cell r="N156">
            <v>1</v>
          </cell>
          <cell r="O156">
            <v>1</v>
          </cell>
          <cell r="Q156">
            <v>0</v>
          </cell>
          <cell r="R156">
            <v>0.59384807486483948</v>
          </cell>
          <cell r="S156">
            <v>3.4141800624069329</v>
          </cell>
          <cell r="U156">
            <v>0.30008023677376305</v>
          </cell>
          <cell r="V156">
            <v>1.3471459012173794</v>
          </cell>
          <cell r="W156">
            <v>0.24896167878174705</v>
          </cell>
          <cell r="Y156">
            <v>0.36828029058598194</v>
          </cell>
          <cell r="Z156">
            <v>1.4313425200434655</v>
          </cell>
          <cell r="AA156">
            <v>0.26360648341596749</v>
          </cell>
          <cell r="AC156">
            <v>0.43648034439820083</v>
          </cell>
          <cell r="AD156">
            <v>1.5155391388695518</v>
          </cell>
          <cell r="AE156">
            <v>0.27825128805018789</v>
          </cell>
        </row>
        <row r="157">
          <cell r="A157">
            <v>71291473</v>
          </cell>
          <cell r="B157">
            <v>71291473</v>
          </cell>
          <cell r="C157" t="str">
            <v>Haus Zum Seewadel</v>
          </cell>
          <cell r="F157">
            <v>2176590</v>
          </cell>
          <cell r="G157">
            <v>36276.5</v>
          </cell>
          <cell r="H157">
            <v>5.4419480830327203</v>
          </cell>
          <cell r="I157">
            <v>6.7183763473272444</v>
          </cell>
          <cell r="J157">
            <v>1.168566035519842</v>
          </cell>
          <cell r="K157">
            <v>13.328890465879805</v>
          </cell>
          <cell r="M157">
            <v>1</v>
          </cell>
          <cell r="N157">
            <v>5</v>
          </cell>
          <cell r="O157">
            <v>2</v>
          </cell>
          <cell r="Q157">
            <v>0.18375772512749042</v>
          </cell>
          <cell r="R157">
            <v>0.7442274355453663</v>
          </cell>
          <cell r="S157">
            <v>1.7114993412505703</v>
          </cell>
          <cell r="U157">
            <v>1.1972285782671985</v>
          </cell>
          <cell r="V157">
            <v>5.3747010778617961</v>
          </cell>
          <cell r="W157">
            <v>0.99328113019186559</v>
          </cell>
          <cell r="Y157">
            <v>1.4693259824188345</v>
          </cell>
          <cell r="Z157">
            <v>5.7106198952281577</v>
          </cell>
          <cell r="AA157">
            <v>1.0517094319678577</v>
          </cell>
          <cell r="AC157">
            <v>1.7414233865704705</v>
          </cell>
          <cell r="AD157">
            <v>6.0465387125945202</v>
          </cell>
          <cell r="AE157">
            <v>1.1101377337438498</v>
          </cell>
        </row>
        <row r="158">
          <cell r="A158">
            <v>71291672</v>
          </cell>
          <cell r="B158">
            <v>71291672</v>
          </cell>
          <cell r="C158" t="str">
            <v>PZ Wald</v>
          </cell>
          <cell r="F158">
            <v>3340537</v>
          </cell>
          <cell r="G158">
            <v>55675.616666666669</v>
          </cell>
          <cell r="H158">
            <v>8.352068567552859</v>
          </cell>
          <cell r="I158">
            <v>10.311075934453209</v>
          </cell>
          <cell r="J158">
            <v>1.7934650433004591</v>
          </cell>
          <cell r="K158">
            <v>20.456609545306527</v>
          </cell>
          <cell r="N158">
            <v>7</v>
          </cell>
          <cell r="Q158">
            <v>0</v>
          </cell>
          <cell r="R158">
            <v>0.67888162636940241</v>
          </cell>
          <cell r="S158">
            <v>0</v>
          </cell>
          <cell r="U158">
            <v>1.8374550848616289</v>
          </cell>
          <cell r="V158">
            <v>8.248860747562567</v>
          </cell>
          <cell r="W158">
            <v>1.5244452868053902</v>
          </cell>
          <cell r="Y158">
            <v>2.255058513239272</v>
          </cell>
          <cell r="Z158">
            <v>8.764414544285227</v>
          </cell>
          <cell r="AA158">
            <v>1.6141185389704131</v>
          </cell>
          <cell r="AC158">
            <v>2.6726619416169148</v>
          </cell>
          <cell r="AD158">
            <v>9.2799683410078888</v>
          </cell>
          <cell r="AE158">
            <v>1.7037917911354361</v>
          </cell>
        </row>
        <row r="159">
          <cell r="A159">
            <v>71291688</v>
          </cell>
          <cell r="B159">
            <v>71291688</v>
          </cell>
          <cell r="C159" t="str">
            <v>Emilienheim</v>
          </cell>
          <cell r="F159">
            <v>718895</v>
          </cell>
          <cell r="G159">
            <v>11981.583333333334</v>
          </cell>
          <cell r="H159">
            <v>1.7973937522233436</v>
          </cell>
          <cell r="I159">
            <v>2.2189788449877188</v>
          </cell>
          <cell r="J159">
            <v>0.38595981792851974</v>
          </cell>
          <cell r="K159">
            <v>4.4023324151395826</v>
          </cell>
          <cell r="N159">
            <v>6</v>
          </cell>
          <cell r="Q159">
            <v>0</v>
          </cell>
          <cell r="R159">
            <v>2.7039464632810448</v>
          </cell>
          <cell r="S159">
            <v>0</v>
          </cell>
          <cell r="U159">
            <v>0.3954266254891356</v>
          </cell>
          <cell r="V159">
            <v>1.7751830759901752</v>
          </cell>
          <cell r="W159">
            <v>0.32806584523924176</v>
          </cell>
          <cell r="Y159">
            <v>0.4852963131003028</v>
          </cell>
          <cell r="Z159">
            <v>1.8861320182395609</v>
          </cell>
          <cell r="AA159">
            <v>0.34736383613566779</v>
          </cell>
          <cell r="AC159">
            <v>0.57516600071146995</v>
          </cell>
          <cell r="AD159">
            <v>1.997080960488947</v>
          </cell>
          <cell r="AE159">
            <v>0.36666182703209371</v>
          </cell>
        </row>
        <row r="160">
          <cell r="A160">
            <v>71292372</v>
          </cell>
          <cell r="B160">
            <v>71292372</v>
          </cell>
          <cell r="C160" t="str">
            <v>GZ Dielsdorf</v>
          </cell>
          <cell r="F160">
            <v>7681791</v>
          </cell>
          <cell r="G160">
            <v>128029.85</v>
          </cell>
          <cell r="H160">
            <v>19.206147141495645</v>
          </cell>
          <cell r="I160">
            <v>23.71101721477692</v>
          </cell>
          <cell r="J160">
            <v>4.124194292247048</v>
          </cell>
          <cell r="K160">
            <v>47.041358648519612</v>
          </cell>
          <cell r="M160">
            <v>6</v>
          </cell>
          <cell r="N160">
            <v>19</v>
          </cell>
          <cell r="O160">
            <v>4</v>
          </cell>
          <cell r="Q160">
            <v>0.31239998089136584</v>
          </cell>
          <cell r="R160">
            <v>0.80131526319161994</v>
          </cell>
          <cell r="S160">
            <v>0.9698864109092733</v>
          </cell>
          <cell r="U160">
            <v>4.2253523711290422</v>
          </cell>
          <cell r="V160">
            <v>18.968813771821537</v>
          </cell>
          <cell r="W160">
            <v>3.5055651484099908</v>
          </cell>
          <cell r="Y160">
            <v>5.1856597282038246</v>
          </cell>
          <cell r="Z160">
            <v>20.15436463256038</v>
          </cell>
          <cell r="AA160">
            <v>3.7117748630223435</v>
          </cell>
          <cell r="AC160">
            <v>6.1459670852786061</v>
          </cell>
          <cell r="AD160">
            <v>21.339915493299227</v>
          </cell>
          <cell r="AE160">
            <v>3.9179845776346953</v>
          </cell>
        </row>
        <row r="161">
          <cell r="A161">
            <v>71292482</v>
          </cell>
          <cell r="B161">
            <v>71292482</v>
          </cell>
          <cell r="C161" t="str">
            <v>GerAtrium</v>
          </cell>
          <cell r="F161">
            <v>3339988</v>
          </cell>
          <cell r="G161">
            <v>55666.466666666667</v>
          </cell>
          <cell r="H161">
            <v>8.3506959482274059</v>
          </cell>
          <cell r="I161">
            <v>10.309381362386498</v>
          </cell>
          <cell r="J161">
            <v>1.7931702965849545</v>
          </cell>
          <cell r="K161">
            <v>20.453247607198858</v>
          </cell>
          <cell r="M161">
            <v>5</v>
          </cell>
          <cell r="N161">
            <v>8</v>
          </cell>
          <cell r="O161">
            <v>1</v>
          </cell>
          <cell r="Q161">
            <v>0.59875249092997396</v>
          </cell>
          <cell r="R161">
            <v>0.77599224616792095</v>
          </cell>
          <cell r="S161">
            <v>0.55767151725883124</v>
          </cell>
          <cell r="U161">
            <v>1.8371531086100292</v>
          </cell>
          <cell r="V161">
            <v>8.2475050899091986</v>
          </cell>
          <cell r="W161">
            <v>1.5241947520972112</v>
          </cell>
          <cell r="Y161">
            <v>2.2546879060213998</v>
          </cell>
          <cell r="Z161">
            <v>8.7629741580285234</v>
          </cell>
          <cell r="AA161">
            <v>1.6138532669264591</v>
          </cell>
          <cell r="AC161">
            <v>2.6722227034327699</v>
          </cell>
          <cell r="AD161">
            <v>9.2784432261478482</v>
          </cell>
          <cell r="AE161">
            <v>1.7035117817557066</v>
          </cell>
        </row>
        <row r="162">
          <cell r="A162">
            <v>71292524</v>
          </cell>
          <cell r="B162">
            <v>71292524</v>
          </cell>
          <cell r="C162" t="str">
            <v>Reg. AZ Embrachertal</v>
          </cell>
          <cell r="F162">
            <v>2074589</v>
          </cell>
          <cell r="G162">
            <v>34576.48333333333</v>
          </cell>
          <cell r="H162">
            <v>5.1869234130593123</v>
          </cell>
          <cell r="I162">
            <v>6.4035347346194182</v>
          </cell>
          <cell r="J162">
            <v>1.1138038137927093</v>
          </cell>
          <cell r="K162">
            <v>12.70426196147144</v>
          </cell>
          <cell r="N162">
            <v>4</v>
          </cell>
          <cell r="O162">
            <v>1</v>
          </cell>
          <cell r="Q162">
            <v>0</v>
          </cell>
          <cell r="R162">
            <v>0.62465500161571819</v>
          </cell>
          <cell r="S162">
            <v>0.89782418377147932</v>
          </cell>
          <cell r="U162">
            <v>1.1411231508730486</v>
          </cell>
          <cell r="V162">
            <v>5.1228277876955346</v>
          </cell>
          <cell r="W162">
            <v>0.94673324172380291</v>
          </cell>
          <cell r="Y162">
            <v>1.4004693215260144</v>
          </cell>
          <cell r="Z162">
            <v>5.4430045244265051</v>
          </cell>
          <cell r="AA162">
            <v>1.0024234324134385</v>
          </cell>
          <cell r="AC162">
            <v>1.6598154921789801</v>
          </cell>
          <cell r="AD162">
            <v>5.7631812611574764</v>
          </cell>
          <cell r="AE162">
            <v>1.0581136231030739</v>
          </cell>
        </row>
        <row r="163">
          <cell r="A163">
            <v>71292566</v>
          </cell>
          <cell r="B163">
            <v>71292566</v>
          </cell>
          <cell r="C163" t="str">
            <v>SZ Im Morgen</v>
          </cell>
          <cell r="F163">
            <v>2363971</v>
          </cell>
          <cell r="G163">
            <v>39399.51666666667</v>
          </cell>
          <cell r="H163">
            <v>5.9104413103960525</v>
          </cell>
          <cell r="I163">
            <v>7.2967563262569124</v>
          </cell>
          <cell r="J163">
            <v>1.2691670087402205</v>
          </cell>
          <cell r="K163">
            <v>14.476364645393184</v>
          </cell>
          <cell r="M163">
            <v>2</v>
          </cell>
          <cell r="N163">
            <v>5</v>
          </cell>
          <cell r="O163">
            <v>2</v>
          </cell>
          <cell r="Q163">
            <v>0.33838420770410832</v>
          </cell>
          <cell r="R163">
            <v>0.68523598383131135</v>
          </cell>
          <cell r="S163">
            <v>1.5758367387639605</v>
          </cell>
          <cell r="U163">
            <v>1.3002970882871316</v>
          </cell>
          <cell r="V163">
            <v>5.8374050610055299</v>
          </cell>
          <cell r="W163">
            <v>1.0787919574291873</v>
          </cell>
          <cell r="Y163">
            <v>1.5958191538069342</v>
          </cell>
          <cell r="Z163">
            <v>6.2022428773183753</v>
          </cell>
          <cell r="AA163">
            <v>1.1422503078661985</v>
          </cell>
          <cell r="AC163">
            <v>1.8913412193267369</v>
          </cell>
          <cell r="AD163">
            <v>6.5670806936312216</v>
          </cell>
          <cell r="AE163">
            <v>1.2057086583032095</v>
          </cell>
        </row>
        <row r="164">
          <cell r="A164">
            <v>71292587</v>
          </cell>
          <cell r="B164">
            <v>71292587</v>
          </cell>
          <cell r="C164" t="str">
            <v>AZ Im Geeren</v>
          </cell>
          <cell r="F164">
            <v>3945341</v>
          </cell>
          <cell r="G164">
            <v>65755.683333333334</v>
          </cell>
          <cell r="H164">
            <v>9.8642100220346496</v>
          </cell>
          <cell r="I164">
            <v>12.177895541438865</v>
          </cell>
          <cell r="J164">
            <v>2.1181717692095843</v>
          </cell>
          <cell r="K164">
            <v>24.160277332683098</v>
          </cell>
          <cell r="M164">
            <v>1</v>
          </cell>
          <cell r="N164">
            <v>13</v>
          </cell>
          <cell r="O164">
            <v>1</v>
          </cell>
          <cell r="Q164">
            <v>0.10137659252653809</v>
          </cell>
          <cell r="R164">
            <v>1.0675079249746957</v>
          </cell>
          <cell r="S164">
            <v>0.47210524402993032</v>
          </cell>
          <cell r="U164">
            <v>2.1701262048476231</v>
          </cell>
          <cell r="V164">
            <v>9.7423164331510925</v>
          </cell>
          <cell r="W164">
            <v>1.8004460038281467</v>
          </cell>
          <cell r="Y164">
            <v>2.6633367059493556</v>
          </cell>
          <cell r="Z164">
            <v>10.351211210223035</v>
          </cell>
          <cell r="AA164">
            <v>1.9063545922886258</v>
          </cell>
          <cell r="AC164">
            <v>3.156547207051088</v>
          </cell>
          <cell r="AD164">
            <v>10.960105987294979</v>
          </cell>
          <cell r="AE164">
            <v>2.0122631807491049</v>
          </cell>
        </row>
        <row r="165">
          <cell r="A165">
            <v>71293203</v>
          </cell>
          <cell r="B165">
            <v>71293203</v>
          </cell>
          <cell r="C165" t="str">
            <v>ZV Mittleres Tösstal (Lindehus und Im Spiegel)</v>
          </cell>
          <cell r="F165">
            <v>2435760</v>
          </cell>
          <cell r="G165">
            <v>40596</v>
          </cell>
          <cell r="H165">
            <v>6.089929413774656</v>
          </cell>
          <cell r="I165">
            <v>7.518344002207952</v>
          </cell>
          <cell r="J165">
            <v>1.3077090341671191</v>
          </cell>
          <cell r="K165">
            <v>14.915982450149729</v>
          </cell>
          <cell r="N165">
            <v>7</v>
          </cell>
          <cell r="Q165">
            <v>0</v>
          </cell>
          <cell r="R165">
            <v>0.93105609399413924</v>
          </cell>
          <cell r="S165">
            <v>0</v>
          </cell>
          <cell r="U165">
            <v>1.3397844710304243</v>
          </cell>
          <cell r="V165">
            <v>6.0146752017663623</v>
          </cell>
          <cell r="W165">
            <v>1.1115526790420514</v>
          </cell>
          <cell r="Y165">
            <v>1.6442809417191573</v>
          </cell>
          <cell r="Z165">
            <v>6.3905924018767593</v>
          </cell>
          <cell r="AA165">
            <v>1.1769381307504072</v>
          </cell>
          <cell r="AC165">
            <v>1.94877741240789</v>
          </cell>
          <cell r="AD165">
            <v>6.7665096019871571</v>
          </cell>
          <cell r="AE165">
            <v>1.2423235824587631</v>
          </cell>
        </row>
        <row r="166">
          <cell r="A166">
            <v>71293287</v>
          </cell>
          <cell r="B166">
            <v>71293287</v>
          </cell>
          <cell r="C166" t="str">
            <v>PZ Rotacher</v>
          </cell>
          <cell r="F166">
            <v>3483690</v>
          </cell>
          <cell r="G166">
            <v>58061.5</v>
          </cell>
          <cell r="H166">
            <v>8.7099821819360823</v>
          </cell>
          <cell r="I166">
            <v>10.752939459163391</v>
          </cell>
          <cell r="J166">
            <v>1.8703209204673907</v>
          </cell>
          <cell r="K166">
            <v>21.333242561566863</v>
          </cell>
          <cell r="M166">
            <v>3</v>
          </cell>
          <cell r="N166">
            <v>11</v>
          </cell>
          <cell r="O166">
            <v>6</v>
          </cell>
          <cell r="Q166">
            <v>0.34443239232128375</v>
          </cell>
          <cell r="R166">
            <v>1.0229760933533454</v>
          </cell>
          <cell r="S166">
            <v>3.2080056071343135</v>
          </cell>
          <cell r="U166">
            <v>1.9161960800259381</v>
          </cell>
          <cell r="V166">
            <v>8.6023515673307127</v>
          </cell>
          <cell r="W166">
            <v>1.589772782397282</v>
          </cell>
          <cell r="Y166">
            <v>2.3516951891227422</v>
          </cell>
          <cell r="Z166">
            <v>9.1399985402888824</v>
          </cell>
          <cell r="AA166">
            <v>1.6832888284206518</v>
          </cell>
          <cell r="AC166">
            <v>2.7871942982195463</v>
          </cell>
          <cell r="AD166">
            <v>9.677645513247052</v>
          </cell>
          <cell r="AE166">
            <v>1.776804874444021</v>
          </cell>
        </row>
        <row r="167">
          <cell r="A167">
            <v>71293439</v>
          </cell>
          <cell r="B167">
            <v>71293439</v>
          </cell>
          <cell r="C167" t="str">
            <v>APZ Stammertal</v>
          </cell>
          <cell r="F167">
            <v>1256991</v>
          </cell>
          <cell r="G167">
            <v>20949.849999999999</v>
          </cell>
          <cell r="H167">
            <v>3.142750707684673</v>
          </cell>
          <cell r="I167">
            <v>3.8798940559330051</v>
          </cell>
          <cell r="J167">
            <v>0.67485240194713825</v>
          </cell>
          <cell r="K167">
            <v>7.6974971655648163</v>
          </cell>
          <cell r="N167">
            <v>6</v>
          </cell>
          <cell r="Q167">
            <v>0</v>
          </cell>
          <cell r="R167">
            <v>1.5464339782229362</v>
          </cell>
          <cell r="S167">
            <v>0</v>
          </cell>
          <cell r="U167">
            <v>0.6914051556906281</v>
          </cell>
          <cell r="V167">
            <v>3.1039152447464042</v>
          </cell>
          <cell r="W167">
            <v>0.57362454165506749</v>
          </cell>
          <cell r="Y167">
            <v>0.8485426910748618</v>
          </cell>
          <cell r="Z167">
            <v>3.2979099475430544</v>
          </cell>
          <cell r="AA167">
            <v>0.60736716175242444</v>
          </cell>
          <cell r="AC167">
            <v>1.0056802264590954</v>
          </cell>
          <cell r="AD167">
            <v>3.4919046503397047</v>
          </cell>
          <cell r="AE167">
            <v>0.64110978184978129</v>
          </cell>
        </row>
        <row r="168">
          <cell r="A168">
            <v>71294081</v>
          </cell>
          <cell r="B168">
            <v>71294081</v>
          </cell>
          <cell r="C168" t="str">
            <v>Alterswohnen in Albisrieden</v>
          </cell>
          <cell r="F168">
            <v>1730222</v>
          </cell>
          <cell r="G168">
            <v>28837.033333333333</v>
          </cell>
          <cell r="H168">
            <v>4.325931064702603</v>
          </cell>
          <cell r="I168">
            <v>5.3405935708724375</v>
          </cell>
          <cell r="J168">
            <v>0.9289203125573543</v>
          </cell>
          <cell r="K168">
            <v>10.595444948132394</v>
          </cell>
          <cell r="M168">
            <v>2</v>
          </cell>
          <cell r="N168">
            <v>5</v>
          </cell>
          <cell r="O168">
            <v>2</v>
          </cell>
          <cell r="Q168">
            <v>0.46232821792260692</v>
          </cell>
          <cell r="R168">
            <v>0.93622552131095826</v>
          </cell>
          <cell r="S168">
            <v>2.1530372120875696</v>
          </cell>
          <cell r="U168">
            <v>0.95170483423457264</v>
          </cell>
          <cell r="V168">
            <v>4.2724748566979498</v>
          </cell>
          <cell r="W168">
            <v>0.78958226567375112</v>
          </cell>
          <cell r="Y168">
            <v>1.1680013874697028</v>
          </cell>
          <cell r="Z168">
            <v>4.5395045352415719</v>
          </cell>
          <cell r="AA168">
            <v>0.83602828130161888</v>
          </cell>
          <cell r="AC168">
            <v>1.384297940704833</v>
          </cell>
          <cell r="AD168">
            <v>4.8065342137851941</v>
          </cell>
          <cell r="AE168">
            <v>0.88247429692948653</v>
          </cell>
        </row>
        <row r="169">
          <cell r="A169">
            <v>71294579</v>
          </cell>
          <cell r="B169">
            <v>71294579</v>
          </cell>
          <cell r="C169" t="str">
            <v>Neumünster Park</v>
          </cell>
          <cell r="F169">
            <v>2714054</v>
          </cell>
          <cell r="G169">
            <v>45234.23333333333</v>
          </cell>
          <cell r="H169">
            <v>6.7857249011285017</v>
          </cell>
          <cell r="I169">
            <v>8.3773407940718716</v>
          </cell>
          <cell r="J169">
            <v>1.4571193118441088</v>
          </cell>
          <cell r="K169">
            <v>16.620185007044483</v>
          </cell>
          <cell r="N169">
            <v>9</v>
          </cell>
          <cell r="O169">
            <v>2</v>
          </cell>
          <cell r="Q169">
            <v>0</v>
          </cell>
          <cell r="R169">
            <v>1.0743265937526076</v>
          </cell>
          <cell r="S169">
            <v>1.3725711983521991</v>
          </cell>
          <cell r="U169">
            <v>1.4928594782482705</v>
          </cell>
          <cell r="V169">
            <v>6.701872635257498</v>
          </cell>
          <cell r="W169">
            <v>1.2385514150674926</v>
          </cell>
          <cell r="Y169">
            <v>1.8321457233046956</v>
          </cell>
          <cell r="Z169">
            <v>7.1207396749610909</v>
          </cell>
          <cell r="AA169">
            <v>1.311407380659698</v>
          </cell>
          <cell r="AC169">
            <v>2.1714319683611207</v>
          </cell>
          <cell r="AD169">
            <v>7.5396067146646848</v>
          </cell>
          <cell r="AE169">
            <v>1.3842633462519034</v>
          </cell>
        </row>
        <row r="170">
          <cell r="A170">
            <v>71294741</v>
          </cell>
          <cell r="B170">
            <v>71294741</v>
          </cell>
          <cell r="C170" t="str">
            <v>Residenz Bellevue</v>
          </cell>
          <cell r="F170">
            <v>798629</v>
          </cell>
          <cell r="G170">
            <v>13310.483333333334</v>
          </cell>
          <cell r="H170">
            <v>1.9967460824520642</v>
          </cell>
          <cell r="I170">
            <v>2.4650899727967182</v>
          </cell>
          <cell r="J170">
            <v>0.42876734910165704</v>
          </cell>
          <cell r="K170">
            <v>4.8906034043504398</v>
          </cell>
          <cell r="N170">
            <v>2</v>
          </cell>
          <cell r="Q170">
            <v>0</v>
          </cell>
          <cell r="R170">
            <v>0.81132941274794135</v>
          </cell>
          <cell r="S170">
            <v>0</v>
          </cell>
          <cell r="U170">
            <v>0.43928413813945411</v>
          </cell>
          <cell r="V170">
            <v>1.9720719782373746</v>
          </cell>
          <cell r="W170">
            <v>0.36445224673640847</v>
          </cell>
          <cell r="Y170">
            <v>0.53912144226205738</v>
          </cell>
          <cell r="Z170">
            <v>2.0953264768772102</v>
          </cell>
          <cell r="AA170">
            <v>0.38589061419149134</v>
          </cell>
          <cell r="AC170">
            <v>0.63895874638466055</v>
          </cell>
          <cell r="AD170">
            <v>2.2185809755170465</v>
          </cell>
          <cell r="AE170">
            <v>0.40732898164657416</v>
          </cell>
        </row>
        <row r="171">
          <cell r="A171">
            <v>71294872</v>
          </cell>
          <cell r="B171">
            <v>71294872</v>
          </cell>
          <cell r="C171" t="str">
            <v>PW Park Schönegg</v>
          </cell>
          <cell r="F171">
            <v>276044</v>
          </cell>
          <cell r="G171">
            <v>4600.7333333333336</v>
          </cell>
          <cell r="H171">
            <v>0.6901699983151095</v>
          </cell>
          <cell r="I171">
            <v>0.85205182437739846</v>
          </cell>
          <cell r="J171">
            <v>0.14820229933475723</v>
          </cell>
          <cell r="K171">
            <v>1.6904241220272651</v>
          </cell>
          <cell r="N171">
            <v>1</v>
          </cell>
          <cell r="Q171">
            <v>0</v>
          </cell>
          <cell r="R171">
            <v>1.1736375316498013</v>
          </cell>
          <cell r="S171">
            <v>0</v>
          </cell>
          <cell r="U171">
            <v>0.1518373996293241</v>
          </cell>
          <cell r="V171">
            <v>0.68164145950191879</v>
          </cell>
          <cell r="W171">
            <v>0.12597195443454365</v>
          </cell>
          <cell r="Y171">
            <v>0.18634589954507957</v>
          </cell>
          <cell r="Z171">
            <v>0.72424405072078868</v>
          </cell>
          <cell r="AA171">
            <v>0.1333820694012815</v>
          </cell>
          <cell r="AC171">
            <v>0.22085439946083504</v>
          </cell>
          <cell r="AD171">
            <v>0.76684664193965868</v>
          </cell>
          <cell r="AE171">
            <v>0.14079218436801935</v>
          </cell>
        </row>
        <row r="172">
          <cell r="A172">
            <v>71295389</v>
          </cell>
          <cell r="B172">
            <v>71295389</v>
          </cell>
          <cell r="C172" t="str">
            <v>APH Tabor</v>
          </cell>
          <cell r="F172">
            <v>3505637</v>
          </cell>
          <cell r="G172">
            <v>58427.283333333333</v>
          </cell>
          <cell r="H172">
            <v>8.7648544521285938</v>
          </cell>
          <cell r="I172">
            <v>10.820682215353022</v>
          </cell>
          <cell r="J172">
            <v>1.8821038096571572</v>
          </cell>
          <cell r="K172">
            <v>21.467640477138772</v>
          </cell>
          <cell r="N172">
            <v>4</v>
          </cell>
          <cell r="O172">
            <v>1</v>
          </cell>
          <cell r="Q172">
            <v>0</v>
          </cell>
          <cell r="R172">
            <v>0.36966245938953496</v>
          </cell>
          <cell r="S172">
            <v>0.53132032083934799</v>
          </cell>
          <cell r="U172">
            <v>1.9282679794682906</v>
          </cell>
          <cell r="V172">
            <v>8.6565457722824188</v>
          </cell>
          <cell r="W172">
            <v>1.5997882382085835</v>
          </cell>
          <cell r="Y172">
            <v>2.3665107020747205</v>
          </cell>
          <cell r="Z172">
            <v>9.1975798830500679</v>
          </cell>
          <cell r="AA172">
            <v>1.6938934286914415</v>
          </cell>
          <cell r="AC172">
            <v>2.8047534246811501</v>
          </cell>
          <cell r="AD172">
            <v>9.7386139938177205</v>
          </cell>
          <cell r="AE172">
            <v>1.7879986191742991</v>
          </cell>
        </row>
        <row r="173">
          <cell r="A173">
            <v>71295441</v>
          </cell>
          <cell r="B173">
            <v>71295441</v>
          </cell>
          <cell r="C173" t="str">
            <v>PWG Rössli</v>
          </cell>
          <cell r="F173">
            <v>679058</v>
          </cell>
          <cell r="G173">
            <v>11317.633333333333</v>
          </cell>
          <cell r="H173">
            <v>1.6977925936294997</v>
          </cell>
          <cell r="I173">
            <v>2.096015880649706</v>
          </cell>
          <cell r="J173">
            <v>0.36457215871984744</v>
          </cell>
          <cell r="K173">
            <v>4.1583806329990534</v>
          </cell>
          <cell r="O173">
            <v>1</v>
          </cell>
          <cell r="Q173">
            <v>0</v>
          </cell>
          <cell r="R173">
            <v>0</v>
          </cell>
          <cell r="S173">
            <v>2.7429412150159331</v>
          </cell>
          <cell r="U173">
            <v>0.37351437059848996</v>
          </cell>
          <cell r="V173">
            <v>1.6768127045197649</v>
          </cell>
          <cell r="W173">
            <v>0.30988633491187034</v>
          </cell>
          <cell r="Y173">
            <v>0.45840400027996497</v>
          </cell>
          <cell r="Z173">
            <v>1.78161349855225</v>
          </cell>
          <cell r="AA173">
            <v>0.32811494284786269</v>
          </cell>
          <cell r="AC173">
            <v>0.54329362996143993</v>
          </cell>
          <cell r="AD173">
            <v>1.8864142925847354</v>
          </cell>
          <cell r="AE173">
            <v>0.34634355078385504</v>
          </cell>
        </row>
        <row r="174">
          <cell r="A174">
            <v>71296178</v>
          </cell>
          <cell r="B174">
            <v>71296178</v>
          </cell>
          <cell r="C174" t="str">
            <v>AZ Sunnetal</v>
          </cell>
          <cell r="F174">
            <v>1240083</v>
          </cell>
          <cell r="G174">
            <v>20668.05</v>
          </cell>
          <cell r="H174">
            <v>3.1004770327215807</v>
          </cell>
          <cell r="I174">
            <v>3.8277049402609635</v>
          </cell>
          <cell r="J174">
            <v>0.66577484736470904</v>
          </cell>
          <cell r="K174">
            <v>7.5939568203472536</v>
          </cell>
          <cell r="N174">
            <v>2</v>
          </cell>
          <cell r="O174">
            <v>1</v>
          </cell>
          <cell r="Q174">
            <v>0</v>
          </cell>
          <cell r="R174">
            <v>0.52250631415274262</v>
          </cell>
          <cell r="S174">
            <v>1.5020092813031785</v>
          </cell>
          <cell r="U174">
            <v>0.68210494719874781</v>
          </cell>
          <cell r="V174">
            <v>3.0621639522087709</v>
          </cell>
          <cell r="W174">
            <v>0.56590862026000266</v>
          </cell>
          <cell r="Y174">
            <v>0.83712879883482683</v>
          </cell>
          <cell r="Z174">
            <v>3.2535491992218191</v>
          </cell>
          <cell r="AA174">
            <v>0.59919736262823819</v>
          </cell>
          <cell r="AC174">
            <v>0.99215265047090584</v>
          </cell>
          <cell r="AD174">
            <v>3.4449344462348672</v>
          </cell>
          <cell r="AE174">
            <v>0.63248610499647351</v>
          </cell>
        </row>
        <row r="175">
          <cell r="A175">
            <v>71296361</v>
          </cell>
          <cell r="B175">
            <v>71296361</v>
          </cell>
          <cell r="C175" t="str">
            <v>PH Drusberg</v>
          </cell>
          <cell r="F175">
            <v>773975</v>
          </cell>
          <cell r="G175">
            <v>12899.583333333334</v>
          </cell>
          <cell r="H175">
            <v>1.9351057238916149</v>
          </cell>
          <cell r="I175">
            <v>2.3889916490577483</v>
          </cell>
          <cell r="J175">
            <v>0.41553112774636919</v>
          </cell>
          <cell r="K175">
            <v>4.7396285006957326</v>
          </cell>
          <cell r="O175">
            <v>2</v>
          </cell>
          <cell r="Q175">
            <v>0</v>
          </cell>
          <cell r="R175">
            <v>0</v>
          </cell>
          <cell r="S175">
            <v>4.8131171564618738</v>
          </cell>
          <cell r="U175">
            <v>0.42572325925615528</v>
          </cell>
          <cell r="V175">
            <v>1.9111933192461987</v>
          </cell>
          <cell r="W175">
            <v>0.35320145858441382</v>
          </cell>
          <cell r="Y175">
            <v>0.52247854545073602</v>
          </cell>
          <cell r="Z175">
            <v>2.0306429016990859</v>
          </cell>
          <cell r="AA175">
            <v>0.37397801497173228</v>
          </cell>
          <cell r="AC175">
            <v>0.61923383164531676</v>
          </cell>
          <cell r="AD175">
            <v>2.1500924841519735</v>
          </cell>
          <cell r="AE175">
            <v>0.39475457135905073</v>
          </cell>
        </row>
        <row r="176">
          <cell r="A176">
            <v>71296419</v>
          </cell>
          <cell r="B176">
            <v>71296419</v>
          </cell>
          <cell r="C176" t="str">
            <v>WPH Refugium</v>
          </cell>
          <cell r="F176">
            <v>851169</v>
          </cell>
          <cell r="G176">
            <v>14186.15</v>
          </cell>
          <cell r="H176">
            <v>2.1281075020499394</v>
          </cell>
          <cell r="I176">
            <v>2.6272626802375196</v>
          </cell>
          <cell r="J176">
            <v>0.45697498559094196</v>
          </cell>
          <cell r="K176">
            <v>5.212345167878401</v>
          </cell>
          <cell r="M176">
            <v>1</v>
          </cell>
          <cell r="N176">
            <v>2</v>
          </cell>
          <cell r="Q176">
            <v>0.46990107362373906</v>
          </cell>
          <cell r="R176">
            <v>0.76124858585483679</v>
          </cell>
          <cell r="S176">
            <v>0</v>
          </cell>
          <cell r="U176">
            <v>0.46818365045098664</v>
          </cell>
          <cell r="V176">
            <v>2.1018101441900159</v>
          </cell>
          <cell r="W176">
            <v>0.38842873775230063</v>
          </cell>
          <cell r="Y176">
            <v>0.57458902555348368</v>
          </cell>
          <cell r="Z176">
            <v>2.2331732782018916</v>
          </cell>
          <cell r="AA176">
            <v>0.4112774870318478</v>
          </cell>
          <cell r="AC176">
            <v>0.6809944006559806</v>
          </cell>
          <cell r="AD176">
            <v>2.3645364122137678</v>
          </cell>
          <cell r="AE176">
            <v>0.43412623631139485</v>
          </cell>
        </row>
        <row r="177">
          <cell r="A177">
            <v>71296906</v>
          </cell>
          <cell r="B177">
            <v>71296906</v>
          </cell>
          <cell r="C177" t="str">
            <v>AH St. Urban</v>
          </cell>
          <cell r="F177">
            <v>2032258</v>
          </cell>
          <cell r="G177">
            <v>33870.966666666667</v>
          </cell>
          <cell r="H177">
            <v>5.0810867123931978</v>
          </cell>
          <cell r="I177">
            <v>6.2728736596541239</v>
          </cell>
          <cell r="J177">
            <v>1.0910771777015804</v>
          </cell>
          <cell r="K177">
            <v>12.445037549748902</v>
          </cell>
          <cell r="M177">
            <v>2</v>
          </cell>
          <cell r="N177">
            <v>3</v>
          </cell>
          <cell r="O177">
            <v>1</v>
          </cell>
          <cell r="Q177">
            <v>0.39361658503521141</v>
          </cell>
          <cell r="R177">
            <v>0.47824970862961952</v>
          </cell>
          <cell r="S177">
            <v>0.91652544882898201</v>
          </cell>
          <cell r="U177">
            <v>1.1178390767265036</v>
          </cell>
          <cell r="V177">
            <v>5.0182989277232997</v>
          </cell>
          <cell r="W177">
            <v>0.92741560104634335</v>
          </cell>
          <cell r="Y177">
            <v>1.3718934123461635</v>
          </cell>
          <cell r="Z177">
            <v>5.3319426107060055</v>
          </cell>
          <cell r="AA177">
            <v>0.98196945993142237</v>
          </cell>
          <cell r="AC177">
            <v>1.6259477479658233</v>
          </cell>
          <cell r="AD177">
            <v>5.6455862936887113</v>
          </cell>
          <cell r="AE177">
            <v>1.0365233188165013</v>
          </cell>
        </row>
        <row r="178">
          <cell r="A178">
            <v>71296974</v>
          </cell>
          <cell r="B178">
            <v>71296974</v>
          </cell>
          <cell r="C178" t="str">
            <v>Tertianum Papillon</v>
          </cell>
          <cell r="F178">
            <v>948555</v>
          </cell>
          <cell r="G178">
            <v>15809.25</v>
          </cell>
          <cell r="H178">
            <v>2.3715936689505615</v>
          </cell>
          <cell r="I178">
            <v>2.927859392967437</v>
          </cell>
          <cell r="J178">
            <v>0.50925950951833998</v>
          </cell>
          <cell r="K178">
            <v>5.8087125714363381</v>
          </cell>
          <cell r="N178">
            <v>1</v>
          </cell>
          <cell r="Q178">
            <v>0</v>
          </cell>
          <cell r="R178">
            <v>0.34154645622735402</v>
          </cell>
          <cell r="S178">
            <v>0</v>
          </cell>
          <cell r="U178">
            <v>0.52175060716912347</v>
          </cell>
          <cell r="V178">
            <v>2.3422875143739499</v>
          </cell>
          <cell r="W178">
            <v>0.43287058309058896</v>
          </cell>
          <cell r="Y178">
            <v>0.64033029061665159</v>
          </cell>
          <cell r="Z178">
            <v>2.4886804840223213</v>
          </cell>
          <cell r="AA178">
            <v>0.45833355856650598</v>
          </cell>
          <cell r="AC178">
            <v>0.7589099740641797</v>
          </cell>
          <cell r="AD178">
            <v>2.6350734536706932</v>
          </cell>
          <cell r="AE178">
            <v>0.48379653404242295</v>
          </cell>
        </row>
        <row r="179">
          <cell r="A179">
            <v>71297061</v>
          </cell>
          <cell r="B179">
            <v>71297061</v>
          </cell>
          <cell r="C179" t="str">
            <v>AZ Wehntal</v>
          </cell>
          <cell r="F179">
            <v>682288</v>
          </cell>
          <cell r="G179">
            <v>11371.466666666667</v>
          </cell>
          <cell r="H179">
            <v>1.7058682956717752</v>
          </cell>
          <cell r="I179">
            <v>2.1059857673081339</v>
          </cell>
          <cell r="J179">
            <v>0.36630627874003002</v>
          </cell>
          <cell r="K179">
            <v>4.1781603417199396</v>
          </cell>
          <cell r="N179">
            <v>3</v>
          </cell>
          <cell r="Q179">
            <v>0</v>
          </cell>
          <cell r="R179">
            <v>1.4245110515797041</v>
          </cell>
          <cell r="S179">
            <v>0</v>
          </cell>
          <cell r="U179">
            <v>0.37529102504779055</v>
          </cell>
          <cell r="V179">
            <v>1.6847886138465071</v>
          </cell>
          <cell r="W179">
            <v>0.31136033692902554</v>
          </cell>
          <cell r="Y179">
            <v>0.46058443983137937</v>
          </cell>
          <cell r="Z179">
            <v>1.7900879022119138</v>
          </cell>
          <cell r="AA179">
            <v>0.32967565086602701</v>
          </cell>
          <cell r="AC179">
            <v>0.54587785461496807</v>
          </cell>
          <cell r="AD179">
            <v>1.8953871905773205</v>
          </cell>
          <cell r="AE179">
            <v>0.34799096480302849</v>
          </cell>
        </row>
        <row r="180">
          <cell r="A180">
            <v>71297281</v>
          </cell>
          <cell r="B180">
            <v>71297281</v>
          </cell>
          <cell r="C180" t="str">
            <v>AZ Hofwiesen</v>
          </cell>
          <cell r="F180">
            <v>1493586</v>
          </cell>
          <cell r="G180">
            <v>24893.1</v>
          </cell>
          <cell r="H180">
            <v>3.7342896317379517</v>
          </cell>
          <cell r="I180">
            <v>4.6101805370322886</v>
          </cell>
          <cell r="J180">
            <v>0.80187535122735043</v>
          </cell>
          <cell r="K180">
            <v>9.14634551999759</v>
          </cell>
          <cell r="N180">
            <v>1</v>
          </cell>
          <cell r="O180">
            <v>3</v>
          </cell>
          <cell r="Q180">
            <v>0</v>
          </cell>
          <cell r="R180">
            <v>0.21691124500814668</v>
          </cell>
          <cell r="S180">
            <v>3.7412298500112269</v>
          </cell>
          <cell r="U180">
            <v>0.82154371898234935</v>
          </cell>
          <cell r="V180">
            <v>3.6881444296258312</v>
          </cell>
          <cell r="W180">
            <v>0.6815940485432479</v>
          </cell>
          <cell r="Y180">
            <v>1.0082582005692471</v>
          </cell>
          <cell r="Z180">
            <v>3.9186534564774451</v>
          </cell>
          <cell r="AA180">
            <v>0.72168781610461541</v>
          </cell>
          <cell r="AC180">
            <v>1.1949726821561446</v>
          </cell>
          <cell r="AD180">
            <v>4.1491624833290599</v>
          </cell>
          <cell r="AE180">
            <v>0.76178158366598292</v>
          </cell>
        </row>
        <row r="181">
          <cell r="A181">
            <v>71297323</v>
          </cell>
          <cell r="B181">
            <v>71297323</v>
          </cell>
          <cell r="C181" t="str">
            <v>AZ Klus Park Stadt Zürich</v>
          </cell>
          <cell r="F181">
            <v>1450977</v>
          </cell>
          <cell r="G181">
            <v>24182.95</v>
          </cell>
          <cell r="H181">
            <v>3.6277578706483844</v>
          </cell>
          <cell r="I181">
            <v>4.4786613727508815</v>
          </cell>
          <cell r="J181">
            <v>0.77899946270104781</v>
          </cell>
          <cell r="K181">
            <v>8.8854187061003138</v>
          </cell>
          <cell r="N181">
            <v>4</v>
          </cell>
          <cell r="O181">
            <v>2</v>
          </cell>
          <cell r="Q181">
            <v>0</v>
          </cell>
          <cell r="R181">
            <v>0.89312400895875765</v>
          </cell>
          <cell r="S181">
            <v>2.5673958658011662</v>
          </cell>
          <cell r="U181">
            <v>0.79810673154264455</v>
          </cell>
          <cell r="V181">
            <v>3.5829290982007054</v>
          </cell>
          <cell r="W181">
            <v>0.6621495432958906</v>
          </cell>
          <cell r="Y181">
            <v>0.97949462507506391</v>
          </cell>
          <cell r="Z181">
            <v>3.8068621668382492</v>
          </cell>
          <cell r="AA181">
            <v>0.70109951643094304</v>
          </cell>
          <cell r="AC181">
            <v>1.1608825186074829</v>
          </cell>
          <cell r="AD181">
            <v>4.0307952354757939</v>
          </cell>
          <cell r="AE181">
            <v>0.74004948956599537</v>
          </cell>
        </row>
        <row r="182">
          <cell r="A182">
            <v>71297339</v>
          </cell>
          <cell r="B182">
            <v>71297339</v>
          </cell>
          <cell r="C182" t="str">
            <v>AZ Mittelleimbach Stadt Zürich</v>
          </cell>
          <cell r="F182">
            <v>1596116</v>
          </cell>
          <cell r="G182">
            <v>26601.933333333334</v>
          </cell>
          <cell r="H182">
            <v>3.9906369166898008</v>
          </cell>
          <cell r="I182">
            <v>4.9266549887625004</v>
          </cell>
          <cell r="J182">
            <v>0.85692158208472324</v>
          </cell>
          <cell r="K182">
            <v>9.7742134875370255</v>
          </cell>
          <cell r="M182">
            <v>1</v>
          </cell>
          <cell r="N182">
            <v>7</v>
          </cell>
          <cell r="O182">
            <v>2</v>
          </cell>
          <cell r="Q182">
            <v>0.25058656572281984</v>
          </cell>
          <cell r="R182">
            <v>1.4208423394710439</v>
          </cell>
          <cell r="S182">
            <v>2.3339358487557167</v>
          </cell>
          <cell r="U182">
            <v>0.87794012167175617</v>
          </cell>
          <cell r="V182">
            <v>3.9413239910100004</v>
          </cell>
          <cell r="W182">
            <v>0.72838334477201472</v>
          </cell>
          <cell r="Y182">
            <v>1.0774719675062463</v>
          </cell>
          <cell r="Z182">
            <v>4.1876567404481255</v>
          </cell>
          <cell r="AA182">
            <v>0.77122942387625093</v>
          </cell>
          <cell r="AC182">
            <v>1.2770038133407362</v>
          </cell>
          <cell r="AD182">
            <v>4.4339894898862502</v>
          </cell>
          <cell r="AE182">
            <v>0.81407550298048703</v>
          </cell>
        </row>
        <row r="183">
          <cell r="A183">
            <v>71297344</v>
          </cell>
          <cell r="B183">
            <v>71297344</v>
          </cell>
          <cell r="C183" t="str">
            <v>AZ Grünau Stadt Zürich</v>
          </cell>
          <cell r="F183">
            <v>1178322</v>
          </cell>
          <cell r="G183">
            <v>19638.7</v>
          </cell>
          <cell r="H183">
            <v>2.9460611089342876</v>
          </cell>
          <cell r="I183">
            <v>3.637070212734292</v>
          </cell>
          <cell r="J183">
            <v>0.6326166471893242</v>
          </cell>
          <cell r="K183">
            <v>7.2157479688579036</v>
          </cell>
          <cell r="M183">
            <v>1</v>
          </cell>
          <cell r="N183">
            <v>2</v>
          </cell>
          <cell r="O183">
            <v>3</v>
          </cell>
          <cell r="Q183">
            <v>0.33943627203365834</v>
          </cell>
          <cell r="R183">
            <v>0.54989315108559078</v>
          </cell>
          <cell r="S183">
            <v>4.7422084343319302</v>
          </cell>
          <cell r="U183">
            <v>0.64813344396554329</v>
          </cell>
          <cell r="V183">
            <v>2.9096561701874339</v>
          </cell>
          <cell r="W183">
            <v>0.53772415011092556</v>
          </cell>
          <cell r="Y183">
            <v>0.79543649941225769</v>
          </cell>
          <cell r="Z183">
            <v>3.091509680824148</v>
          </cell>
          <cell r="AA183">
            <v>0.56935498247039185</v>
          </cell>
          <cell r="AC183">
            <v>0.9427395548589721</v>
          </cell>
          <cell r="AD183">
            <v>3.273363191460863</v>
          </cell>
          <cell r="AE183">
            <v>0.60098581482985791</v>
          </cell>
        </row>
        <row r="184">
          <cell r="A184">
            <v>71297365</v>
          </cell>
          <cell r="B184">
            <v>71297365</v>
          </cell>
          <cell r="C184" t="str">
            <v>AZ Bullinger-Hardau Stadt Zürich</v>
          </cell>
          <cell r="F184">
            <v>1591946</v>
          </cell>
          <cell r="G184">
            <v>26532.433333333334</v>
          </cell>
          <cell r="H184">
            <v>3.9802110103380093</v>
          </cell>
          <cell r="I184">
            <v>4.9137836490208153</v>
          </cell>
          <cell r="J184">
            <v>0.85468279555711923</v>
          </cell>
          <cell r="K184">
            <v>9.7486774549159438</v>
          </cell>
          <cell r="N184">
            <v>6</v>
          </cell>
          <cell r="O184">
            <v>2</v>
          </cell>
          <cell r="Q184">
            <v>0</v>
          </cell>
          <cell r="R184">
            <v>1.2210549809606774</v>
          </cell>
          <cell r="S184">
            <v>2.3400494433684176</v>
          </cell>
          <cell r="U184">
            <v>0.87564642227436207</v>
          </cell>
          <cell r="V184">
            <v>3.9310269192166523</v>
          </cell>
          <cell r="W184">
            <v>0.72648037622355133</v>
          </cell>
          <cell r="Y184">
            <v>1.0746569727912625</v>
          </cell>
          <cell r="Z184">
            <v>4.1767161016676928</v>
          </cell>
          <cell r="AA184">
            <v>0.76921451600140733</v>
          </cell>
          <cell r="AC184">
            <v>1.2736675233081629</v>
          </cell>
          <cell r="AD184">
            <v>4.4224052841187342</v>
          </cell>
          <cell r="AE184">
            <v>0.81194865577926323</v>
          </cell>
        </row>
        <row r="185">
          <cell r="A185">
            <v>71297370</v>
          </cell>
          <cell r="B185">
            <v>71297370</v>
          </cell>
          <cell r="C185" t="str">
            <v>AZ Wolfswinkel Stadt Zürich</v>
          </cell>
          <cell r="F185">
            <v>1424475</v>
          </cell>
          <cell r="G185">
            <v>23741.25</v>
          </cell>
          <cell r="H185">
            <v>3.5614971104241198</v>
          </cell>
          <cell r="I185">
            <v>4.396858915716316</v>
          </cell>
          <cell r="J185">
            <v>0.76477108846733965</v>
          </cell>
          <cell r="K185">
            <v>8.7231271146077756</v>
          </cell>
          <cell r="N185">
            <v>1</v>
          </cell>
          <cell r="O185">
            <v>2</v>
          </cell>
          <cell r="Q185">
            <v>0</v>
          </cell>
          <cell r="R185">
            <v>0.22743508926919584</v>
          </cell>
          <cell r="S185">
            <v>2.6151616217712341</v>
          </cell>
          <cell r="U185">
            <v>0.78352936429330633</v>
          </cell>
          <cell r="V185">
            <v>3.517487132573053</v>
          </cell>
          <cell r="W185">
            <v>0.65005542519723869</v>
          </cell>
          <cell r="Y185">
            <v>0.96160421981451238</v>
          </cell>
          <cell r="Z185">
            <v>3.7373300783588683</v>
          </cell>
          <cell r="AA185">
            <v>0.68829397962060568</v>
          </cell>
          <cell r="AC185">
            <v>1.1396790753357184</v>
          </cell>
          <cell r="AD185">
            <v>3.9571730241446845</v>
          </cell>
          <cell r="AE185">
            <v>0.72653253404397267</v>
          </cell>
        </row>
        <row r="186">
          <cell r="A186">
            <v>71297386</v>
          </cell>
          <cell r="B186">
            <v>71297386</v>
          </cell>
          <cell r="C186" t="str">
            <v>AZ Bürgerasyl-Pfrundhaus Stadt Zürich</v>
          </cell>
          <cell r="F186">
            <v>1506444</v>
          </cell>
          <cell r="G186">
            <v>25107.4</v>
          </cell>
          <cell r="H186">
            <v>3.7664374264313185</v>
          </cell>
          <cell r="I186">
            <v>4.6498687112285921</v>
          </cell>
          <cell r="J186">
            <v>0.80877854479376121</v>
          </cell>
          <cell r="K186">
            <v>9.2250846824536712</v>
          </cell>
          <cell r="N186">
            <v>6</v>
          </cell>
          <cell r="O186">
            <v>3</v>
          </cell>
          <cell r="Q186">
            <v>0</v>
          </cell>
          <cell r="R186">
            <v>1.2903590128278428</v>
          </cell>
          <cell r="S186">
            <v>3.7092972103568855</v>
          </cell>
          <cell r="U186">
            <v>0.82861623381489002</v>
          </cell>
          <cell r="V186">
            <v>3.719894968982874</v>
          </cell>
          <cell r="W186">
            <v>0.68746176307469697</v>
          </cell>
          <cell r="Y186">
            <v>1.0169381051364561</v>
          </cell>
          <cell r="Z186">
            <v>3.9523884045443034</v>
          </cell>
          <cell r="AA186">
            <v>0.72790069031438509</v>
          </cell>
          <cell r="AC186">
            <v>1.2052599764580219</v>
          </cell>
          <cell r="AD186">
            <v>4.1848818401057333</v>
          </cell>
          <cell r="AE186">
            <v>0.7683396175540731</v>
          </cell>
        </row>
        <row r="187">
          <cell r="A187">
            <v>71297407</v>
          </cell>
          <cell r="B187">
            <v>71297407</v>
          </cell>
          <cell r="C187" t="str">
            <v>AZ Herzogenmühle Stadt Zürich</v>
          </cell>
          <cell r="F187">
            <v>1138662</v>
          </cell>
          <cell r="G187">
            <v>18977.7</v>
          </cell>
          <cell r="H187">
            <v>2.8469024888114913</v>
          </cell>
          <cell r="I187">
            <v>3.5146535858385524</v>
          </cell>
          <cell r="J187">
            <v>0.61132401561024086</v>
          </cell>
          <cell r="K187">
            <v>6.9728800902602845</v>
          </cell>
          <cell r="N187">
            <v>3</v>
          </cell>
          <cell r="Q187">
            <v>0</v>
          </cell>
          <cell r="R187">
            <v>0.85356918590434494</v>
          </cell>
          <cell r="S187">
            <v>0</v>
          </cell>
          <cell r="U187">
            <v>0.62631854753852811</v>
          </cell>
          <cell r="V187">
            <v>2.811722868670842</v>
          </cell>
          <cell r="W187">
            <v>0.51962541326870471</v>
          </cell>
          <cell r="Y187">
            <v>0.76866367197910268</v>
          </cell>
          <cell r="Z187">
            <v>2.9874555479627696</v>
          </cell>
          <cell r="AA187">
            <v>0.55019161404921679</v>
          </cell>
          <cell r="AC187">
            <v>0.91100879641967725</v>
          </cell>
          <cell r="AD187">
            <v>3.1631882272546972</v>
          </cell>
          <cell r="AE187">
            <v>0.58075781482972877</v>
          </cell>
        </row>
        <row r="188">
          <cell r="A188">
            <v>71297412</v>
          </cell>
          <cell r="B188">
            <v>71297412</v>
          </cell>
          <cell r="C188" t="str">
            <v>AZ Stampfenbach Stadt Zürich</v>
          </cell>
          <cell r="F188">
            <v>1344656</v>
          </cell>
          <cell r="G188">
            <v>22410.933333333334</v>
          </cell>
          <cell r="H188">
            <v>3.3619322617206024</v>
          </cell>
          <cell r="I188">
            <v>4.1504854224689369</v>
          </cell>
          <cell r="J188">
            <v>0.72191792255682907</v>
          </cell>
          <cell r="K188">
            <v>8.2343356067463684</v>
          </cell>
          <cell r="N188">
            <v>2</v>
          </cell>
          <cell r="O188">
            <v>1</v>
          </cell>
          <cell r="Q188">
            <v>0</v>
          </cell>
          <cell r="R188">
            <v>0.48187134670389714</v>
          </cell>
          <cell r="S188">
            <v>1.3851990215983043</v>
          </cell>
          <cell r="U188">
            <v>0.73962509757853256</v>
          </cell>
          <cell r="V188">
            <v>3.3203883379751495</v>
          </cell>
          <cell r="W188">
            <v>0.61363023417330465</v>
          </cell>
          <cell r="Y188">
            <v>0.90772171066456275</v>
          </cell>
          <cell r="Z188">
            <v>3.5279126090985962</v>
          </cell>
          <cell r="AA188">
            <v>0.64972613030114623</v>
          </cell>
          <cell r="AC188">
            <v>1.0758183237505927</v>
          </cell>
          <cell r="AD188">
            <v>3.7354368802220432</v>
          </cell>
          <cell r="AE188">
            <v>0.6858220264289876</v>
          </cell>
        </row>
        <row r="189">
          <cell r="A189">
            <v>71297428</v>
          </cell>
          <cell r="B189">
            <v>71297428</v>
          </cell>
          <cell r="C189" t="str">
            <v>AZ Sydefädeli Stadt Zürich</v>
          </cell>
          <cell r="F189">
            <v>1300592</v>
          </cell>
          <cell r="G189">
            <v>21676.533333333333</v>
          </cell>
          <cell r="H189">
            <v>3.2517626843859855</v>
          </cell>
          <cell r="I189">
            <v>4.014475179212913</v>
          </cell>
          <cell r="J189">
            <v>0.69826087470254949</v>
          </cell>
          <cell r="K189">
            <v>7.9644987383014483</v>
          </cell>
          <cell r="N189">
            <v>4</v>
          </cell>
          <cell r="O189">
            <v>1</v>
          </cell>
          <cell r="Q189">
            <v>0</v>
          </cell>
          <cell r="R189">
            <v>0.99639425365291434</v>
          </cell>
          <cell r="S189">
            <v>1.4321295037846531</v>
          </cell>
          <cell r="U189">
            <v>0.71538779056491686</v>
          </cell>
          <cell r="V189">
            <v>3.2115801433703304</v>
          </cell>
          <cell r="W189">
            <v>0.59352174349716702</v>
          </cell>
          <cell r="Y189">
            <v>0.87797592478421616</v>
          </cell>
          <cell r="Z189">
            <v>3.4123039023309758</v>
          </cell>
          <cell r="AA189">
            <v>0.62843478723229451</v>
          </cell>
          <cell r="AC189">
            <v>1.0405640590035155</v>
          </cell>
          <cell r="AD189">
            <v>3.6130276612916217</v>
          </cell>
          <cell r="AE189">
            <v>0.663347830967422</v>
          </cell>
        </row>
        <row r="190">
          <cell r="A190">
            <v>71297433</v>
          </cell>
          <cell r="B190">
            <v>71297433</v>
          </cell>
          <cell r="C190" t="str">
            <v>AZ Limmat Stadt Zürich</v>
          </cell>
          <cell r="F190">
            <v>1511512</v>
          </cell>
          <cell r="G190">
            <v>25191.866666666665</v>
          </cell>
          <cell r="H190">
            <v>3.7791085279639032</v>
          </cell>
          <cell r="I190">
            <v>4.665511864660453</v>
          </cell>
          <cell r="J190">
            <v>0.81149944889973169</v>
          </cell>
          <cell r="K190">
            <v>9.2561198415240877</v>
          </cell>
          <cell r="N190">
            <v>3</v>
          </cell>
          <cell r="O190">
            <v>2</v>
          </cell>
          <cell r="Q190">
            <v>0</v>
          </cell>
          <cell r="R190">
            <v>0.64301626210060758</v>
          </cell>
          <cell r="S190">
            <v>2.4645734543771929</v>
          </cell>
          <cell r="U190">
            <v>0.83140387615205869</v>
          </cell>
          <cell r="V190">
            <v>3.7324094917283626</v>
          </cell>
          <cell r="W190">
            <v>0.68977453156477186</v>
          </cell>
          <cell r="Y190">
            <v>1.020359302550254</v>
          </cell>
          <cell r="Z190">
            <v>3.9656850849613847</v>
          </cell>
          <cell r="AA190">
            <v>0.73034950400975851</v>
          </cell>
          <cell r="AC190">
            <v>1.2093147289484489</v>
          </cell>
          <cell r="AD190">
            <v>4.1989606781944078</v>
          </cell>
          <cell r="AE190">
            <v>0.77092447645474504</v>
          </cell>
        </row>
        <row r="191">
          <cell r="A191">
            <v>71297538</v>
          </cell>
          <cell r="B191">
            <v>71297538</v>
          </cell>
          <cell r="C191" t="str">
            <v>Wägelwiesen APZ</v>
          </cell>
          <cell r="F191">
            <v>3222310</v>
          </cell>
          <cell r="G191">
            <v>53705.166666666664</v>
          </cell>
          <cell r="H191">
            <v>8.0564753708494319</v>
          </cell>
          <cell r="I191">
            <v>9.9461503028848099</v>
          </cell>
          <cell r="J191">
            <v>1.7299914186484093</v>
          </cell>
          <cell r="K191">
            <v>19.732617092382654</v>
          </cell>
          <cell r="N191">
            <v>5</v>
          </cell>
          <cell r="Q191">
            <v>0</v>
          </cell>
          <cell r="R191">
            <v>0.5027070623042752</v>
          </cell>
          <cell r="S191">
            <v>0</v>
          </cell>
          <cell r="U191">
            <v>1.7724245815868751</v>
          </cell>
          <cell r="V191">
            <v>7.9569202423078487</v>
          </cell>
          <cell r="W191">
            <v>1.4704927058511479</v>
          </cell>
          <cell r="Y191">
            <v>2.1752483501293467</v>
          </cell>
          <cell r="Z191">
            <v>8.4542277574520881</v>
          </cell>
          <cell r="AA191">
            <v>1.5569922767835684</v>
          </cell>
          <cell r="AC191">
            <v>2.5780721186718183</v>
          </cell>
          <cell r="AD191">
            <v>8.9515352725963293</v>
          </cell>
          <cell r="AE191">
            <v>1.6434918477159888</v>
          </cell>
        </row>
        <row r="192">
          <cell r="A192">
            <v>71297543</v>
          </cell>
          <cell r="B192">
            <v>71297543</v>
          </cell>
          <cell r="C192" t="str">
            <v>AZ Bruggwiesen</v>
          </cell>
          <cell r="F192">
            <v>5143663</v>
          </cell>
          <cell r="G192">
            <v>85727.71666666666</v>
          </cell>
          <cell r="H192">
            <v>12.860275477979927</v>
          </cell>
          <cell r="I192">
            <v>15.876698798497785</v>
          </cell>
          <cell r="J192">
            <v>2.7615260016631962</v>
          </cell>
          <cell r="K192">
            <v>31.498500278140906</v>
          </cell>
          <cell r="M192">
            <v>1</v>
          </cell>
          <cell r="N192">
            <v>12</v>
          </cell>
          <cell r="O192">
            <v>3</v>
          </cell>
          <cell r="Q192">
            <v>7.7758831971543305E-2</v>
          </cell>
          <cell r="R192">
            <v>0.75582463031517677</v>
          </cell>
          <cell r="S192">
            <v>1.0863558764947994</v>
          </cell>
          <cell r="U192">
            <v>2.829260605155584</v>
          </cell>
          <cell r="V192">
            <v>12.701359038798229</v>
          </cell>
          <cell r="W192">
            <v>2.3472971014137167</v>
          </cell>
          <cell r="Y192">
            <v>3.4722743790545807</v>
          </cell>
          <cell r="Z192">
            <v>13.495193978723117</v>
          </cell>
          <cell r="AA192">
            <v>2.4853734014968767</v>
          </cell>
          <cell r="AC192">
            <v>4.1152881529535765</v>
          </cell>
          <cell r="AD192">
            <v>14.289028918648006</v>
          </cell>
          <cell r="AE192">
            <v>2.6234497015800362</v>
          </cell>
        </row>
        <row r="193">
          <cell r="A193">
            <v>71297564</v>
          </cell>
          <cell r="B193">
            <v>71297564</v>
          </cell>
          <cell r="C193" t="str">
            <v>APH Weierbach</v>
          </cell>
          <cell r="F193">
            <v>1536864</v>
          </cell>
          <cell r="G193">
            <v>25614.400000000001</v>
          </cell>
          <cell r="H193">
            <v>3.8424940382350372</v>
          </cell>
          <cell r="I193">
            <v>4.7437646716463542</v>
          </cell>
          <cell r="J193">
            <v>0.82511041198074342</v>
          </cell>
          <cell r="K193">
            <v>9.4113691218621351</v>
          </cell>
          <cell r="M193">
            <v>2</v>
          </cell>
          <cell r="N193">
            <v>4</v>
          </cell>
          <cell r="O193">
            <v>3</v>
          </cell>
          <cell r="Q193">
            <v>0.52049527731177814</v>
          </cell>
          <cell r="R193">
            <v>0.84321214834035474</v>
          </cell>
          <cell r="S193">
            <v>3.6358770371085978</v>
          </cell>
          <cell r="U193">
            <v>0.84534868841170818</v>
          </cell>
          <cell r="V193">
            <v>3.7950117373170835</v>
          </cell>
          <cell r="W193">
            <v>0.70134385018363188</v>
          </cell>
          <cell r="Y193">
            <v>1.0374733903234601</v>
          </cell>
          <cell r="Z193">
            <v>4.0321999708994012</v>
          </cell>
          <cell r="AA193">
            <v>0.74259937078266913</v>
          </cell>
          <cell r="AC193">
            <v>1.2295980922352119</v>
          </cell>
          <cell r="AD193">
            <v>4.2693882044817189</v>
          </cell>
          <cell r="AE193">
            <v>0.78385489138170616</v>
          </cell>
        </row>
        <row r="194">
          <cell r="A194">
            <v>71297627</v>
          </cell>
          <cell r="B194">
            <v>71297627</v>
          </cell>
          <cell r="C194" t="str">
            <v>Senevita Im Rebberg</v>
          </cell>
          <cell r="F194">
            <v>1259686</v>
          </cell>
          <cell r="G194">
            <v>20994.766666666666</v>
          </cell>
          <cell r="H194">
            <v>3.1494887934444042</v>
          </cell>
          <cell r="I194">
            <v>3.8882125836557488</v>
          </cell>
          <cell r="J194">
            <v>0.67629929156150104</v>
          </cell>
          <cell r="K194">
            <v>7.7140006686616545</v>
          </cell>
          <cell r="N194">
            <v>4</v>
          </cell>
          <cell r="Q194">
            <v>0</v>
          </cell>
          <cell r="R194">
            <v>1.0287503355177012</v>
          </cell>
          <cell r="S194">
            <v>0</v>
          </cell>
          <cell r="U194">
            <v>0.69288753455776897</v>
          </cell>
          <cell r="V194">
            <v>3.1105700669245993</v>
          </cell>
          <cell r="W194">
            <v>0.57485439782727588</v>
          </cell>
          <cell r="Y194">
            <v>0.85036197422998916</v>
          </cell>
          <cell r="Z194">
            <v>3.3049806961073864</v>
          </cell>
          <cell r="AA194">
            <v>0.60866936240535097</v>
          </cell>
          <cell r="AC194">
            <v>1.0078364139022093</v>
          </cell>
          <cell r="AD194">
            <v>3.499391325290174</v>
          </cell>
          <cell r="AE194">
            <v>0.64248432698342595</v>
          </cell>
        </row>
        <row r="195">
          <cell r="A195">
            <v>71297632</v>
          </cell>
          <cell r="B195">
            <v>71297632</v>
          </cell>
          <cell r="C195" t="str">
            <v>AZ Weihermatt</v>
          </cell>
          <cell r="F195">
            <v>2811710</v>
          </cell>
          <cell r="G195">
            <v>46861.833333333336</v>
          </cell>
          <cell r="H195">
            <v>7.0298861267137722</v>
          </cell>
          <cell r="I195">
            <v>8.6787709029001725</v>
          </cell>
          <cell r="J195">
            <v>1.5095487931725748</v>
          </cell>
          <cell r="K195">
            <v>17.218205822786519</v>
          </cell>
          <cell r="N195">
            <v>5</v>
          </cell>
          <cell r="O195">
            <v>1</v>
          </cell>
          <cell r="Q195">
            <v>0</v>
          </cell>
          <cell r="R195">
            <v>0.57611844533529022</v>
          </cell>
          <cell r="S195">
            <v>0.66244960383051221</v>
          </cell>
          <cell r="U195">
            <v>1.5465749478770299</v>
          </cell>
          <cell r="V195">
            <v>6.943016722320138</v>
          </cell>
          <cell r="W195">
            <v>1.2831164741966885</v>
          </cell>
          <cell r="Y195">
            <v>1.8980692542127187</v>
          </cell>
          <cell r="Z195">
            <v>7.3769552674651466</v>
          </cell>
          <cell r="AA195">
            <v>1.3585939138553174</v>
          </cell>
          <cell r="AC195">
            <v>2.249563560548407</v>
          </cell>
          <cell r="AD195">
            <v>7.8108938126101553</v>
          </cell>
          <cell r="AE195">
            <v>1.434071353513946</v>
          </cell>
        </row>
        <row r="196">
          <cell r="A196">
            <v>71297653</v>
          </cell>
          <cell r="B196">
            <v>71297653</v>
          </cell>
          <cell r="C196" t="str">
            <v>APH Loogarten</v>
          </cell>
          <cell r="F196">
            <v>3387958</v>
          </cell>
          <cell r="G196">
            <v>56465.966666666667</v>
          </cell>
          <cell r="H196">
            <v>8.4706313745332693</v>
          </cell>
          <cell r="I196">
            <v>10.457448069199121</v>
          </cell>
          <cell r="J196">
            <v>1.8189243948413492</v>
          </cell>
          <cell r="K196">
            <v>20.74700383857374</v>
          </cell>
          <cell r="N196">
            <v>6</v>
          </cell>
          <cell r="Q196">
            <v>0</v>
          </cell>
          <cell r="R196">
            <v>0.57375374568410431</v>
          </cell>
          <cell r="S196">
            <v>0</v>
          </cell>
          <cell r="U196">
            <v>1.8635389023973192</v>
          </cell>
          <cell r="V196">
            <v>8.3659584553592961</v>
          </cell>
          <cell r="W196">
            <v>1.5460857356151467</v>
          </cell>
          <cell r="Y196">
            <v>2.2870704711239829</v>
          </cell>
          <cell r="Z196">
            <v>8.8888308588192526</v>
          </cell>
          <cell r="AA196">
            <v>1.6370319553572144</v>
          </cell>
          <cell r="AC196">
            <v>2.7106020398506461</v>
          </cell>
          <cell r="AD196">
            <v>9.4117032622792092</v>
          </cell>
          <cell r="AE196">
            <v>1.7279781750992815</v>
          </cell>
        </row>
        <row r="197">
          <cell r="A197">
            <v>71297700</v>
          </cell>
          <cell r="B197">
            <v>71297700</v>
          </cell>
          <cell r="C197" t="str">
            <v>ASZ Dübendorf</v>
          </cell>
          <cell r="F197">
            <v>4205198</v>
          </cell>
          <cell r="G197">
            <v>70086.633333333331</v>
          </cell>
          <cell r="H197">
            <v>10.513909002096412</v>
          </cell>
          <cell r="I197">
            <v>12.979983726392122</v>
          </cell>
          <cell r="J197">
            <v>2.2576836039106896</v>
          </cell>
          <cell r="K197">
            <v>25.751576332399221</v>
          </cell>
          <cell r="N197">
            <v>8</v>
          </cell>
          <cell r="Q197">
            <v>0</v>
          </cell>
          <cell r="R197">
            <v>0.61633359244770458</v>
          </cell>
          <cell r="S197">
            <v>0</v>
          </cell>
          <cell r="U197">
            <v>2.3130599804612104</v>
          </cell>
          <cell r="V197">
            <v>10.383986981113699</v>
          </cell>
          <cell r="W197">
            <v>1.9190310633240861</v>
          </cell>
          <cell r="Y197">
            <v>2.8387554305660312</v>
          </cell>
          <cell r="Z197">
            <v>11.032986167433304</v>
          </cell>
          <cell r="AA197">
            <v>2.0319152435196206</v>
          </cell>
          <cell r="AC197">
            <v>3.364450880670852</v>
          </cell>
          <cell r="AD197">
            <v>11.681985353752911</v>
          </cell>
          <cell r="AE197">
            <v>2.1447994237151549</v>
          </cell>
        </row>
        <row r="198">
          <cell r="A198">
            <v>71297721</v>
          </cell>
          <cell r="B198">
            <v>71297721</v>
          </cell>
          <cell r="C198" t="str">
            <v>APH Allmendhof</v>
          </cell>
          <cell r="F198">
            <v>1513738</v>
          </cell>
          <cell r="G198">
            <v>25228.966666666667</v>
          </cell>
          <cell r="H198">
            <v>3.7846740117862274</v>
          </cell>
          <cell r="I198">
            <v>4.6723827524937853</v>
          </cell>
          <cell r="J198">
            <v>0.81269454213964709</v>
          </cell>
          <cell r="K198">
            <v>9.2697513064196606</v>
          </cell>
          <cell r="M198">
            <v>1</v>
          </cell>
          <cell r="N198">
            <v>5</v>
          </cell>
          <cell r="O198">
            <v>1</v>
          </cell>
          <cell r="Q198">
            <v>0.264223549210791</v>
          </cell>
          <cell r="R198">
            <v>1.0701178103038231</v>
          </cell>
          <cell r="S198">
            <v>1.2304746102603552</v>
          </cell>
          <cell r="U198">
            <v>0.83262828259297006</v>
          </cell>
          <cell r="V198">
            <v>3.7379062019950284</v>
          </cell>
          <cell r="W198">
            <v>0.69079036081870004</v>
          </cell>
          <cell r="Y198">
            <v>1.0218619831822815</v>
          </cell>
          <cell r="Z198">
            <v>3.9715253396197174</v>
          </cell>
          <cell r="AA198">
            <v>0.73142508792568239</v>
          </cell>
          <cell r="AC198">
            <v>1.2110956837715927</v>
          </cell>
          <cell r="AD198">
            <v>4.2051444772444073</v>
          </cell>
          <cell r="AE198">
            <v>0.77205981503266474</v>
          </cell>
        </row>
        <row r="199">
          <cell r="A199">
            <v>71297758</v>
          </cell>
          <cell r="B199">
            <v>71297758</v>
          </cell>
          <cell r="C199" t="str">
            <v>APH Hinwil</v>
          </cell>
          <cell r="F199">
            <v>3468031</v>
          </cell>
          <cell r="G199">
            <v>57800.51666666667</v>
          </cell>
          <cell r="H199">
            <v>8.670831278443826</v>
          </cell>
          <cell r="I199">
            <v>10.704605572109424</v>
          </cell>
          <cell r="J199">
            <v>1.8619139280847163</v>
          </cell>
          <cell r="K199">
            <v>21.237350778637968</v>
          </cell>
          <cell r="N199">
            <v>6</v>
          </cell>
          <cell r="O199">
            <v>1</v>
          </cell>
          <cell r="Q199">
            <v>0</v>
          </cell>
          <cell r="R199">
            <v>0.56050640629233894</v>
          </cell>
          <cell r="S199">
            <v>0.53708175491692245</v>
          </cell>
          <cell r="U199">
            <v>1.9075828812576416</v>
          </cell>
          <cell r="V199">
            <v>8.5636844576875397</v>
          </cell>
          <cell r="W199">
            <v>1.5826268388720088</v>
          </cell>
          <cell r="Y199">
            <v>2.3411244451798332</v>
          </cell>
          <cell r="Z199">
            <v>9.0989147362930094</v>
          </cell>
          <cell r="AA199">
            <v>1.6757225352762448</v>
          </cell>
          <cell r="AC199">
            <v>2.7746660091020243</v>
          </cell>
          <cell r="AD199">
            <v>9.6341450148984809</v>
          </cell>
          <cell r="AE199">
            <v>1.7688182316804804</v>
          </cell>
        </row>
        <row r="200">
          <cell r="A200">
            <v>71297810</v>
          </cell>
          <cell r="B200">
            <v>71297810</v>
          </cell>
          <cell r="C200" t="str">
            <v>Sihlsana AG Pflegezentren</v>
          </cell>
          <cell r="F200">
            <v>4205247</v>
          </cell>
          <cell r="G200">
            <v>70087.45</v>
          </cell>
          <cell r="H200">
            <v>10.514031512746589</v>
          </cell>
          <cell r="I200">
            <v>12.980134972350719</v>
          </cell>
          <cell r="J200">
            <v>2.2577099109945871</v>
          </cell>
          <cell r="K200">
            <v>25.751876396091898</v>
          </cell>
          <cell r="M200">
            <v>1</v>
          </cell>
          <cell r="N200">
            <v>16</v>
          </cell>
          <cell r="O200">
            <v>4</v>
          </cell>
          <cell r="Q200">
            <v>9.5110995129476184E-2</v>
          </cell>
          <cell r="R200">
            <v>1.2326528217219594</v>
          </cell>
          <cell r="S200">
            <v>1.7717067992308557</v>
          </cell>
          <cell r="U200">
            <v>2.3130869328042496</v>
          </cell>
          <cell r="V200">
            <v>10.384107977880575</v>
          </cell>
          <cell r="W200">
            <v>1.9190534243453989</v>
          </cell>
          <cell r="Y200">
            <v>2.8387885084415792</v>
          </cell>
          <cell r="Z200">
            <v>11.033114726498111</v>
          </cell>
          <cell r="AA200">
            <v>2.0319389198951283</v>
          </cell>
          <cell r="AC200">
            <v>3.3644900840789087</v>
          </cell>
          <cell r="AD200">
            <v>11.682121475115647</v>
          </cell>
          <cell r="AE200">
            <v>2.1448244154448575</v>
          </cell>
        </row>
        <row r="201">
          <cell r="A201">
            <v>71297978</v>
          </cell>
          <cell r="B201">
            <v>71297978</v>
          </cell>
          <cell r="C201" t="str">
            <v>WPH Spyrigarten</v>
          </cell>
          <cell r="F201">
            <v>305858</v>
          </cell>
          <cell r="G201">
            <v>5097.6333333333332</v>
          </cell>
          <cell r="H201">
            <v>0.76471147840439491</v>
          </cell>
          <cell r="I201">
            <v>0.94407727355212334</v>
          </cell>
          <cell r="J201">
            <v>0.16420881768823151</v>
          </cell>
          <cell r="K201">
            <v>1.8729975696447496</v>
          </cell>
          <cell r="N201">
            <v>1</v>
          </cell>
          <cell r="Q201">
            <v>0</v>
          </cell>
          <cell r="R201">
            <v>1.0592353274615598</v>
          </cell>
          <cell r="S201">
            <v>0</v>
          </cell>
          <cell r="U201">
            <v>0.16823652524896687</v>
          </cell>
          <cell r="V201">
            <v>0.75526181884169874</v>
          </cell>
          <cell r="W201">
            <v>0.13957749503499678</v>
          </cell>
          <cell r="Y201">
            <v>0.20647209916918663</v>
          </cell>
          <cell r="Z201">
            <v>0.80246568251930483</v>
          </cell>
          <cell r="AA201">
            <v>0.14778793591940836</v>
          </cell>
          <cell r="AC201">
            <v>0.24470767308940639</v>
          </cell>
          <cell r="AD201">
            <v>0.84966954619691104</v>
          </cell>
          <cell r="AE201">
            <v>0.15599837680381992</v>
          </cell>
        </row>
        <row r="202">
          <cell r="A202">
            <v>71298259</v>
          </cell>
          <cell r="B202">
            <v>71298259</v>
          </cell>
          <cell r="C202" t="str">
            <v>AWG Freiblick</v>
          </cell>
          <cell r="F202">
            <v>390727</v>
          </cell>
          <cell r="G202">
            <v>6512.1166666666668</v>
          </cell>
          <cell r="H202">
            <v>0.97690242472818745</v>
          </cell>
          <cell r="I202">
            <v>1.2060383604914715</v>
          </cell>
          <cell r="J202">
            <v>0.20977322387797484</v>
          </cell>
          <cell r="K202">
            <v>2.392714009097634</v>
          </cell>
          <cell r="O202">
            <v>1</v>
          </cell>
          <cell r="Q202">
            <v>0</v>
          </cell>
          <cell r="R202">
            <v>0</v>
          </cell>
          <cell r="S202">
            <v>4.7670526367164019</v>
          </cell>
          <cell r="U202">
            <v>0.21491853344020123</v>
          </cell>
          <cell r="V202">
            <v>0.9648306883931772</v>
          </cell>
          <cell r="W202">
            <v>0.17830724029627862</v>
          </cell>
          <cell r="Y202">
            <v>0.26376365467661061</v>
          </cell>
          <cell r="Z202">
            <v>1.0251326064177508</v>
          </cell>
          <cell r="AA202">
            <v>0.18879590149017736</v>
          </cell>
          <cell r="AC202">
            <v>0.31260877591302</v>
          </cell>
          <cell r="AD202">
            <v>1.0854345244423245</v>
          </cell>
          <cell r="AE202">
            <v>0.1992845626840761</v>
          </cell>
        </row>
        <row r="203">
          <cell r="A203">
            <v>71298264</v>
          </cell>
          <cell r="B203">
            <v>71298264</v>
          </cell>
          <cell r="C203" t="str">
            <v>VitaFutura PZ</v>
          </cell>
          <cell r="F203">
            <v>1943721</v>
          </cell>
          <cell r="G203">
            <v>32395.35</v>
          </cell>
          <cell r="H203">
            <v>4.8597249688275888</v>
          </cell>
          <cell r="I203">
            <v>5.9995907323856388</v>
          </cell>
          <cell r="J203">
            <v>1.0435434983743666</v>
          </cell>
          <cell r="K203">
            <v>11.902859199587594</v>
          </cell>
          <cell r="N203">
            <v>10</v>
          </cell>
          <cell r="Q203">
            <v>0</v>
          </cell>
          <cell r="R203">
            <v>1.666780359870258</v>
          </cell>
          <cell r="S203">
            <v>0</v>
          </cell>
          <cell r="U203">
            <v>1.0691394931420695</v>
          </cell>
          <cell r="V203">
            <v>4.7996725859085112</v>
          </cell>
          <cell r="W203">
            <v>0.88701197361821149</v>
          </cell>
          <cell r="Y203">
            <v>1.3121257415834491</v>
          </cell>
          <cell r="Z203">
            <v>5.0996521225277931</v>
          </cell>
          <cell r="AA203">
            <v>0.93918914853692992</v>
          </cell>
          <cell r="AC203">
            <v>1.5551119900248285</v>
          </cell>
          <cell r="AD203">
            <v>5.399631659147075</v>
          </cell>
          <cell r="AE203">
            <v>0.99136632345564812</v>
          </cell>
        </row>
        <row r="204">
          <cell r="A204">
            <v>71298327</v>
          </cell>
          <cell r="B204">
            <v>71298327</v>
          </cell>
          <cell r="C204" t="str">
            <v>APH Rosengarten</v>
          </cell>
          <cell r="F204">
            <v>873425</v>
          </cell>
          <cell r="G204">
            <v>14557.083333333334</v>
          </cell>
          <cell r="H204">
            <v>2.183752339403771</v>
          </cell>
          <cell r="I204">
            <v>2.6959592119619669</v>
          </cell>
          <cell r="J204">
            <v>0.46892377047304173</v>
          </cell>
          <cell r="K204">
            <v>5.3486353218387794</v>
          </cell>
          <cell r="N204">
            <v>1</v>
          </cell>
          <cell r="Q204">
            <v>0</v>
          </cell>
          <cell r="R204">
            <v>0.37092549307237349</v>
          </cell>
          <cell r="S204">
            <v>0</v>
          </cell>
          <cell r="U204">
            <v>0.4804255146688296</v>
          </cell>
          <cell r="V204">
            <v>2.1567673695695735</v>
          </cell>
          <cell r="W204">
            <v>0.39858520490208549</v>
          </cell>
          <cell r="Y204">
            <v>0.58961313163901818</v>
          </cell>
          <cell r="Z204">
            <v>2.2915653301676717</v>
          </cell>
          <cell r="AA204">
            <v>0.42203139342573759</v>
          </cell>
          <cell r="AC204">
            <v>0.69880074860920671</v>
          </cell>
          <cell r="AD204">
            <v>2.4263632907657704</v>
          </cell>
          <cell r="AE204">
            <v>0.44547758194938963</v>
          </cell>
        </row>
        <row r="205">
          <cell r="A205">
            <v>71298526</v>
          </cell>
          <cell r="B205">
            <v>71298526</v>
          </cell>
          <cell r="C205" t="str">
            <v>AZ Frohmatt                                                    und ab 1.01.2019 AH Stollenweid</v>
          </cell>
          <cell r="F205">
            <v>4982335</v>
          </cell>
          <cell r="G205">
            <v>83038.916666666657</v>
          </cell>
          <cell r="H205">
            <v>12.456920413250463</v>
          </cell>
          <cell r="I205">
            <v>15.378735369757594</v>
          </cell>
          <cell r="J205">
            <v>2.6749123438873426</v>
          </cell>
          <cell r="K205">
            <v>30.5105681268954</v>
          </cell>
          <cell r="U205">
            <v>2.7405224909151018</v>
          </cell>
          <cell r="V205">
            <v>12.302988295806076</v>
          </cell>
          <cell r="W205">
            <v>2.2736754923042408</v>
          </cell>
          <cell r="Y205">
            <v>3.3633685115776251</v>
          </cell>
          <cell r="Z205">
            <v>13.071925064293955</v>
          </cell>
          <cell r="AA205">
            <v>2.4074211094986082</v>
          </cell>
          <cell r="AC205">
            <v>3.9862145322401479</v>
          </cell>
          <cell r="AD205">
            <v>13.840861832781837</v>
          </cell>
          <cell r="AE205">
            <v>2.5411667266929752</v>
          </cell>
        </row>
        <row r="206">
          <cell r="A206">
            <v>71317257</v>
          </cell>
          <cell r="B206">
            <v>71317257</v>
          </cell>
          <cell r="C206" t="str">
            <v>Tertianum Horgen</v>
          </cell>
          <cell r="F206">
            <v>959699</v>
          </cell>
          <cell r="G206">
            <v>15994.983333333334</v>
          </cell>
          <cell r="H206">
            <v>2.399456091105086</v>
          </cell>
          <cell r="I206">
            <v>2.9622570452651207</v>
          </cell>
          <cell r="J206">
            <v>0.51524249202760131</v>
          </cell>
          <cell r="K206">
            <v>5.8769556283978082</v>
          </cell>
          <cell r="N206">
            <v>1</v>
          </cell>
          <cell r="Q206">
            <v>0</v>
          </cell>
          <cell r="R206">
            <v>0.33758042759942208</v>
          </cell>
          <cell r="S206">
            <v>0</v>
          </cell>
          <cell r="U206">
            <v>0.5278803400431189</v>
          </cell>
          <cell r="V206">
            <v>2.3698056362120967</v>
          </cell>
          <cell r="W206">
            <v>0.43795611822346109</v>
          </cell>
          <cell r="Y206">
            <v>0.64785314459837329</v>
          </cell>
          <cell r="Z206">
            <v>2.5179184884753525</v>
          </cell>
          <cell r="AA206">
            <v>0.4637182428248412</v>
          </cell>
          <cell r="AC206">
            <v>0.76782594915362756</v>
          </cell>
          <cell r="AD206">
            <v>2.6660313407386087</v>
          </cell>
          <cell r="AE206">
            <v>0.4894803674262212</v>
          </cell>
        </row>
        <row r="207">
          <cell r="A207">
            <v>71317304</v>
          </cell>
          <cell r="B207">
            <v>71317304</v>
          </cell>
          <cell r="C207" t="str">
            <v>AH Im Ris</v>
          </cell>
          <cell r="F207">
            <v>1539633</v>
          </cell>
          <cell r="G207">
            <v>25660.55</v>
          </cell>
          <cell r="H207">
            <v>3.8494171400787085</v>
          </cell>
          <cell r="I207">
            <v>4.7523116116330986</v>
          </cell>
          <cell r="J207">
            <v>0.82659703066058399</v>
          </cell>
          <cell r="K207">
            <v>9.4283257823723918</v>
          </cell>
          <cell r="N207">
            <v>2</v>
          </cell>
          <cell r="Q207">
            <v>0</v>
          </cell>
          <cell r="R207">
            <v>0.42084782384729058</v>
          </cell>
          <cell r="S207">
            <v>0</v>
          </cell>
          <cell r="U207">
            <v>0.84687177081731591</v>
          </cell>
          <cell r="V207">
            <v>3.801849289306479</v>
          </cell>
          <cell r="W207">
            <v>0.70260747606149632</v>
          </cell>
          <cell r="Y207">
            <v>1.0393426278212514</v>
          </cell>
          <cell r="Z207">
            <v>4.0394648698881337</v>
          </cell>
          <cell r="AA207">
            <v>0.74393732759452558</v>
          </cell>
          <cell r="AC207">
            <v>1.2318134848251867</v>
          </cell>
          <cell r="AD207">
            <v>4.2770804504697892</v>
          </cell>
          <cell r="AE207">
            <v>0.78526717912755473</v>
          </cell>
        </row>
        <row r="208">
          <cell r="A208">
            <v>71317325</v>
          </cell>
          <cell r="B208">
            <v>71317325</v>
          </cell>
          <cell r="C208" t="str">
            <v>Senevita Nordlicht</v>
          </cell>
          <cell r="F208">
            <v>974273</v>
          </cell>
          <cell r="G208">
            <v>16237.883333333333</v>
          </cell>
          <cell r="H208">
            <v>2.4358942587719956</v>
          </cell>
          <cell r="I208">
            <v>3.007241914664478</v>
          </cell>
          <cell r="J208">
            <v>0.52306697040968808</v>
          </cell>
          <cell r="K208">
            <v>5.9662031438461609</v>
          </cell>
          <cell r="N208">
            <v>3</v>
          </cell>
          <cell r="Q208">
            <v>0</v>
          </cell>
          <cell r="R208">
            <v>0.99759184167088</v>
          </cell>
          <cell r="S208">
            <v>0</v>
          </cell>
          <cell r="U208">
            <v>0.53589673692983908</v>
          </cell>
          <cell r="V208">
            <v>2.4057935317315824</v>
          </cell>
          <cell r="W208">
            <v>0.44460692484823483</v>
          </cell>
          <cell r="Y208">
            <v>0.65769144986843886</v>
          </cell>
          <cell r="Z208">
            <v>2.5561556274648063</v>
          </cell>
          <cell r="AA208">
            <v>0.47076027336871928</v>
          </cell>
          <cell r="AC208">
            <v>0.77948616280703864</v>
          </cell>
          <cell r="AD208">
            <v>2.7065177231980302</v>
          </cell>
          <cell r="AE208">
            <v>0.49691362188920363</v>
          </cell>
        </row>
        <row r="209">
          <cell r="A209">
            <v>71318072</v>
          </cell>
          <cell r="B209">
            <v>71318072</v>
          </cell>
          <cell r="C209" t="str">
            <v>Tertianum Brunnehof</v>
          </cell>
          <cell r="F209">
            <v>628449</v>
          </cell>
          <cell r="G209">
            <v>10474.15</v>
          </cell>
          <cell r="H209">
            <v>1.5712590937355357</v>
          </cell>
          <cell r="I209">
            <v>1.9398034986384476</v>
          </cell>
          <cell r="J209">
            <v>0.33740123608782957</v>
          </cell>
          <cell r="K209">
            <v>3.8484638284618131</v>
          </cell>
          <cell r="N209">
            <v>1</v>
          </cell>
          <cell r="Q209">
            <v>0</v>
          </cell>
          <cell r="R209">
            <v>0.5155161338258758</v>
          </cell>
          <cell r="S209">
            <v>0</v>
          </cell>
          <cell r="U209">
            <v>0.34567700062181789</v>
          </cell>
          <cell r="V209">
            <v>1.5518427989107582</v>
          </cell>
          <cell r="W209">
            <v>0.2867910506746551</v>
          </cell>
          <cell r="Y209">
            <v>0.42423995530859465</v>
          </cell>
          <cell r="Z209">
            <v>1.6488329738426803</v>
          </cell>
          <cell r="AA209">
            <v>0.30366111247904665</v>
          </cell>
          <cell r="AC209">
            <v>0.50280290999537147</v>
          </cell>
          <cell r="AD209">
            <v>1.7458231487746028</v>
          </cell>
          <cell r="AE209">
            <v>0.32053117428343808</v>
          </cell>
        </row>
        <row r="210">
          <cell r="A210">
            <v>71321976</v>
          </cell>
          <cell r="B210">
            <v>71321976</v>
          </cell>
          <cell r="C210" t="str">
            <v>APZ  Lichthof (vormals Neuwies)</v>
          </cell>
          <cell r="F210">
            <v>1642527</v>
          </cell>
          <cell r="G210">
            <v>27375.45</v>
          </cell>
          <cell r="H210">
            <v>4.1066745041461576</v>
          </cell>
          <cell r="I210">
            <v>5.069909604770019</v>
          </cell>
          <cell r="J210">
            <v>0.88183868556976708</v>
          </cell>
          <cell r="K210">
            <v>10.058422794485944</v>
          </cell>
          <cell r="N210">
            <v>3</v>
          </cell>
          <cell r="O210">
            <v>2</v>
          </cell>
          <cell r="Q210">
            <v>0</v>
          </cell>
          <cell r="R210">
            <v>0.59172652648036428</v>
          </cell>
          <cell r="S210">
            <v>2.2679885025771749</v>
          </cell>
          <cell r="U210">
            <v>0.9034683909121547</v>
          </cell>
          <cell r="V210">
            <v>4.055927683816015</v>
          </cell>
          <cell r="W210">
            <v>0.74956288273430205</v>
          </cell>
          <cell r="Y210">
            <v>1.1088021161194626</v>
          </cell>
          <cell r="Z210">
            <v>4.3094231640545164</v>
          </cell>
          <cell r="AA210">
            <v>0.79365481701279039</v>
          </cell>
          <cell r="AC210">
            <v>1.3141358413267705</v>
          </cell>
          <cell r="AD210">
            <v>4.562918644293017</v>
          </cell>
          <cell r="AE210">
            <v>0.83774675129127874</v>
          </cell>
        </row>
        <row r="211">
          <cell r="A211">
            <v>71746959</v>
          </cell>
          <cell r="B211">
            <v>71746959</v>
          </cell>
          <cell r="C211" t="str">
            <v>Pflegeheim Salem (vormals APWG Salem)</v>
          </cell>
          <cell r="F211">
            <v>876276</v>
          </cell>
          <cell r="G211">
            <v>14604.6</v>
          </cell>
          <cell r="H211">
            <v>2.1908804590701876</v>
          </cell>
          <cell r="I211">
            <v>2.7047592574304429</v>
          </cell>
          <cell r="J211">
            <v>0.47045441325246595</v>
          </cell>
          <cell r="K211">
            <v>5.3660941297530966</v>
          </cell>
          <cell r="N211">
            <v>3</v>
          </cell>
          <cell r="O211">
            <v>1</v>
          </cell>
          <cell r="Q211">
            <v>0</v>
          </cell>
          <cell r="R211">
            <v>1.1091560151826747</v>
          </cell>
          <cell r="S211">
            <v>2.1256044620488175</v>
          </cell>
          <cell r="U211">
            <v>0.48199370099544125</v>
          </cell>
          <cell r="V211">
            <v>2.1638074059443544</v>
          </cell>
          <cell r="W211">
            <v>0.39988625126459604</v>
          </cell>
          <cell r="Y211">
            <v>0.59153772394895066</v>
          </cell>
          <cell r="Z211">
            <v>2.2990453688158765</v>
          </cell>
          <cell r="AA211">
            <v>0.42340897192721938</v>
          </cell>
          <cell r="AC211">
            <v>0.70108174690246006</v>
          </cell>
          <cell r="AD211">
            <v>2.4342833316873986</v>
          </cell>
          <cell r="AE211">
            <v>0.44693169258984261</v>
          </cell>
        </row>
        <row r="212">
          <cell r="A212">
            <v>71747156</v>
          </cell>
          <cell r="B212">
            <v>71747156</v>
          </cell>
          <cell r="C212" t="str">
            <v>Verein PWG Winterthur</v>
          </cell>
          <cell r="F212">
            <v>1149883</v>
          </cell>
          <cell r="G212">
            <v>19164.716666666667</v>
          </cell>
          <cell r="H212">
            <v>2.8749574277020078</v>
          </cell>
          <cell r="I212">
            <v>3.5492889103568852</v>
          </cell>
          <cell r="J212">
            <v>0.61734833782276965</v>
          </cell>
          <cell r="K212">
            <v>7.0415946758816625</v>
          </cell>
          <cell r="N212">
            <v>2</v>
          </cell>
          <cell r="O212">
            <v>3</v>
          </cell>
          <cell r="Q212">
            <v>0</v>
          </cell>
          <cell r="R212">
            <v>0.56349315328035599</v>
          </cell>
          <cell r="S212">
            <v>4.8594931195250899</v>
          </cell>
          <cell r="U212">
            <v>0.63249063409444173</v>
          </cell>
          <cell r="V212">
            <v>2.8394311282855083</v>
          </cell>
          <cell r="W212">
            <v>0.52474608714935422</v>
          </cell>
          <cell r="Y212">
            <v>0.77623850547954221</v>
          </cell>
          <cell r="Z212">
            <v>3.0168955738033523</v>
          </cell>
          <cell r="AA212">
            <v>0.5556135040404927</v>
          </cell>
          <cell r="AC212">
            <v>0.91998637686464246</v>
          </cell>
          <cell r="AD212">
            <v>3.1943600193211967</v>
          </cell>
          <cell r="AE212">
            <v>0.58648092093163118</v>
          </cell>
        </row>
        <row r="213">
          <cell r="A213">
            <v>71776560</v>
          </cell>
          <cell r="B213">
            <v>71776560</v>
          </cell>
          <cell r="C213" t="str">
            <v>LZ Sonnenberg</v>
          </cell>
          <cell r="F213">
            <v>5196639</v>
          </cell>
          <cell r="G213">
            <v>86610.65</v>
          </cell>
          <cell r="H213">
            <v>12.992726992342641</v>
          </cell>
          <cell r="I213">
            <v>16.040217286304859</v>
          </cell>
          <cell r="J213">
            <v>2.7899677175112423</v>
          </cell>
          <cell r="K213">
            <v>31.822911996158741</v>
          </cell>
          <cell r="M213">
            <v>3</v>
          </cell>
          <cell r="Q213">
            <v>0.23089840968474687</v>
          </cell>
          <cell r="R213">
            <v>0</v>
          </cell>
          <cell r="S213">
            <v>0</v>
          </cell>
          <cell r="U213">
            <v>2.8583999383153809</v>
          </cell>
          <cell r="V213">
            <v>12.832173829043889</v>
          </cell>
          <cell r="W213">
            <v>2.3714725598845559</v>
          </cell>
          <cell r="Y213">
            <v>3.5080362879325135</v>
          </cell>
          <cell r="Z213">
            <v>13.63418469335913</v>
          </cell>
          <cell r="AA213">
            <v>2.5109709457601181</v>
          </cell>
          <cell r="AC213">
            <v>4.1576726375496449</v>
          </cell>
          <cell r="AD213">
            <v>14.436195557674374</v>
          </cell>
          <cell r="AE213">
            <v>2.65046933163568</v>
          </cell>
        </row>
        <row r="214">
          <cell r="A214">
            <v>72925347</v>
          </cell>
          <cell r="B214">
            <v>72925347</v>
          </cell>
          <cell r="C214" t="str">
            <v>Zentrum Im Hof</v>
          </cell>
          <cell r="F214">
            <v>966574</v>
          </cell>
          <cell r="G214">
            <v>16109.566666666668</v>
          </cell>
          <cell r="H214">
            <v>2.4166450853901145</v>
          </cell>
          <cell r="I214">
            <v>2.9834777792517122</v>
          </cell>
          <cell r="J214">
            <v>0.51893353696220035</v>
          </cell>
          <cell r="K214">
            <v>5.9190564016040268</v>
          </cell>
          <cell r="N214">
            <v>1</v>
          </cell>
          <cell r="Q214">
            <v>0</v>
          </cell>
          <cell r="R214">
            <v>0.3351793021400718</v>
          </cell>
          <cell r="S214">
            <v>0</v>
          </cell>
          <cell r="U214">
            <v>0.53166191878582514</v>
          </cell>
          <cell r="V214">
            <v>2.38678222340137</v>
          </cell>
          <cell r="W214">
            <v>0.44109350641787026</v>
          </cell>
          <cell r="Y214">
            <v>0.65249417305533097</v>
          </cell>
          <cell r="Z214">
            <v>2.5359561123639551</v>
          </cell>
          <cell r="AA214">
            <v>0.46704018326598035</v>
          </cell>
          <cell r="AC214">
            <v>0.7733264273248367</v>
          </cell>
          <cell r="AD214">
            <v>2.6851300013265411</v>
          </cell>
          <cell r="AE214">
            <v>0.49298686011409032</v>
          </cell>
        </row>
        <row r="215">
          <cell r="A215">
            <v>77869511</v>
          </cell>
          <cell r="B215">
            <v>77869511</v>
          </cell>
          <cell r="C215" t="str">
            <v>Bergheim Uetikon</v>
          </cell>
          <cell r="F215">
            <v>4808704</v>
          </cell>
          <cell r="G215">
            <v>80145.066666666666</v>
          </cell>
          <cell r="H215">
            <v>12.02280517445719</v>
          </cell>
          <cell r="I215">
            <v>14.842796858801108</v>
          </cell>
          <cell r="J215">
            <v>2.5816934605361626</v>
          </cell>
          <cell r="K215">
            <v>29.44729549379446</v>
          </cell>
          <cell r="M215">
            <v>1</v>
          </cell>
          <cell r="N215">
            <v>1</v>
          </cell>
          <cell r="O215">
            <v>1</v>
          </cell>
          <cell r="Q215">
            <v>8.317526446527887E-2</v>
          </cell>
          <cell r="R215">
            <v>6.7372747165709887E-2</v>
          </cell>
          <cell r="S215">
            <v>0.38734265523232236</v>
          </cell>
          <cell r="U215">
            <v>2.6450171383805818</v>
          </cell>
          <cell r="V215">
            <v>11.874237487040887</v>
          </cell>
          <cell r="W215">
            <v>2.1944394414557382</v>
          </cell>
          <cell r="Y215">
            <v>3.2461573971034414</v>
          </cell>
          <cell r="Z215">
            <v>12.616377329980942</v>
          </cell>
          <cell r="AA215">
            <v>2.3235241144825465</v>
          </cell>
          <cell r="AC215">
            <v>3.847297655826301</v>
          </cell>
          <cell r="AD215">
            <v>13.358517172920997</v>
          </cell>
          <cell r="AE215">
            <v>2.4526087875093543</v>
          </cell>
        </row>
        <row r="216">
          <cell r="A216">
            <v>82602081</v>
          </cell>
          <cell r="B216">
            <v>82602081</v>
          </cell>
          <cell r="C216" t="str">
            <v>PW Erspel</v>
          </cell>
          <cell r="F216">
            <v>341942</v>
          </cell>
          <cell r="G216">
            <v>5699.0333333333338</v>
          </cell>
          <cell r="H216">
            <v>0.85492932128162613</v>
          </cell>
          <cell r="I216">
            <v>1.0554560321226196</v>
          </cell>
          <cell r="J216">
            <v>0.1835815690220601</v>
          </cell>
          <cell r="K216">
            <v>2.0939669224263056</v>
          </cell>
          <cell r="N216">
            <v>6</v>
          </cell>
          <cell r="Q216">
            <v>0</v>
          </cell>
          <cell r="R216">
            <v>5.6847465146733258</v>
          </cell>
          <cell r="S216">
            <v>0</v>
          </cell>
          <cell r="U216">
            <v>0.18808445068195775</v>
          </cell>
          <cell r="V216">
            <v>0.84436482569809579</v>
          </cell>
          <cell r="W216">
            <v>0.15604433366875109</v>
          </cell>
          <cell r="Y216">
            <v>0.23083091674603906</v>
          </cell>
          <cell r="Z216">
            <v>0.89713762730422664</v>
          </cell>
          <cell r="AA216">
            <v>0.16522341211985409</v>
          </cell>
          <cell r="AC216">
            <v>0.2735773828101204</v>
          </cell>
          <cell r="AD216">
            <v>0.94991042891035771</v>
          </cell>
          <cell r="AE216">
            <v>0.17440249057095708</v>
          </cell>
        </row>
        <row r="217">
          <cell r="A217">
            <v>83064604</v>
          </cell>
          <cell r="B217">
            <v>83064604</v>
          </cell>
          <cell r="C217" t="str">
            <v>PZ Spital Limmattal</v>
          </cell>
          <cell r="F217">
            <v>5135968</v>
          </cell>
          <cell r="G217">
            <v>85599.46666666666</v>
          </cell>
          <cell r="H217">
            <v>12.841036305467448</v>
          </cell>
          <cell r="I217">
            <v>15.852947009693882</v>
          </cell>
          <cell r="J217">
            <v>2.7573947157327612</v>
          </cell>
          <cell r="K217">
            <v>31.451378030894091</v>
          </cell>
          <cell r="M217">
            <v>1</v>
          </cell>
          <cell r="Q217">
            <v>7.7875334685738776E-2</v>
          </cell>
          <cell r="R217">
            <v>0</v>
          </cell>
          <cell r="S217">
            <v>0</v>
          </cell>
          <cell r="U217">
            <v>2.8250279872028385</v>
          </cell>
          <cell r="V217">
            <v>12.682357607755106</v>
          </cell>
          <cell r="W217">
            <v>2.3437855083728469</v>
          </cell>
          <cell r="Y217">
            <v>3.4670798024762113</v>
          </cell>
          <cell r="Z217">
            <v>13.475004958239799</v>
          </cell>
          <cell r="AA217">
            <v>2.481655244159485</v>
          </cell>
          <cell r="AC217">
            <v>4.1091316177495836</v>
          </cell>
          <cell r="AD217">
            <v>14.267652308724493</v>
          </cell>
          <cell r="AE217">
            <v>2.6195249799461231</v>
          </cell>
        </row>
        <row r="218">
          <cell r="A218">
            <v>83065168</v>
          </cell>
          <cell r="B218">
            <v>83065168</v>
          </cell>
          <cell r="C218" t="str">
            <v>Lighthouse</v>
          </cell>
          <cell r="F218">
            <v>526297</v>
          </cell>
          <cell r="G218">
            <v>8771.6166666666668</v>
          </cell>
          <cell r="H218">
            <v>1.3158568909421948</v>
          </cell>
          <cell r="I218">
            <v>1.6244958014459712</v>
          </cell>
          <cell r="J218">
            <v>0.28255794559195174</v>
          </cell>
          <cell r="K218">
            <v>3.2229106379801178</v>
          </cell>
          <cell r="Q218">
            <v>0</v>
          </cell>
          <cell r="R218">
            <v>0</v>
          </cell>
          <cell r="S218">
            <v>0</v>
          </cell>
          <cell r="U218">
            <v>0.28948851600728287</v>
          </cell>
          <cell r="V218">
            <v>1.299596641156777</v>
          </cell>
          <cell r="W218">
            <v>0.24017425375315898</v>
          </cell>
          <cell r="Y218">
            <v>0.35528136055439263</v>
          </cell>
          <cell r="Z218">
            <v>1.3808214312290754</v>
          </cell>
          <cell r="AA218">
            <v>0.25430215103275655</v>
          </cell>
          <cell r="AC218">
            <v>0.42107420510150234</v>
          </cell>
          <cell r="AD218">
            <v>1.4620462213013741</v>
          </cell>
          <cell r="AE218">
            <v>0.26843004831235412</v>
          </cell>
        </row>
        <row r="219">
          <cell r="A219">
            <v>83097856</v>
          </cell>
          <cell r="B219">
            <v>83097856</v>
          </cell>
          <cell r="C219" t="str">
            <v>PW Bäretswil</v>
          </cell>
          <cell r="F219">
            <v>825871</v>
          </cell>
          <cell r="G219">
            <v>13764.516666666666</v>
          </cell>
          <cell r="H219">
            <v>2.0648570035157361</v>
          </cell>
          <cell r="I219">
            <v>2.5491765524712959</v>
          </cell>
          <cell r="J219">
            <v>0.44339301399014391</v>
          </cell>
          <cell r="K219">
            <v>5.0574265699771752</v>
          </cell>
          <cell r="N219">
            <v>1</v>
          </cell>
          <cell r="Q219">
            <v>0</v>
          </cell>
          <cell r="R219">
            <v>0.39228353918074105</v>
          </cell>
          <cell r="S219">
            <v>0</v>
          </cell>
          <cell r="U219">
            <v>0.45426854077346196</v>
          </cell>
          <cell r="V219">
            <v>2.0393412419770369</v>
          </cell>
          <cell r="W219">
            <v>0.37688406189162232</v>
          </cell>
          <cell r="Y219">
            <v>0.55751139094924873</v>
          </cell>
          <cell r="Z219">
            <v>2.1668000696006016</v>
          </cell>
          <cell r="AA219">
            <v>0.39905371259112954</v>
          </cell>
          <cell r="AC219">
            <v>0.66075424112503556</v>
          </cell>
          <cell r="AD219">
            <v>2.2942588972241662</v>
          </cell>
          <cell r="AE219">
            <v>0.4212233632906367</v>
          </cell>
        </row>
        <row r="220">
          <cell r="A220">
            <v>83098027</v>
          </cell>
          <cell r="B220">
            <v>83098027</v>
          </cell>
          <cell r="C220" t="str">
            <v>PWG Hegi</v>
          </cell>
          <cell r="F220">
            <v>425581</v>
          </cell>
          <cell r="G220">
            <v>7093.0166666666664</v>
          </cell>
          <cell r="H220">
            <v>1.0640450002642428</v>
          </cell>
          <cell r="I220">
            <v>1.313620536836003</v>
          </cell>
          <cell r="J220">
            <v>0.22848561371804971</v>
          </cell>
          <cell r="K220">
            <v>2.6061511508182953</v>
          </cell>
          <cell r="O220">
            <v>2</v>
          </cell>
          <cell r="Q220">
            <v>0</v>
          </cell>
          <cell r="R220">
            <v>0</v>
          </cell>
          <cell r="S220">
            <v>8.7532863336769715</v>
          </cell>
          <cell r="U220">
            <v>0.2340899000581334</v>
          </cell>
          <cell r="V220">
            <v>1.0508964294688024</v>
          </cell>
          <cell r="W220">
            <v>0.19421277166034226</v>
          </cell>
          <cell r="Y220">
            <v>0.28729215007134556</v>
          </cell>
          <cell r="Z220">
            <v>1.1165774563106026</v>
          </cell>
          <cell r="AA220">
            <v>0.20563705234624474</v>
          </cell>
          <cell r="AC220">
            <v>0.34049440008455767</v>
          </cell>
          <cell r="AD220">
            <v>1.1822584831524028</v>
          </cell>
          <cell r="AE220">
            <v>0.21706133303214722</v>
          </cell>
        </row>
        <row r="221">
          <cell r="A221">
            <v>83098315</v>
          </cell>
          <cell r="B221">
            <v>83098315</v>
          </cell>
          <cell r="C221" t="str">
            <v xml:space="preserve">Rägeboge-Wohne </v>
          </cell>
          <cell r="F221">
            <v>590245</v>
          </cell>
          <cell r="G221">
            <v>9837.4166666666661</v>
          </cell>
          <cell r="H221">
            <v>1.4757407900751396</v>
          </cell>
          <cell r="I221">
            <v>1.8218810373695409</v>
          </cell>
          <cell r="J221">
            <v>0.31689030071598651</v>
          </cell>
          <cell r="K221">
            <v>3.6145121281606669</v>
          </cell>
          <cell r="N221">
            <v>1</v>
          </cell>
          <cell r="Q221">
            <v>0</v>
          </cell>
          <cell r="R221">
            <v>0.54888325828552176</v>
          </cell>
          <cell r="S221">
            <v>0</v>
          </cell>
          <cell r="U221">
            <v>0.3246629738165307</v>
          </cell>
          <cell r="V221">
            <v>1.4575048298956328</v>
          </cell>
          <cell r="W221">
            <v>0.26935675560858852</v>
          </cell>
          <cell r="Y221">
            <v>0.39845001332028773</v>
          </cell>
          <cell r="Z221">
            <v>1.5485988817641096</v>
          </cell>
          <cell r="AA221">
            <v>0.28520127064438788</v>
          </cell>
          <cell r="AC221">
            <v>0.47223705282404466</v>
          </cell>
          <cell r="AD221">
            <v>1.6396929336325867</v>
          </cell>
          <cell r="AE221">
            <v>0.30104578568018714</v>
          </cell>
        </row>
        <row r="222">
          <cell r="A222">
            <v>84664321</v>
          </cell>
          <cell r="B222">
            <v>84664321</v>
          </cell>
          <cell r="C222" t="str">
            <v>PWG Oase am Rhein</v>
          </cell>
          <cell r="F222">
            <v>717203</v>
          </cell>
          <cell r="G222">
            <v>11953.383333333333</v>
          </cell>
          <cell r="H222">
            <v>1.7931633844662136</v>
          </cell>
          <cell r="I222">
            <v>2.213756229437855</v>
          </cell>
          <cell r="J222">
            <v>0.38505141821516092</v>
          </cell>
          <cell r="K222">
            <v>4.3919710321192298</v>
          </cell>
          <cell r="M222">
            <v>1</v>
          </cell>
          <cell r="N222">
            <v>2</v>
          </cell>
          <cell r="O222">
            <v>1</v>
          </cell>
          <cell r="Q222">
            <v>0.55767366691891196</v>
          </cell>
          <cell r="R222">
            <v>0.90344183944221601</v>
          </cell>
          <cell r="S222">
            <v>2.5970557507236998</v>
          </cell>
          <cell r="U222">
            <v>0.39449594458256698</v>
          </cell>
          <cell r="V222">
            <v>1.7710049835502841</v>
          </cell>
          <cell r="W222">
            <v>0.32729370548288678</v>
          </cell>
          <cell r="Y222">
            <v>0.48415411380587769</v>
          </cell>
          <cell r="Z222">
            <v>1.8816927950221767</v>
          </cell>
          <cell r="AA222">
            <v>0.34654627639364483</v>
          </cell>
          <cell r="AC222">
            <v>0.57381228302918841</v>
          </cell>
          <cell r="AD222">
            <v>1.9923806064940695</v>
          </cell>
          <cell r="AE222">
            <v>0.36579884730440287</v>
          </cell>
        </row>
        <row r="223">
          <cell r="A223">
            <v>84664489</v>
          </cell>
          <cell r="B223">
            <v>84664489</v>
          </cell>
          <cell r="C223" t="str">
            <v>AZ am Bach</v>
          </cell>
          <cell r="F223">
            <v>1975057</v>
          </cell>
          <cell r="G223">
            <v>32917.616666666669</v>
          </cell>
          <cell r="H223">
            <v>4.9380717797244111</v>
          </cell>
          <cell r="I223">
            <v>6.0963140662334681</v>
          </cell>
          <cell r="J223">
            <v>1.0603671469664533</v>
          </cell>
          <cell r="K223">
            <v>12.094752992924331</v>
          </cell>
          <cell r="N223">
            <v>2</v>
          </cell>
          <cell r="O223">
            <v>1</v>
          </cell>
          <cell r="Q223">
            <v>0</v>
          </cell>
          <cell r="R223">
            <v>0.32806708746809615</v>
          </cell>
          <cell r="S223">
            <v>0.94306958006087382</v>
          </cell>
          <cell r="U223">
            <v>1.0863757915393704</v>
          </cell>
          <cell r="V223">
            <v>4.8770512529867744</v>
          </cell>
          <cell r="W223">
            <v>0.90131207492148524</v>
          </cell>
          <cell r="Y223">
            <v>1.3332793805255911</v>
          </cell>
          <cell r="Z223">
            <v>5.1818669562984478</v>
          </cell>
          <cell r="AA223">
            <v>0.95433043226980796</v>
          </cell>
          <cell r="AC223">
            <v>1.5801829695118117</v>
          </cell>
          <cell r="AD223">
            <v>5.4866826596101212</v>
          </cell>
          <cell r="AE223">
            <v>1.0073487896181306</v>
          </cell>
        </row>
        <row r="224">
          <cell r="A224">
            <v>84973621</v>
          </cell>
          <cell r="B224">
            <v>84973621</v>
          </cell>
          <cell r="C224" t="str">
            <v>Pflegestation sunegarten (vormals Sune-Egge)</v>
          </cell>
          <cell r="F224">
            <v>577985</v>
          </cell>
          <cell r="G224">
            <v>9633.0833333333339</v>
          </cell>
          <cell r="H224">
            <v>1.4450881253574017</v>
          </cell>
          <cell r="I224">
            <v>1.7840386811985431</v>
          </cell>
          <cell r="J224">
            <v>0.3103081609489779</v>
          </cell>
          <cell r="K224">
            <v>3.5394349675049224</v>
          </cell>
          <cell r="Q224">
            <v>0</v>
          </cell>
          <cell r="R224">
            <v>0</v>
          </cell>
          <cell r="S224">
            <v>0</v>
          </cell>
          <cell r="U224">
            <v>0.31791938757862837</v>
          </cell>
          <cell r="V224">
            <v>1.4272309449588345</v>
          </cell>
          <cell r="W224">
            <v>0.26376193680663118</v>
          </cell>
          <cell r="Y224">
            <v>0.39017379384649847</v>
          </cell>
          <cell r="Z224">
            <v>1.5164328790187616</v>
          </cell>
          <cell r="AA224">
            <v>0.27927734485408012</v>
          </cell>
          <cell r="AC224">
            <v>0.46242820011436858</v>
          </cell>
          <cell r="AD224">
            <v>1.6056348130786888</v>
          </cell>
          <cell r="AE224">
            <v>0.29479275290152901</v>
          </cell>
        </row>
        <row r="225">
          <cell r="A225">
            <v>87218042</v>
          </cell>
          <cell r="B225">
            <v>87218042</v>
          </cell>
          <cell r="C225" t="str">
            <v>Tertianum Im Vieri</v>
          </cell>
          <cell r="F225">
            <v>1808632</v>
          </cell>
          <cell r="G225">
            <v>30143.866666666665</v>
          </cell>
          <cell r="H225">
            <v>4.5219731071591962</v>
          </cell>
          <cell r="I225">
            <v>5.5826179711471458</v>
          </cell>
          <cell r="J225">
            <v>0.97101701558599574</v>
          </cell>
          <cell r="K225">
            <v>11.075608093892338</v>
          </cell>
          <cell r="N225">
            <v>2</v>
          </cell>
          <cell r="Q225">
            <v>0</v>
          </cell>
          <cell r="R225">
            <v>0.35825485647355332</v>
          </cell>
          <cell r="S225">
            <v>0</v>
          </cell>
          <cell r="U225">
            <v>0.99483408357502312</v>
          </cell>
          <cell r="V225">
            <v>4.4660943769177166</v>
          </cell>
          <cell r="W225">
            <v>0.82536446324809631</v>
          </cell>
          <cell r="Y225">
            <v>1.2209327389329832</v>
          </cell>
          <cell r="Z225">
            <v>4.7452252754750734</v>
          </cell>
          <cell r="AA225">
            <v>0.8739153140273962</v>
          </cell>
          <cell r="AC225">
            <v>1.4470313942909427</v>
          </cell>
          <cell r="AD225">
            <v>5.0243561740324312</v>
          </cell>
          <cell r="AE225">
            <v>0.92246616480669585</v>
          </cell>
        </row>
        <row r="226">
          <cell r="A226">
            <v>87218168</v>
          </cell>
          <cell r="B226">
            <v>87218168</v>
          </cell>
          <cell r="C226" t="str">
            <v>Oase Rümlang</v>
          </cell>
          <cell r="F226">
            <v>1017658</v>
          </cell>
          <cell r="G226">
            <v>16960.966666666667</v>
          </cell>
          <cell r="H226">
            <v>2.5443661885255895</v>
          </cell>
          <cell r="I226">
            <v>3.1411563210656799</v>
          </cell>
          <cell r="J226">
            <v>0.54635947724424505</v>
          </cell>
          <cell r="K226">
            <v>6.2318819868355142</v>
          </cell>
          <cell r="Q226">
            <v>0</v>
          </cell>
          <cell r="R226">
            <v>0</v>
          </cell>
          <cell r="S226">
            <v>0</v>
          </cell>
          <cell r="U226">
            <v>0.55976056147562969</v>
          </cell>
          <cell r="V226">
            <v>2.5129250568525441</v>
          </cell>
          <cell r="W226">
            <v>0.46440555565760827</v>
          </cell>
          <cell r="Y226">
            <v>0.68697887090190923</v>
          </cell>
          <cell r="Z226">
            <v>2.6699828729058277</v>
          </cell>
          <cell r="AA226">
            <v>0.49172352951982057</v>
          </cell>
          <cell r="AC226">
            <v>0.81419718032818866</v>
          </cell>
          <cell r="AD226">
            <v>2.8270406889591118</v>
          </cell>
          <cell r="AE226">
            <v>0.51904150338203281</v>
          </cell>
        </row>
        <row r="227">
          <cell r="A227">
            <v>87218325</v>
          </cell>
          <cell r="B227">
            <v>87218325</v>
          </cell>
          <cell r="C227" t="str">
            <v>PH Almacasa</v>
          </cell>
          <cell r="F227">
            <v>1443144</v>
          </cell>
          <cell r="G227">
            <v>24052.400000000001</v>
          </cell>
          <cell r="H227">
            <v>3.6081736681415295</v>
          </cell>
          <cell r="I227">
            <v>4.4544836259411404</v>
          </cell>
          <cell r="J227">
            <v>0.77479408743228939</v>
          </cell>
          <cell r="K227">
            <v>8.837451381514958</v>
          </cell>
          <cell r="N227">
            <v>5</v>
          </cell>
          <cell r="O227">
            <v>2</v>
          </cell>
          <cell r="Q227">
            <v>0</v>
          </cell>
          <cell r="R227">
            <v>1.1224645592773064</v>
          </cell>
          <cell r="S227">
            <v>2.5813310045099995</v>
          </cell>
          <cell r="U227">
            <v>0.79379820699113646</v>
          </cell>
          <cell r="V227">
            <v>3.5635869007529126</v>
          </cell>
          <cell r="W227">
            <v>0.65857497431744594</v>
          </cell>
          <cell r="Y227">
            <v>0.97420689039821307</v>
          </cell>
          <cell r="Z227">
            <v>3.7863110820499695</v>
          </cell>
          <cell r="AA227">
            <v>0.6973146786890605</v>
          </cell>
          <cell r="AC227">
            <v>1.1546155738052895</v>
          </cell>
          <cell r="AD227">
            <v>4.0090352633470268</v>
          </cell>
          <cell r="AE227">
            <v>0.73605438306067483</v>
          </cell>
        </row>
        <row r="228">
          <cell r="A228">
            <v>89726566</v>
          </cell>
          <cell r="B228">
            <v>89726566</v>
          </cell>
          <cell r="C228" t="str">
            <v>PZ Senevita Obstgarten</v>
          </cell>
          <cell r="F228">
            <v>2696758</v>
          </cell>
          <cell r="G228">
            <v>44945.966666666667</v>
          </cell>
          <cell r="H228">
            <v>6.7424811418333963</v>
          </cell>
          <cell r="I228">
            <v>8.3239540573399324</v>
          </cell>
          <cell r="J228">
            <v>1.4478334481075525</v>
          </cell>
          <cell r="K228">
            <v>16.514268647280883</v>
          </cell>
          <cell r="N228">
            <v>3</v>
          </cell>
          <cell r="O228">
            <v>2</v>
          </cell>
          <cell r="Q228">
            <v>0</v>
          </cell>
          <cell r="R228">
            <v>0.36040564127749442</v>
          </cell>
          <cell r="S228">
            <v>1.3813743580894462</v>
          </cell>
          <cell r="U228">
            <v>1.4833458512033473</v>
          </cell>
          <cell r="V228">
            <v>6.6591632458719463</v>
          </cell>
          <cell r="W228">
            <v>1.2306584308914197</v>
          </cell>
          <cell r="Y228">
            <v>1.8204699082950171</v>
          </cell>
          <cell r="Z228">
            <v>7.0753609487389424</v>
          </cell>
          <cell r="AA228">
            <v>1.3030501032967974</v>
          </cell>
          <cell r="AC228">
            <v>2.1575939653866869</v>
          </cell>
          <cell r="AD228">
            <v>7.4915586516059394</v>
          </cell>
          <cell r="AE228">
            <v>1.3754417757021749</v>
          </cell>
        </row>
        <row r="229">
          <cell r="A229">
            <v>89726655</v>
          </cell>
          <cell r="B229">
            <v>89726655</v>
          </cell>
          <cell r="C229" t="str">
            <v>Almacasa Oberengstringen</v>
          </cell>
          <cell r="F229">
            <v>892887</v>
          </cell>
          <cell r="G229">
            <v>14881.45</v>
          </cell>
          <cell r="H229">
            <v>2.2324115694801669</v>
          </cell>
          <cell r="I229">
            <v>2.7560316373942637</v>
          </cell>
          <cell r="J229">
            <v>0.4793725146937205</v>
          </cell>
          <cell r="K229">
            <v>5.4678157215681509</v>
          </cell>
          <cell r="N229">
            <v>1</v>
          </cell>
          <cell r="O229">
            <v>2</v>
          </cell>
          <cell r="Q229">
            <v>0</v>
          </cell>
          <cell r="R229">
            <v>0.36284053725358056</v>
          </cell>
          <cell r="S229">
            <v>4.1721207175964921</v>
          </cell>
          <cell r="U229">
            <v>0.49113054528563671</v>
          </cell>
          <cell r="V229">
            <v>2.2048253099154111</v>
          </cell>
          <cell r="W229">
            <v>0.40746663748966239</v>
          </cell>
          <cell r="Y229">
            <v>0.60275112375964512</v>
          </cell>
          <cell r="Z229">
            <v>2.3426268917851241</v>
          </cell>
          <cell r="AA229">
            <v>0.43143526322434844</v>
          </cell>
          <cell r="AC229">
            <v>0.71437170223365343</v>
          </cell>
          <cell r="AD229">
            <v>2.4804284736548374</v>
          </cell>
          <cell r="AE229">
            <v>0.45540388895903444</v>
          </cell>
        </row>
        <row r="230">
          <cell r="A230">
            <v>89726676</v>
          </cell>
          <cell r="B230">
            <v>89726676</v>
          </cell>
          <cell r="C230" t="str">
            <v>PWH Smaily</v>
          </cell>
          <cell r="F230">
            <v>518187</v>
          </cell>
          <cell r="G230">
            <v>8636.4500000000007</v>
          </cell>
          <cell r="H230">
            <v>1.2955801282292378</v>
          </cell>
          <cell r="I230">
            <v>1.5994630519723343</v>
          </cell>
          <cell r="J230">
            <v>0.27820385476728293</v>
          </cell>
          <cell r="K230">
            <v>3.1732470349688553</v>
          </cell>
          <cell r="N230">
            <v>1</v>
          </cell>
          <cell r="Q230">
            <v>0</v>
          </cell>
          <cell r="R230">
            <v>0.62520981573589784</v>
          </cell>
          <cell r="S230">
            <v>0</v>
          </cell>
          <cell r="U230">
            <v>0.28502762821043232</v>
          </cell>
          <cell r="V230">
            <v>1.2795704415778675</v>
          </cell>
          <cell r="W230">
            <v>0.2364732765521905</v>
          </cell>
          <cell r="Y230">
            <v>0.34980663462189426</v>
          </cell>
          <cell r="Z230">
            <v>1.3595435941764842</v>
          </cell>
          <cell r="AA230">
            <v>0.25038346929055466</v>
          </cell>
          <cell r="AC230">
            <v>0.4145856410333561</v>
          </cell>
          <cell r="AD230">
            <v>1.4395167467751009</v>
          </cell>
          <cell r="AE230">
            <v>0.2642936620289188</v>
          </cell>
        </row>
        <row r="231">
          <cell r="A231">
            <v>92620107</v>
          </cell>
          <cell r="B231">
            <v>92620107</v>
          </cell>
          <cell r="C231" t="str">
            <v>Senevita Limmatfeld</v>
          </cell>
          <cell r="F231">
            <v>593591</v>
          </cell>
          <cell r="G231">
            <v>9893.1833333333325</v>
          </cell>
          <cell r="H231">
            <v>1.4841065173300783</v>
          </cell>
          <cell r="I231">
            <v>1.8322089756850513</v>
          </cell>
          <cell r="J231">
            <v>0.31868669873070188</v>
          </cell>
          <cell r="K231">
            <v>3.6350021917458313</v>
          </cell>
          <cell r="Q231">
            <v>0</v>
          </cell>
          <cell r="R231">
            <v>0</v>
          </cell>
          <cell r="S231">
            <v>0</v>
          </cell>
          <cell r="U231">
            <v>0.32650343381261721</v>
          </cell>
          <cell r="V231">
            <v>1.465767180548041</v>
          </cell>
          <cell r="W231">
            <v>0.27088369392109657</v>
          </cell>
          <cell r="Y231">
            <v>0.40070875967912117</v>
          </cell>
          <cell r="Z231">
            <v>1.5573776293322936</v>
          </cell>
          <cell r="AA231">
            <v>0.28681802885763169</v>
          </cell>
          <cell r="AC231">
            <v>0.47491408554562503</v>
          </cell>
          <cell r="AD231">
            <v>1.6489880781165462</v>
          </cell>
          <cell r="AE231">
            <v>0.30275236379416676</v>
          </cell>
        </row>
        <row r="232">
          <cell r="A232">
            <v>92631863</v>
          </cell>
          <cell r="B232">
            <v>92631863</v>
          </cell>
          <cell r="C232" t="str">
            <v>Tertianum Bubenholz</v>
          </cell>
          <cell r="F232">
            <v>2078155</v>
          </cell>
          <cell r="G232">
            <v>34635.916666666664</v>
          </cell>
          <cell r="H232">
            <v>5.1958391881313721</v>
          </cell>
          <cell r="I232">
            <v>6.4145417364224988</v>
          </cell>
          <cell r="J232">
            <v>1.1157183252453318</v>
          </cell>
          <cell r="K232">
            <v>12.726099249799203</v>
          </cell>
          <cell r="N232">
            <v>1</v>
          </cell>
          <cell r="O232">
            <v>1</v>
          </cell>
          <cell r="Q232">
            <v>0</v>
          </cell>
          <cell r="R232">
            <v>0.155895781973307</v>
          </cell>
          <cell r="S232">
            <v>0.89628356671484555</v>
          </cell>
          <cell r="U232">
            <v>1.1430846213889019</v>
          </cell>
          <cell r="V232">
            <v>5.131633389137999</v>
          </cell>
          <cell r="W232">
            <v>0.948360576458532</v>
          </cell>
          <cell r="Y232">
            <v>1.4028765807954706</v>
          </cell>
          <cell r="Z232">
            <v>5.4523604759591242</v>
          </cell>
          <cell r="AA232">
            <v>1.0041464927207986</v>
          </cell>
          <cell r="AC232">
            <v>1.6626685402020391</v>
          </cell>
          <cell r="AD232">
            <v>5.7730875627802494</v>
          </cell>
          <cell r="AE232">
            <v>1.0599324089830651</v>
          </cell>
        </row>
        <row r="233">
          <cell r="A233">
            <v>92631926</v>
          </cell>
          <cell r="B233">
            <v>92631926</v>
          </cell>
          <cell r="C233" t="str">
            <v>AZ Region Bülach</v>
          </cell>
          <cell r="F233">
            <v>5018922</v>
          </cell>
          <cell r="G233">
            <v>83648.7</v>
          </cell>
          <cell r="H233">
            <v>12.548395865455021</v>
          </cell>
          <cell r="I233">
            <v>15.491666714392853</v>
          </cell>
          <cell r="J233">
            <v>2.6945551454905678</v>
          </cell>
          <cell r="K233">
            <v>30.734617725338442</v>
          </cell>
          <cell r="M233">
            <v>2</v>
          </cell>
          <cell r="N233">
            <v>12</v>
          </cell>
          <cell r="O233">
            <v>5</v>
          </cell>
          <cell r="Q233">
            <v>0.15938292204391477</v>
          </cell>
          <cell r="R233">
            <v>0.77461000299284466</v>
          </cell>
          <cell r="S233">
            <v>1.8555938661591969</v>
          </cell>
          <cell r="U233">
            <v>2.7606470904001044</v>
          </cell>
          <cell r="V233">
            <v>12.393333371514283</v>
          </cell>
          <cell r="W233">
            <v>2.2903718736669827</v>
          </cell>
          <cell r="Y233">
            <v>3.388066883672856</v>
          </cell>
          <cell r="Z233">
            <v>13.167916707233925</v>
          </cell>
          <cell r="AA233">
            <v>2.4250996309415109</v>
          </cell>
          <cell r="AC233">
            <v>4.0154866769456063</v>
          </cell>
          <cell r="AD233">
            <v>13.942500042953569</v>
          </cell>
          <cell r="AE233">
            <v>2.5598273882160392</v>
          </cell>
        </row>
        <row r="234">
          <cell r="A234">
            <v>92976248</v>
          </cell>
          <cell r="B234">
            <v>92976248</v>
          </cell>
          <cell r="C234" t="str">
            <v>PZZ Bombach</v>
          </cell>
          <cell r="F234">
            <v>4833416</v>
          </cell>
          <cell r="G234">
            <v>80556.933333333334</v>
          </cell>
          <cell r="H234">
            <v>12.084590545623971</v>
          </cell>
          <cell r="I234">
            <v>14.919074208368622</v>
          </cell>
          <cell r="J234">
            <v>2.5949608208887169</v>
          </cell>
          <cell r="K234">
            <v>29.598625574881311</v>
          </cell>
          <cell r="M234">
            <v>2</v>
          </cell>
          <cell r="N234">
            <v>11</v>
          </cell>
          <cell r="O234">
            <v>2</v>
          </cell>
          <cell r="Q234">
            <v>0.1655000219038644</v>
          </cell>
          <cell r="R234">
            <v>0.73731116598573665</v>
          </cell>
          <cell r="S234">
            <v>0.7707245457814057</v>
          </cell>
          <cell r="U234">
            <v>2.6586099200372737</v>
          </cell>
          <cell r="V234">
            <v>11.935259366694899</v>
          </cell>
          <cell r="W234">
            <v>2.2057166977554092</v>
          </cell>
          <cell r="Y234">
            <v>3.2628394473184725</v>
          </cell>
          <cell r="Z234">
            <v>12.681213077113329</v>
          </cell>
          <cell r="AA234">
            <v>2.3354647387998453</v>
          </cell>
          <cell r="AC234">
            <v>3.8670689745996709</v>
          </cell>
          <cell r="AD234">
            <v>13.42716678753176</v>
          </cell>
          <cell r="AE234">
            <v>2.4652127798442809</v>
          </cell>
        </row>
        <row r="235">
          <cell r="A235">
            <v>93016737</v>
          </cell>
          <cell r="B235">
            <v>93016737</v>
          </cell>
          <cell r="C235" t="str">
            <v>WH Häuptli</v>
          </cell>
          <cell r="F235">
            <v>500754</v>
          </cell>
          <cell r="G235">
            <v>8345.9</v>
          </cell>
          <cell r="H235">
            <v>1.2519938391571066</v>
          </cell>
          <cell r="I235">
            <v>1.5456534438867708</v>
          </cell>
          <cell r="J235">
            <v>0.26884443857166618</v>
          </cell>
          <cell r="K235">
            <v>3.0664917216155438</v>
          </cell>
          <cell r="Q235">
            <v>0</v>
          </cell>
          <cell r="R235">
            <v>0</v>
          </cell>
          <cell r="S235">
            <v>0</v>
          </cell>
          <cell r="U235">
            <v>0.27543864461456347</v>
          </cell>
          <cell r="V235">
            <v>1.2365227551094167</v>
          </cell>
          <cell r="W235">
            <v>0.22851777278591626</v>
          </cell>
          <cell r="Y235">
            <v>0.33803833657241883</v>
          </cell>
          <cell r="Z235">
            <v>1.3138054273037552</v>
          </cell>
          <cell r="AA235">
            <v>0.24195999471449955</v>
          </cell>
          <cell r="AC235">
            <v>0.40063802853027414</v>
          </cell>
          <cell r="AD235">
            <v>1.3910880994980939</v>
          </cell>
          <cell r="AE235">
            <v>0.25540221664308288</v>
          </cell>
        </row>
        <row r="236">
          <cell r="A236">
            <v>93021040</v>
          </cell>
          <cell r="B236">
            <v>93021040</v>
          </cell>
          <cell r="C236" t="str">
            <v>PWG Weitblick</v>
          </cell>
          <cell r="F236">
            <v>453781</v>
          </cell>
          <cell r="G236">
            <v>7563.0166666666664</v>
          </cell>
          <cell r="H236">
            <v>1.134551129549741</v>
          </cell>
          <cell r="I236">
            <v>1.4006641293337301</v>
          </cell>
          <cell r="J236">
            <v>0.2436256089406959</v>
          </cell>
          <cell r="K236">
            <v>2.7788408678241669</v>
          </cell>
          <cell r="Q236">
            <v>0</v>
          </cell>
          <cell r="R236">
            <v>0</v>
          </cell>
          <cell r="S236">
            <v>0</v>
          </cell>
          <cell r="U236">
            <v>0.24960124850094303</v>
          </cell>
          <cell r="V236">
            <v>1.1205313034669842</v>
          </cell>
          <cell r="W236">
            <v>0.20708176759959152</v>
          </cell>
          <cell r="Y236">
            <v>0.30632880497843007</v>
          </cell>
          <cell r="Z236">
            <v>1.1905645099336706</v>
          </cell>
          <cell r="AA236">
            <v>0.21926304804662633</v>
          </cell>
          <cell r="AC236">
            <v>0.36305636145591713</v>
          </cell>
          <cell r="AD236">
            <v>1.260597716400357</v>
          </cell>
          <cell r="AE236">
            <v>0.23144432849366109</v>
          </cell>
        </row>
        <row r="237">
          <cell r="A237">
            <v>93722967</v>
          </cell>
          <cell r="B237">
            <v>93722967</v>
          </cell>
          <cell r="C237" t="str">
            <v>Pflegewohngruppen PZZ</v>
          </cell>
          <cell r="F237">
            <v>3707493</v>
          </cell>
          <cell r="G237">
            <v>61791.55</v>
          </cell>
          <cell r="H237">
            <v>9.2695383256411326</v>
          </cell>
          <cell r="I237">
            <v>11.443741485112643</v>
          </cell>
          <cell r="J237">
            <v>1.9904761102125643</v>
          </cell>
          <cell r="K237">
            <v>22.703755920966341</v>
          </cell>
          <cell r="M237">
            <v>1</v>
          </cell>
          <cell r="N237">
            <v>7</v>
          </cell>
          <cell r="O237">
            <v>7</v>
          </cell>
          <cell r="Q237">
            <v>0.10788023792229529</v>
          </cell>
          <cell r="R237">
            <v>0.61168805753838629</v>
          </cell>
          <cell r="S237">
            <v>3.5167465532919482</v>
          </cell>
          <cell r="U237">
            <v>2.0392984316410492</v>
          </cell>
          <cell r="V237">
            <v>9.1549931880901152</v>
          </cell>
          <cell r="W237">
            <v>1.6919046936806796</v>
          </cell>
          <cell r="Y237">
            <v>2.5027753479231061</v>
          </cell>
          <cell r="Z237">
            <v>9.7271802623457457</v>
          </cell>
          <cell r="AA237">
            <v>1.7914284991913079</v>
          </cell>
          <cell r="AC237">
            <v>2.9662522642051625</v>
          </cell>
          <cell r="AD237">
            <v>10.299367336601378</v>
          </cell>
          <cell r="AE237">
            <v>1.8909523047019361</v>
          </cell>
        </row>
        <row r="238">
          <cell r="A238">
            <v>94113745</v>
          </cell>
          <cell r="B238">
            <v>94113745</v>
          </cell>
          <cell r="C238" t="str">
            <v>Prix Santé</v>
          </cell>
          <cell r="F238">
            <v>104403</v>
          </cell>
          <cell r="G238">
            <v>1740.05</v>
          </cell>
          <cell r="H238">
            <v>0.26103019204942829</v>
          </cell>
          <cell r="I238">
            <v>0.32225575133121359</v>
          </cell>
          <cell r="J238">
            <v>5.6051805717373532E-2</v>
          </cell>
          <cell r="K238">
            <v>0.63933774909801544</v>
          </cell>
          <cell r="Q238">
            <v>0</v>
          </cell>
          <cell r="R238">
            <v>0</v>
          </cell>
          <cell r="S238">
            <v>0</v>
          </cell>
          <cell r="U238">
            <v>5.7426642250874224E-2</v>
          </cell>
          <cell r="V238">
            <v>0.25780460106497088</v>
          </cell>
          <cell r="W238">
            <v>4.7644034859767502E-2</v>
          </cell>
          <cell r="Y238">
            <v>7.0478151853345647E-2</v>
          </cell>
          <cell r="Z238">
            <v>0.27391738863153153</v>
          </cell>
          <cell r="AA238">
            <v>5.0446625145636179E-2</v>
          </cell>
          <cell r="AC238">
            <v>8.3529661455817056E-2</v>
          </cell>
          <cell r="AD238">
            <v>0.29003017619809224</v>
          </cell>
          <cell r="AE238">
            <v>5.3249215431504855E-2</v>
          </cell>
        </row>
        <row r="239">
          <cell r="A239">
            <v>94113787</v>
          </cell>
          <cell r="B239">
            <v>94113787</v>
          </cell>
          <cell r="C239" t="str">
            <v>WPZ Blumenrain</v>
          </cell>
          <cell r="F239">
            <v>2639007</v>
          </cell>
          <cell r="G239">
            <v>43983.45</v>
          </cell>
          <cell r="H239">
            <v>6.598091089621807</v>
          </cell>
          <cell r="I239">
            <v>8.1456968052003482</v>
          </cell>
          <cell r="J239">
            <v>1.4168281337776574</v>
          </cell>
          <cell r="K239">
            <v>16.160616028599812</v>
          </cell>
          <cell r="M239">
            <v>3</v>
          </cell>
          <cell r="N239">
            <v>4</v>
          </cell>
          <cell r="Q239">
            <v>0.45467696023759435</v>
          </cell>
          <cell r="R239">
            <v>0.49105682370185122</v>
          </cell>
          <cell r="S239">
            <v>0</v>
          </cell>
          <cell r="U239">
            <v>1.4515800397167975</v>
          </cell>
          <cell r="V239">
            <v>6.5165574441602789</v>
          </cell>
          <cell r="W239">
            <v>1.2043039137110088</v>
          </cell>
          <cell r="Y239">
            <v>1.7814845941978881</v>
          </cell>
          <cell r="Z239">
            <v>6.9238422844202958</v>
          </cell>
          <cell r="AA239">
            <v>1.2751453203998917</v>
          </cell>
          <cell r="AC239">
            <v>2.1113891486789784</v>
          </cell>
          <cell r="AD239">
            <v>7.3311271246803136</v>
          </cell>
          <cell r="AE239">
            <v>1.3459867270887744</v>
          </cell>
        </row>
        <row r="240">
          <cell r="A240">
            <v>94363756</v>
          </cell>
          <cell r="B240">
            <v>94363756</v>
          </cell>
          <cell r="C240" t="str">
            <v>Oase Oetwil am See</v>
          </cell>
          <cell r="F240">
            <v>46281</v>
          </cell>
          <cell r="G240">
            <v>771.35</v>
          </cell>
          <cell r="H240">
            <v>0.11571255920078534</v>
          </cell>
          <cell r="I240">
            <v>0.14285335121940843</v>
          </cell>
          <cell r="J240">
            <v>2.4847309180825883E-2</v>
          </cell>
          <cell r="K240">
            <v>0.28341321960101967</v>
          </cell>
          <cell r="Q240">
            <v>0</v>
          </cell>
          <cell r="R240">
            <v>0</v>
          </cell>
          <cell r="S240">
            <v>0</v>
          </cell>
          <cell r="U240">
            <v>2.5456763024172775E-2</v>
          </cell>
          <cell r="V240">
            <v>0.11428268097552674</v>
          </cell>
          <cell r="W240">
            <v>2.1120212803702E-2</v>
          </cell>
          <cell r="Y240">
            <v>3.1242390984212044E-2</v>
          </cell>
          <cell r="Z240">
            <v>0.12142534853649715</v>
          </cell>
          <cell r="AA240">
            <v>2.2362578262743297E-2</v>
          </cell>
          <cell r="AC240">
            <v>3.7028018944251312E-2</v>
          </cell>
          <cell r="AD240">
            <v>0.1285680160974676</v>
          </cell>
          <cell r="AE240">
            <v>2.3604943721784587E-2</v>
          </cell>
        </row>
        <row r="241">
          <cell r="A241">
            <v>94363777</v>
          </cell>
          <cell r="B241">
            <v>94363777</v>
          </cell>
          <cell r="C241" t="str">
            <v>Tertianum Letzipark</v>
          </cell>
          <cell r="F241">
            <v>124467</v>
          </cell>
          <cell r="G241">
            <v>2074.4499999999998</v>
          </cell>
          <cell r="H241">
            <v>0.31119455297085513</v>
          </cell>
          <cell r="I241">
            <v>0.38418634139768171</v>
          </cell>
          <cell r="J241">
            <v>6.6823751254507346E-2</v>
          </cell>
          <cell r="K241">
            <v>0.76220464562304424</v>
          </cell>
          <cell r="Q241">
            <v>0</v>
          </cell>
          <cell r="R241">
            <v>0</v>
          </cell>
          <cell r="S241">
            <v>0</v>
          </cell>
          <cell r="U241">
            <v>6.8462801653588132E-2</v>
          </cell>
          <cell r="V241">
            <v>0.30734907311814541</v>
          </cell>
          <cell r="W241">
            <v>5.680018856633124E-2</v>
          </cell>
          <cell r="Y241">
            <v>8.4022529302130888E-2</v>
          </cell>
          <cell r="Z241">
            <v>0.32655839018802946</v>
          </cell>
          <cell r="AA241">
            <v>6.0141376129056616E-2</v>
          </cell>
          <cell r="AC241">
            <v>9.9582256950673645E-2</v>
          </cell>
          <cell r="AD241">
            <v>0.34576770725791356</v>
          </cell>
          <cell r="AE241">
            <v>6.3482563691781971E-2</v>
          </cell>
        </row>
        <row r="242">
          <cell r="A242">
            <v>94587657</v>
          </cell>
          <cell r="B242">
            <v>94587657</v>
          </cell>
          <cell r="C242" t="str">
            <v>PW Bruggacher</v>
          </cell>
          <cell r="F242">
            <v>38166</v>
          </cell>
          <cell r="G242">
            <v>636.1</v>
          </cell>
          <cell r="H242">
            <v>9.5423295401075442E-2</v>
          </cell>
          <cell r="I242">
            <v>0.11780516848469008</v>
          </cell>
          <cell r="J242">
            <v>2.0490533959840983E-2</v>
          </cell>
          <cell r="K242">
            <v>0.23371899784560651</v>
          </cell>
          <cell r="Q242">
            <v>0</v>
          </cell>
          <cell r="R242">
            <v>0</v>
          </cell>
          <cell r="S242">
            <v>0</v>
          </cell>
          <cell r="U242">
            <v>2.0993124988236599E-2</v>
          </cell>
          <cell r="V242">
            <v>9.4244134787752065E-2</v>
          </cell>
          <cell r="W242">
            <v>1.7416953865864834E-2</v>
          </cell>
          <cell r="Y242">
            <v>2.5764289758290371E-2</v>
          </cell>
          <cell r="Z242">
            <v>0.10013439321198657</v>
          </cell>
          <cell r="AA242">
            <v>1.8441480563856884E-2</v>
          </cell>
          <cell r="AC242">
            <v>3.0535454528344143E-2</v>
          </cell>
          <cell r="AD242">
            <v>0.10602465163622107</v>
          </cell>
          <cell r="AE242">
            <v>1.9466007261848932E-2</v>
          </cell>
        </row>
        <row r="243">
          <cell r="A243">
            <v>99378775</v>
          </cell>
          <cell r="B243">
            <v>99378775</v>
          </cell>
          <cell r="C243" t="str">
            <v>AZ Gehren (vormals AWH am See)</v>
          </cell>
          <cell r="F243">
            <v>1595595</v>
          </cell>
          <cell r="G243">
            <v>26593.25</v>
          </cell>
          <cell r="H243">
            <v>3.9893343034501645</v>
          </cell>
          <cell r="I243">
            <v>4.925046842957844</v>
          </cell>
          <cell r="J243">
            <v>0.85664186798858866</v>
          </cell>
          <cell r="K243">
            <v>9.7710230143965973</v>
          </cell>
          <cell r="M243">
            <v>1</v>
          </cell>
          <cell r="N243">
            <v>3</v>
          </cell>
          <cell r="Q243">
            <v>0.25066838824090348</v>
          </cell>
          <cell r="R243">
            <v>0.6091312622314643</v>
          </cell>
          <cell r="S243">
            <v>0</v>
          </cell>
          <cell r="U243">
            <v>0.87765354675903617</v>
          </cell>
          <cell r="V243">
            <v>3.9400374743662754</v>
          </cell>
          <cell r="W243">
            <v>0.72814558779030036</v>
          </cell>
          <cell r="Y243">
            <v>1.0771202619315445</v>
          </cell>
          <cell r="Z243">
            <v>4.1862898165141669</v>
          </cell>
          <cell r="AA243">
            <v>0.77097768118972976</v>
          </cell>
          <cell r="AC243">
            <v>1.2765869771040526</v>
          </cell>
          <cell r="AD243">
            <v>4.4325421586620601</v>
          </cell>
          <cell r="AE243">
            <v>0.81380977458915915</v>
          </cell>
        </row>
        <row r="244">
          <cell r="A244">
            <v>99463907</v>
          </cell>
          <cell r="B244">
            <v>99463907</v>
          </cell>
          <cell r="C244" t="str">
            <v>PW Veteris Pfaffhausen (vormals PW Meilen)</v>
          </cell>
          <cell r="F244">
            <v>313291</v>
          </cell>
          <cell r="G244">
            <v>5221.5166666666664</v>
          </cell>
          <cell r="H244">
            <v>0.78329559397102977</v>
          </cell>
          <cell r="I244">
            <v>0.96702035947537168</v>
          </cell>
          <cell r="J244">
            <v>0.16819944125170416</v>
          </cell>
          <cell r="K244">
            <v>1.9185153946981055</v>
          </cell>
          <cell r="N244">
            <v>1</v>
          </cell>
          <cell r="Q244">
            <v>0</v>
          </cell>
          <cell r="R244">
            <v>1.034104391082852</v>
          </cell>
          <cell r="S244">
            <v>0</v>
          </cell>
          <cell r="U244">
            <v>0.17232503067362656</v>
          </cell>
          <cell r="V244">
            <v>0.77361628758029743</v>
          </cell>
          <cell r="W244">
            <v>0.14296952506394853</v>
          </cell>
          <cell r="Y244">
            <v>0.21148981037217804</v>
          </cell>
          <cell r="Z244">
            <v>0.82196730555406594</v>
          </cell>
          <cell r="AA244">
            <v>0.15137949712653376</v>
          </cell>
          <cell r="AC244">
            <v>0.25065459007072954</v>
          </cell>
          <cell r="AD244">
            <v>0.87031832352783456</v>
          </cell>
          <cell r="AE244">
            <v>0.15978946918911896</v>
          </cell>
        </row>
      </sheetData>
      <sheetData sheetId="3">
        <row r="1">
          <cell r="C1" t="str">
            <v>Ausbildungsverpflichtung ab 1. Januar 2019 (Institutionen aktualisiert, April 2021)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90"/>
  <sheetViews>
    <sheetView showGridLines="0" tabSelected="1" zoomScaleNormal="100" workbookViewId="0">
      <selection activeCell="F9" sqref="F9:F11"/>
    </sheetView>
  </sheetViews>
  <sheetFormatPr baseColWidth="10" defaultRowHeight="15" x14ac:dyDescent="0.25"/>
  <cols>
    <col min="1" max="1" width="40.7109375" style="49" customWidth="1"/>
    <col min="2" max="2" width="13.7109375" customWidth="1"/>
    <col min="3" max="3" width="15.7109375" style="9" customWidth="1"/>
    <col min="4" max="5" width="12.42578125" customWidth="1"/>
    <col min="6" max="7" width="12.7109375" customWidth="1"/>
    <col min="8" max="8" width="1.7109375" style="7" customWidth="1"/>
    <col min="9" max="9" width="9.7109375" customWidth="1"/>
    <col min="10" max="10" width="9.7109375" style="10" customWidth="1"/>
    <col min="11" max="11" width="9.7109375" customWidth="1"/>
    <col min="12" max="12" width="1.7109375" customWidth="1"/>
    <col min="13" max="15" width="9.7109375" customWidth="1"/>
    <col min="16" max="16" width="1.7109375" customWidth="1"/>
    <col min="17" max="19" width="9.7109375" customWidth="1"/>
    <col min="20" max="24" width="8.7109375" customWidth="1"/>
  </cols>
  <sheetData>
    <row r="1" spans="1:10" ht="18.75" customHeight="1" x14ac:dyDescent="0.25">
      <c r="A1" s="96" t="s">
        <v>263</v>
      </c>
      <c r="B1" s="96"/>
      <c r="C1" s="96"/>
      <c r="D1" s="96"/>
      <c r="E1" s="96"/>
      <c r="F1" s="96"/>
      <c r="G1" s="35"/>
      <c r="H1" s="35"/>
    </row>
    <row r="2" spans="1:10" ht="9.9499999999999993" customHeight="1" x14ac:dyDescent="0.25">
      <c r="A2" s="41"/>
      <c r="B2" s="11"/>
      <c r="C2" s="41"/>
      <c r="D2" s="11"/>
      <c r="E2" s="11"/>
      <c r="F2" s="11"/>
      <c r="G2" s="11"/>
      <c r="H2" s="11"/>
    </row>
    <row r="3" spans="1:10" ht="20.25" x14ac:dyDescent="0.25">
      <c r="A3" s="99" t="s">
        <v>19</v>
      </c>
      <c r="B3" s="99"/>
      <c r="C3" s="99"/>
      <c r="D3" s="99"/>
      <c r="E3" s="99"/>
      <c r="F3" s="99"/>
      <c r="G3" s="99"/>
      <c r="H3" s="99"/>
    </row>
    <row r="4" spans="1:10" ht="24" customHeight="1" x14ac:dyDescent="0.25">
      <c r="A4" s="98" t="s">
        <v>20</v>
      </c>
      <c r="B4" s="98"/>
      <c r="C4" s="98"/>
      <c r="D4" s="98"/>
      <c r="E4" s="98"/>
      <c r="F4" s="98"/>
      <c r="G4" s="98"/>
      <c r="H4" s="12"/>
    </row>
    <row r="5" spans="1:10" ht="9.9499999999999993" customHeight="1" x14ac:dyDescent="0.25">
      <c r="A5" s="41"/>
      <c r="B5" s="13"/>
      <c r="C5" s="40"/>
      <c r="D5" s="13"/>
      <c r="E5" s="13"/>
      <c r="F5" s="13"/>
      <c r="G5" s="13"/>
      <c r="H5" s="12"/>
    </row>
    <row r="6" spans="1:10" ht="20.25" customHeight="1" x14ac:dyDescent="0.25">
      <c r="A6" s="100" t="s">
        <v>7</v>
      </c>
      <c r="B6" s="100"/>
      <c r="C6" s="100"/>
      <c r="D6" s="100"/>
      <c r="E6" s="100"/>
      <c r="F6" s="100"/>
      <c r="G6" s="100"/>
      <c r="H6" s="100"/>
      <c r="I6" s="10"/>
      <c r="J6"/>
    </row>
    <row r="7" spans="1:10" s="20" customFormat="1" ht="15.95" customHeight="1" x14ac:dyDescent="0.25">
      <c r="A7" s="45"/>
      <c r="B7" s="101" t="s">
        <v>8</v>
      </c>
      <c r="C7" s="101"/>
      <c r="D7" s="102" t="s">
        <v>9</v>
      </c>
      <c r="E7" s="102" t="s">
        <v>10</v>
      </c>
      <c r="F7" s="102" t="s">
        <v>11</v>
      </c>
      <c r="G7" s="22"/>
      <c r="H7" s="23"/>
      <c r="I7" s="6"/>
    </row>
    <row r="8" spans="1:10" s="20" customFormat="1" ht="15.95" customHeight="1" x14ac:dyDescent="0.25">
      <c r="A8" s="45"/>
      <c r="B8" s="24" t="s">
        <v>12</v>
      </c>
      <c r="C8" s="24" t="s">
        <v>13</v>
      </c>
      <c r="D8" s="103"/>
      <c r="E8" s="103"/>
      <c r="F8" s="103"/>
      <c r="G8" s="22"/>
      <c r="H8" s="23"/>
      <c r="I8" s="6"/>
    </row>
    <row r="9" spans="1:10" s="31" customFormat="1" ht="17.100000000000001" customHeight="1" x14ac:dyDescent="0.2">
      <c r="A9" s="46" t="s">
        <v>14</v>
      </c>
      <c r="B9" s="29">
        <v>177</v>
      </c>
      <c r="C9" s="29">
        <v>370</v>
      </c>
      <c r="D9" s="29">
        <v>548</v>
      </c>
      <c r="E9" s="29">
        <v>3</v>
      </c>
      <c r="F9" s="29">
        <f>D9*3</f>
        <v>1644</v>
      </c>
      <c r="G9" s="27"/>
      <c r="H9" s="30"/>
      <c r="I9" s="32"/>
    </row>
    <row r="10" spans="1:10" s="31" customFormat="1" ht="17.100000000000001" customHeight="1" x14ac:dyDescent="0.2">
      <c r="A10" s="46" t="s">
        <v>15</v>
      </c>
      <c r="B10" s="29">
        <v>220</v>
      </c>
      <c r="C10" s="29">
        <v>514</v>
      </c>
      <c r="D10" s="29">
        <f t="shared" ref="D10:D11" si="0">B10+C10</f>
        <v>734</v>
      </c>
      <c r="E10" s="29">
        <v>3</v>
      </c>
      <c r="F10" s="29">
        <f>D10*3</f>
        <v>2202</v>
      </c>
      <c r="G10" s="27"/>
      <c r="H10" s="30"/>
      <c r="I10" s="32"/>
    </row>
    <row r="11" spans="1:10" s="31" customFormat="1" ht="17.100000000000001" customHeight="1" x14ac:dyDescent="0.2">
      <c r="A11" s="46" t="s">
        <v>16</v>
      </c>
      <c r="B11" s="29">
        <v>38</v>
      </c>
      <c r="C11" s="29">
        <v>130</v>
      </c>
      <c r="D11" s="29">
        <f t="shared" si="0"/>
        <v>168</v>
      </c>
      <c r="E11" s="29">
        <v>2</v>
      </c>
      <c r="F11" s="29">
        <f>D11*2</f>
        <v>336</v>
      </c>
      <c r="G11" s="27"/>
      <c r="H11" s="30"/>
      <c r="I11" s="32"/>
    </row>
    <row r="12" spans="1:10" s="31" customFormat="1" ht="30" customHeight="1" x14ac:dyDescent="0.2">
      <c r="A12" s="46" t="s">
        <v>17</v>
      </c>
      <c r="B12" s="33"/>
      <c r="C12" s="33"/>
      <c r="D12" s="53">
        <f>SUM(D9:D11)</f>
        <v>1450</v>
      </c>
      <c r="E12" s="54"/>
      <c r="F12" s="53">
        <f>SUM(F9:F11)</f>
        <v>4182</v>
      </c>
      <c r="G12" s="27"/>
      <c r="H12" s="30"/>
      <c r="I12" s="32"/>
    </row>
    <row r="13" spans="1:10" s="20" customFormat="1" ht="9.9499999999999993" customHeight="1" x14ac:dyDescent="0.25">
      <c r="A13" s="45"/>
      <c r="B13" s="21"/>
      <c r="C13" s="21"/>
      <c r="D13" s="21"/>
      <c r="E13" s="21"/>
      <c r="F13" s="21"/>
      <c r="G13" s="22"/>
      <c r="H13" s="23"/>
      <c r="I13" s="6"/>
    </row>
    <row r="14" spans="1:10" ht="17.100000000000001" customHeight="1" x14ac:dyDescent="0.25">
      <c r="A14" s="47"/>
      <c r="B14" s="25" t="s">
        <v>12</v>
      </c>
      <c r="C14" s="42" t="s">
        <v>13</v>
      </c>
      <c r="D14" s="25" t="s">
        <v>5</v>
      </c>
      <c r="E14" s="13"/>
      <c r="F14" s="13"/>
      <c r="G14" s="13"/>
      <c r="H14" s="12"/>
      <c r="I14" s="10"/>
      <c r="J14"/>
    </row>
    <row r="15" spans="1:10" ht="32.25" customHeight="1" x14ac:dyDescent="0.25">
      <c r="A15" s="26" t="s">
        <v>253</v>
      </c>
      <c r="B15" s="34">
        <v>2553728</v>
      </c>
      <c r="C15" s="34">
        <v>8424272.5500000007</v>
      </c>
      <c r="D15" s="34">
        <f>B15+C15</f>
        <v>10978000.550000001</v>
      </c>
      <c r="E15" s="13"/>
      <c r="F15" s="13"/>
      <c r="G15" s="13"/>
      <c r="H15" s="12"/>
      <c r="I15" s="10"/>
      <c r="J15"/>
    </row>
    <row r="16" spans="1:10" ht="20.25" customHeight="1" x14ac:dyDescent="0.25">
      <c r="A16" s="41"/>
      <c r="B16" s="13"/>
      <c r="C16" s="40"/>
      <c r="D16" s="13"/>
      <c r="E16" s="13"/>
      <c r="F16" s="13"/>
      <c r="G16" s="13"/>
      <c r="H16" s="12"/>
      <c r="I16" s="10"/>
      <c r="J16"/>
    </row>
    <row r="17" spans="1:19" ht="20.25" customHeight="1" x14ac:dyDescent="0.25">
      <c r="A17" s="48" t="s">
        <v>18</v>
      </c>
      <c r="B17" s="28"/>
      <c r="C17" s="28"/>
      <c r="D17" s="28"/>
      <c r="E17" s="28"/>
      <c r="F17" s="28"/>
      <c r="G17" s="28"/>
      <c r="H17" s="12"/>
      <c r="I17" s="10"/>
      <c r="J17"/>
    </row>
    <row r="18" spans="1:19" ht="20.25" customHeight="1" x14ac:dyDescent="0.25">
      <c r="B18" s="12"/>
      <c r="C18" s="12"/>
      <c r="D18" s="12"/>
      <c r="E18" s="12"/>
      <c r="F18" s="12"/>
      <c r="G18" s="12"/>
      <c r="H18" s="12"/>
      <c r="I18" s="10"/>
      <c r="J18"/>
    </row>
    <row r="19" spans="1:19" ht="20.25" customHeight="1" x14ac:dyDescent="0.25">
      <c r="A19" s="50"/>
      <c r="B19" s="12"/>
      <c r="C19" s="12"/>
      <c r="D19" s="12"/>
      <c r="E19" s="12"/>
      <c r="F19" s="12"/>
      <c r="G19" s="12"/>
      <c r="H19" s="12"/>
      <c r="I19" s="10"/>
      <c r="J19"/>
    </row>
    <row r="20" spans="1:19" s="15" customFormat="1" ht="15.75" x14ac:dyDescent="0.3">
      <c r="A20" s="51"/>
      <c r="B20" s="14"/>
      <c r="C20" s="43"/>
      <c r="D20" s="16"/>
      <c r="E20" s="16"/>
      <c r="F20" s="16"/>
      <c r="H20" s="17"/>
      <c r="J20" s="18"/>
    </row>
    <row r="21" spans="1:19" ht="15" customHeight="1" x14ac:dyDescent="0.25">
      <c r="D21" s="19"/>
      <c r="E21" s="19"/>
      <c r="F21" s="19"/>
      <c r="I21" s="97" t="s">
        <v>21</v>
      </c>
      <c r="J21" s="97"/>
      <c r="K21" s="97"/>
      <c r="M21" s="97" t="s">
        <v>22</v>
      </c>
      <c r="N21" s="97"/>
      <c r="O21" s="97"/>
      <c r="Q21" s="97" t="s">
        <v>23</v>
      </c>
      <c r="R21" s="97"/>
      <c r="S21" s="97"/>
    </row>
    <row r="22" spans="1:19" ht="28.5" customHeight="1" x14ac:dyDescent="0.25">
      <c r="D22" s="1"/>
      <c r="E22" s="1"/>
      <c r="F22" s="1"/>
      <c r="I22" s="97"/>
      <c r="J22" s="97"/>
      <c r="K22" s="97"/>
      <c r="M22" s="97"/>
      <c r="N22" s="97"/>
      <c r="O22" s="97"/>
      <c r="Q22" s="97"/>
      <c r="R22" s="97"/>
      <c r="S22" s="97"/>
    </row>
    <row r="23" spans="1:19" ht="52.5" customHeight="1" x14ac:dyDescent="0.3">
      <c r="A23" s="2" t="s">
        <v>0</v>
      </c>
      <c r="B23" s="8" t="s">
        <v>1</v>
      </c>
      <c r="C23" s="44" t="s">
        <v>24</v>
      </c>
      <c r="D23" s="3" t="s">
        <v>2</v>
      </c>
      <c r="E23" s="3" t="s">
        <v>3</v>
      </c>
      <c r="F23" s="3" t="s">
        <v>4</v>
      </c>
      <c r="G23" s="4" t="s">
        <v>6</v>
      </c>
      <c r="I23" s="5" t="s">
        <v>25</v>
      </c>
      <c r="J23" s="3" t="s">
        <v>26</v>
      </c>
      <c r="K23" s="3" t="s">
        <v>27</v>
      </c>
      <c r="M23" s="5" t="s">
        <v>28</v>
      </c>
      <c r="N23" s="3" t="s">
        <v>29</v>
      </c>
      <c r="O23" s="3" t="s">
        <v>27</v>
      </c>
      <c r="Q23" s="5" t="s">
        <v>28</v>
      </c>
      <c r="R23" s="3" t="s">
        <v>29</v>
      </c>
      <c r="S23" s="3" t="s">
        <v>27</v>
      </c>
    </row>
    <row r="24" spans="1:19" s="38" customFormat="1" x14ac:dyDescent="0.25">
      <c r="A24" s="63" t="s">
        <v>30</v>
      </c>
      <c r="B24" s="79">
        <v>3898770</v>
      </c>
      <c r="C24" s="80">
        <f t="shared" ref="C24:C87" si="1">B24/60</f>
        <v>64979.5</v>
      </c>
      <c r="D24" s="39">
        <f>F$9*(C24/D$15)</f>
        <v>9.7309430358882612</v>
      </c>
      <c r="E24" s="39">
        <f>F$10*(C24/D$15)</f>
        <v>13.033781365587561</v>
      </c>
      <c r="F24" s="39">
        <f t="shared" ref="F24:F86" si="2">F$11*(C24/D$15)</f>
        <v>1.9888058759479659</v>
      </c>
      <c r="G24" s="39">
        <f t="shared" ref="G24:G85" si="3">SUM(D24:F24)</f>
        <v>24.753530277423792</v>
      </c>
      <c r="H24" s="57"/>
      <c r="I24" s="39">
        <f>D24*0.37</f>
        <v>3.6004489232786567</v>
      </c>
      <c r="J24" s="39">
        <f>E24*0.95</f>
        <v>12.382092297308184</v>
      </c>
      <c r="K24" s="39">
        <f>F24*1</f>
        <v>1.9888058759479659</v>
      </c>
      <c r="L24" s="57"/>
      <c r="M24" s="39">
        <f>D24*0.42</f>
        <v>4.0869960750730696</v>
      </c>
      <c r="N24" s="39">
        <f t="shared" ref="N24:O25" si="4">E24*1</f>
        <v>13.033781365587561</v>
      </c>
      <c r="O24" s="39">
        <f t="shared" si="4"/>
        <v>1.9888058759479659</v>
      </c>
      <c r="P24" s="57"/>
      <c r="Q24" s="39">
        <f>D24*0.42</f>
        <v>4.0869960750730696</v>
      </c>
      <c r="R24" s="39">
        <f t="shared" ref="R24:S25" si="5">E24*1</f>
        <v>13.033781365587561</v>
      </c>
      <c r="S24" s="39">
        <f t="shared" si="5"/>
        <v>1.9888058759479659</v>
      </c>
    </row>
    <row r="25" spans="1:19" s="37" customFormat="1" x14ac:dyDescent="0.25">
      <c r="A25" s="58" t="s">
        <v>31</v>
      </c>
      <c r="B25" s="81">
        <v>193667</v>
      </c>
      <c r="C25" s="82">
        <f t="shared" si="1"/>
        <v>3227.7833333333333</v>
      </c>
      <c r="D25" s="55">
        <f t="shared" ref="D25:D86" si="6">F$9*(C25/D$15)</f>
        <v>0.48337361396834688</v>
      </c>
      <c r="E25" s="55">
        <f t="shared" ref="E25:E86" si="7">F$10*(C25/D$15)</f>
        <v>0.64743838075322369</v>
      </c>
      <c r="F25" s="55">
        <f t="shared" si="2"/>
        <v>9.8791687526377459E-2</v>
      </c>
      <c r="G25" s="55">
        <f t="shared" si="3"/>
        <v>1.2296036822479479</v>
      </c>
      <c r="H25" s="59"/>
      <c r="I25" s="55">
        <f>D25*0.37</f>
        <v>0.17884823716828835</v>
      </c>
      <c r="J25" s="55">
        <f>E25*0.95</f>
        <v>0.61506646171556245</v>
      </c>
      <c r="K25" s="55">
        <f>F25*1</f>
        <v>9.8791687526377459E-2</v>
      </c>
      <c r="L25" s="59"/>
      <c r="M25" s="55">
        <f>D25*0.42</f>
        <v>0.20301691786670567</v>
      </c>
      <c r="N25" s="55">
        <f t="shared" si="4"/>
        <v>0.64743838075322369</v>
      </c>
      <c r="O25" s="55">
        <f t="shared" si="4"/>
        <v>9.8791687526377459E-2</v>
      </c>
      <c r="P25" s="59"/>
      <c r="Q25" s="55">
        <f>D25*0.42</f>
        <v>0.20301691786670567</v>
      </c>
      <c r="R25" s="55">
        <f t="shared" si="5"/>
        <v>0.64743838075322369</v>
      </c>
      <c r="S25" s="55">
        <f t="shared" si="5"/>
        <v>9.8791687526377459E-2</v>
      </c>
    </row>
    <row r="26" spans="1:19" s="36" customFormat="1" x14ac:dyDescent="0.25">
      <c r="A26" s="64" t="s">
        <v>32</v>
      </c>
      <c r="B26" s="79">
        <v>933732</v>
      </c>
      <c r="C26" s="80">
        <f t="shared" si="1"/>
        <v>15562.2</v>
      </c>
      <c r="D26" s="39">
        <f t="shared" si="6"/>
        <v>2.3305024155787639</v>
      </c>
      <c r="E26" s="39">
        <f t="shared" si="7"/>
        <v>3.121512359552578</v>
      </c>
      <c r="F26" s="39">
        <f t="shared" si="2"/>
        <v>0.47630706303799558</v>
      </c>
      <c r="G26" s="39">
        <f t="shared" si="3"/>
        <v>5.9283218381693379</v>
      </c>
      <c r="H26" s="59"/>
      <c r="I26" s="39">
        <f t="shared" ref="I26:I88" si="8">D26*0.37</f>
        <v>0.86228589376414266</v>
      </c>
      <c r="J26" s="39">
        <f t="shared" ref="J26:J88" si="9">E26*0.95</f>
        <v>2.965436741574949</v>
      </c>
      <c r="K26" s="39">
        <f t="shared" ref="K26:K88" si="10">F26*1</f>
        <v>0.47630706303799558</v>
      </c>
      <c r="L26" s="61"/>
      <c r="M26" s="39">
        <f t="shared" ref="M26:M88" si="11">D26*0.42</f>
        <v>0.97881101454308084</v>
      </c>
      <c r="N26" s="39">
        <f t="shared" ref="N26:N88" si="12">E26*1</f>
        <v>3.121512359552578</v>
      </c>
      <c r="O26" s="39">
        <f t="shared" ref="O26:O88" si="13">F26*1</f>
        <v>0.47630706303799558</v>
      </c>
      <c r="P26" s="61"/>
      <c r="Q26" s="39">
        <f t="shared" ref="Q26" si="14">D26*0.42</f>
        <v>0.97881101454308084</v>
      </c>
      <c r="R26" s="39">
        <f t="shared" ref="R26:R88" si="15">E26*1</f>
        <v>3.121512359552578</v>
      </c>
      <c r="S26" s="39">
        <f t="shared" ref="S26:S88" si="16">F26*1</f>
        <v>0.47630706303799558</v>
      </c>
    </row>
    <row r="27" spans="1:19" s="37" customFormat="1" x14ac:dyDescent="0.25">
      <c r="A27" s="58" t="s">
        <v>33</v>
      </c>
      <c r="B27" s="81">
        <v>2356692</v>
      </c>
      <c r="C27" s="82">
        <f t="shared" si="1"/>
        <v>39278.199999999997</v>
      </c>
      <c r="D27" s="55">
        <f t="shared" si="6"/>
        <v>5.8820693719130839</v>
      </c>
      <c r="E27" s="55">
        <f t="shared" si="7"/>
        <v>7.8785381733288391</v>
      </c>
      <c r="F27" s="55">
        <f t="shared" si="2"/>
        <v>1.20217476214282</v>
      </c>
      <c r="G27" s="55">
        <f t="shared" si="3"/>
        <v>14.962782307384742</v>
      </c>
      <c r="H27" s="59"/>
      <c r="I27" s="55">
        <f t="shared" si="8"/>
        <v>2.1763656676078411</v>
      </c>
      <c r="J27" s="55">
        <f t="shared" si="9"/>
        <v>7.484611264662397</v>
      </c>
      <c r="K27" s="55">
        <f t="shared" si="10"/>
        <v>1.20217476214282</v>
      </c>
      <c r="L27" s="59"/>
      <c r="M27" s="55">
        <f t="shared" si="11"/>
        <v>2.4704691362034952</v>
      </c>
      <c r="N27" s="55">
        <f t="shared" si="12"/>
        <v>7.8785381733288391</v>
      </c>
      <c r="O27" s="55">
        <f t="shared" si="13"/>
        <v>1.20217476214282</v>
      </c>
      <c r="P27" s="59"/>
      <c r="Q27" s="55">
        <f t="shared" ref="Q27:Q44" si="17">D27*0.42</f>
        <v>2.4704691362034952</v>
      </c>
      <c r="R27" s="55">
        <f t="shared" si="15"/>
        <v>7.8785381733288391</v>
      </c>
      <c r="S27" s="55">
        <f t="shared" si="16"/>
        <v>1.20217476214282</v>
      </c>
    </row>
    <row r="28" spans="1:19" s="36" customFormat="1" x14ac:dyDescent="0.25">
      <c r="A28" s="64" t="s">
        <v>34</v>
      </c>
      <c r="B28" s="79">
        <v>794351</v>
      </c>
      <c r="C28" s="80">
        <f t="shared" si="1"/>
        <v>13239.183333333332</v>
      </c>
      <c r="D28" s="39">
        <f t="shared" si="6"/>
        <v>1.9826212706830293</v>
      </c>
      <c r="E28" s="39">
        <f t="shared" si="7"/>
        <v>2.6555547676666853</v>
      </c>
      <c r="F28" s="39">
        <f t="shared" si="2"/>
        <v>0.40520726700091114</v>
      </c>
      <c r="G28" s="39">
        <f t="shared" si="3"/>
        <v>5.0433833053506252</v>
      </c>
      <c r="H28" s="59"/>
      <c r="I28" s="39">
        <f t="shared" si="8"/>
        <v>0.73356987015272079</v>
      </c>
      <c r="J28" s="39">
        <f t="shared" si="9"/>
        <v>2.5227770292833509</v>
      </c>
      <c r="K28" s="39">
        <f t="shared" si="10"/>
        <v>0.40520726700091114</v>
      </c>
      <c r="L28" s="61"/>
      <c r="M28" s="39">
        <f t="shared" si="11"/>
        <v>0.83270093368687226</v>
      </c>
      <c r="N28" s="39">
        <f t="shared" si="12"/>
        <v>2.6555547676666853</v>
      </c>
      <c r="O28" s="39">
        <f t="shared" si="13"/>
        <v>0.40520726700091114</v>
      </c>
      <c r="P28" s="61"/>
      <c r="Q28" s="39">
        <f t="shared" si="17"/>
        <v>0.83270093368687226</v>
      </c>
      <c r="R28" s="39">
        <f t="shared" si="15"/>
        <v>2.6555547676666853</v>
      </c>
      <c r="S28" s="39">
        <f t="shared" si="16"/>
        <v>0.40520726700091114</v>
      </c>
    </row>
    <row r="29" spans="1:19" s="7" customFormat="1" x14ac:dyDescent="0.25">
      <c r="A29" s="58" t="s">
        <v>35</v>
      </c>
      <c r="B29" s="81">
        <v>1488080</v>
      </c>
      <c r="C29" s="82">
        <f t="shared" si="1"/>
        <v>24801.333333333332</v>
      </c>
      <c r="D29" s="55">
        <f t="shared" si="6"/>
        <v>3.714100014323646</v>
      </c>
      <c r="E29" s="55">
        <f t="shared" si="7"/>
        <v>4.9747252016670735</v>
      </c>
      <c r="F29" s="55">
        <f t="shared" si="2"/>
        <v>0.75908613431432181</v>
      </c>
      <c r="G29" s="55">
        <f t="shared" si="3"/>
        <v>9.4479113503050414</v>
      </c>
      <c r="H29" s="56"/>
      <c r="I29" s="55">
        <f t="shared" si="8"/>
        <v>1.3742170052997491</v>
      </c>
      <c r="J29" s="55">
        <f t="shared" si="9"/>
        <v>4.7259889415837195</v>
      </c>
      <c r="K29" s="55">
        <f t="shared" si="10"/>
        <v>0.75908613431432181</v>
      </c>
      <c r="L29" s="56"/>
      <c r="M29" s="55">
        <f t="shared" si="11"/>
        <v>1.5599220060159313</v>
      </c>
      <c r="N29" s="55">
        <f t="shared" si="12"/>
        <v>4.9747252016670735</v>
      </c>
      <c r="O29" s="55">
        <f t="shared" si="13"/>
        <v>0.75908613431432181</v>
      </c>
      <c r="P29" s="56"/>
      <c r="Q29" s="55">
        <f t="shared" si="17"/>
        <v>1.5599220060159313</v>
      </c>
      <c r="R29" s="55">
        <f t="shared" si="15"/>
        <v>4.9747252016670735</v>
      </c>
      <c r="S29" s="55">
        <f t="shared" si="16"/>
        <v>0.75908613431432181</v>
      </c>
    </row>
    <row r="30" spans="1:19" x14ac:dyDescent="0.25">
      <c r="A30" s="64" t="s">
        <v>36</v>
      </c>
      <c r="B30" s="79">
        <v>4584872</v>
      </c>
      <c r="C30" s="80">
        <f t="shared" si="1"/>
        <v>76414.53333333334</v>
      </c>
      <c r="D30" s="39">
        <f t="shared" si="6"/>
        <v>11.443385544374015</v>
      </c>
      <c r="E30" s="39">
        <f t="shared" si="7"/>
        <v>15.32745436053016</v>
      </c>
      <c r="F30" s="39">
        <f t="shared" si="2"/>
        <v>2.3387941258574632</v>
      </c>
      <c r="G30" s="39">
        <f t="shared" si="3"/>
        <v>29.10963403076164</v>
      </c>
      <c r="H30" s="56"/>
      <c r="I30" s="39">
        <f t="shared" si="8"/>
        <v>4.234052651418386</v>
      </c>
      <c r="J30" s="39">
        <f t="shared" si="9"/>
        <v>14.561081642503652</v>
      </c>
      <c r="K30" s="39">
        <f t="shared" si="10"/>
        <v>2.3387941258574632</v>
      </c>
      <c r="L30" s="6"/>
      <c r="M30" s="39">
        <f t="shared" si="11"/>
        <v>4.8062219286370862</v>
      </c>
      <c r="N30" s="39">
        <f t="shared" si="12"/>
        <v>15.32745436053016</v>
      </c>
      <c r="O30" s="39">
        <f t="shared" si="13"/>
        <v>2.3387941258574632</v>
      </c>
      <c r="P30" s="6"/>
      <c r="Q30" s="39">
        <f t="shared" si="17"/>
        <v>4.8062219286370862</v>
      </c>
      <c r="R30" s="39">
        <f t="shared" si="15"/>
        <v>15.32745436053016</v>
      </c>
      <c r="S30" s="39">
        <f t="shared" si="16"/>
        <v>2.3387941258574632</v>
      </c>
    </row>
    <row r="31" spans="1:19" s="7" customFormat="1" x14ac:dyDescent="0.25">
      <c r="A31" s="58" t="s">
        <v>37</v>
      </c>
      <c r="B31" s="83">
        <v>5412219</v>
      </c>
      <c r="C31" s="82">
        <f t="shared" si="1"/>
        <v>90203.65</v>
      </c>
      <c r="D31" s="55">
        <f t="shared" si="6"/>
        <v>13.508361556786403</v>
      </c>
      <c r="E31" s="55">
        <f t="shared" si="7"/>
        <v>18.093316391754048</v>
      </c>
      <c r="F31" s="55">
        <f t="shared" si="2"/>
        <v>2.7608330189052501</v>
      </c>
      <c r="G31" s="55">
        <f t="shared" si="3"/>
        <v>34.362510967445701</v>
      </c>
      <c r="H31" s="56"/>
      <c r="I31" s="55">
        <f t="shared" si="8"/>
        <v>4.9980937760109692</v>
      </c>
      <c r="J31" s="55">
        <f t="shared" si="9"/>
        <v>17.188650572166345</v>
      </c>
      <c r="K31" s="55">
        <f t="shared" si="10"/>
        <v>2.7608330189052501</v>
      </c>
      <c r="L31" s="56"/>
      <c r="M31" s="55">
        <f t="shared" si="11"/>
        <v>5.6735118538502887</v>
      </c>
      <c r="N31" s="55">
        <f t="shared" si="12"/>
        <v>18.093316391754048</v>
      </c>
      <c r="O31" s="55">
        <f t="shared" si="13"/>
        <v>2.7608330189052501</v>
      </c>
      <c r="P31" s="56"/>
      <c r="Q31" s="55">
        <f t="shared" si="17"/>
        <v>5.6735118538502887</v>
      </c>
      <c r="R31" s="55">
        <f t="shared" si="15"/>
        <v>18.093316391754048</v>
      </c>
      <c r="S31" s="55">
        <f t="shared" si="16"/>
        <v>2.7608330189052501</v>
      </c>
    </row>
    <row r="32" spans="1:19" s="7" customFormat="1" x14ac:dyDescent="0.25">
      <c r="A32" s="64" t="s">
        <v>38</v>
      </c>
      <c r="B32" s="84">
        <v>2525864</v>
      </c>
      <c r="C32" s="80">
        <f t="shared" si="1"/>
        <v>42097.73333333333</v>
      </c>
      <c r="D32" s="39">
        <f t="shared" si="6"/>
        <v>6.3043058965778602</v>
      </c>
      <c r="E32" s="39">
        <f t="shared" si="7"/>
        <v>8.4440885549053828</v>
      </c>
      <c r="F32" s="39">
        <f t="shared" si="2"/>
        <v>1.2884712781327015</v>
      </c>
      <c r="G32" s="39">
        <f t="shared" si="3"/>
        <v>16.036865729615943</v>
      </c>
      <c r="H32" s="56"/>
      <c r="I32" s="39">
        <f t="shared" si="8"/>
        <v>2.3325931817338081</v>
      </c>
      <c r="J32" s="39">
        <f t="shared" si="9"/>
        <v>8.0218841271601136</v>
      </c>
      <c r="K32" s="39">
        <f t="shared" si="10"/>
        <v>1.2884712781327015</v>
      </c>
      <c r="L32" s="56"/>
      <c r="M32" s="39">
        <f t="shared" si="11"/>
        <v>2.6478084765627012</v>
      </c>
      <c r="N32" s="39">
        <f t="shared" si="12"/>
        <v>8.4440885549053828</v>
      </c>
      <c r="O32" s="39">
        <f t="shared" si="13"/>
        <v>1.2884712781327015</v>
      </c>
      <c r="P32" s="56"/>
      <c r="Q32" s="39">
        <f t="shared" si="17"/>
        <v>2.6478084765627012</v>
      </c>
      <c r="R32" s="39">
        <f t="shared" si="15"/>
        <v>8.4440885549053828</v>
      </c>
      <c r="S32" s="39">
        <f t="shared" si="16"/>
        <v>1.2884712781327015</v>
      </c>
    </row>
    <row r="33" spans="1:19" s="7" customFormat="1" x14ac:dyDescent="0.25">
      <c r="A33" s="58" t="s">
        <v>39</v>
      </c>
      <c r="B33" s="81">
        <v>3502479</v>
      </c>
      <c r="C33" s="82">
        <f t="shared" si="1"/>
        <v>58374.65</v>
      </c>
      <c r="D33" s="55">
        <f t="shared" si="6"/>
        <v>8.7418400247757315</v>
      </c>
      <c r="E33" s="55">
        <f t="shared" si="7"/>
        <v>11.708960909097422</v>
      </c>
      <c r="F33" s="55">
        <f t="shared" si="2"/>
        <v>1.7866534357205877</v>
      </c>
      <c r="G33" s="55">
        <f t="shared" si="3"/>
        <v>22.237454369593742</v>
      </c>
      <c r="H33" s="56"/>
      <c r="I33" s="55">
        <f t="shared" si="8"/>
        <v>3.2344808091670205</v>
      </c>
      <c r="J33" s="55">
        <f t="shared" si="9"/>
        <v>11.123512863642551</v>
      </c>
      <c r="K33" s="55">
        <f t="shared" si="10"/>
        <v>1.7866534357205877</v>
      </c>
      <c r="L33" s="56"/>
      <c r="M33" s="55">
        <f t="shared" si="11"/>
        <v>3.6715728104058072</v>
      </c>
      <c r="N33" s="55">
        <f t="shared" si="12"/>
        <v>11.708960909097422</v>
      </c>
      <c r="O33" s="55">
        <f t="shared" si="13"/>
        <v>1.7866534357205877</v>
      </c>
      <c r="P33" s="56"/>
      <c r="Q33" s="55">
        <f t="shared" si="17"/>
        <v>3.6715728104058072</v>
      </c>
      <c r="R33" s="55">
        <f t="shared" si="15"/>
        <v>11.708960909097422</v>
      </c>
      <c r="S33" s="55">
        <f t="shared" si="16"/>
        <v>1.7866534357205877</v>
      </c>
    </row>
    <row r="34" spans="1:19" x14ac:dyDescent="0.25">
      <c r="A34" s="64" t="s">
        <v>40</v>
      </c>
      <c r="B34" s="79">
        <v>713040</v>
      </c>
      <c r="C34" s="80">
        <f t="shared" si="1"/>
        <v>11884</v>
      </c>
      <c r="D34" s="39">
        <f t="shared" si="6"/>
        <v>1.7796770833646933</v>
      </c>
      <c r="E34" s="39">
        <f t="shared" si="7"/>
        <v>2.3837280642147531</v>
      </c>
      <c r="F34" s="39">
        <f t="shared" si="2"/>
        <v>0.36372962287745553</v>
      </c>
      <c r="G34" s="39">
        <f t="shared" si="3"/>
        <v>4.527134770456902</v>
      </c>
      <c r="H34" s="56"/>
      <c r="I34" s="39">
        <f t="shared" si="8"/>
        <v>0.65848052084493647</v>
      </c>
      <c r="J34" s="39">
        <f t="shared" si="9"/>
        <v>2.2645416610040154</v>
      </c>
      <c r="K34" s="39">
        <f t="shared" si="10"/>
        <v>0.36372962287745553</v>
      </c>
      <c r="L34" s="6"/>
      <c r="M34" s="39">
        <f t="shared" si="11"/>
        <v>0.7474643750131712</v>
      </c>
      <c r="N34" s="39">
        <f t="shared" si="12"/>
        <v>2.3837280642147531</v>
      </c>
      <c r="O34" s="39">
        <f t="shared" si="13"/>
        <v>0.36372962287745553</v>
      </c>
      <c r="P34" s="6"/>
      <c r="Q34" s="39">
        <f t="shared" si="17"/>
        <v>0.7474643750131712</v>
      </c>
      <c r="R34" s="39">
        <f t="shared" si="15"/>
        <v>2.3837280642147531</v>
      </c>
      <c r="S34" s="39">
        <f t="shared" si="16"/>
        <v>0.36372962287745553</v>
      </c>
    </row>
    <row r="35" spans="1:19" s="7" customFormat="1" x14ac:dyDescent="0.25">
      <c r="A35" s="58" t="s">
        <v>41</v>
      </c>
      <c r="B35" s="81">
        <v>2396311</v>
      </c>
      <c r="C35" s="82">
        <f t="shared" si="1"/>
        <v>39938.51666666667</v>
      </c>
      <c r="D35" s="55">
        <f t="shared" si="6"/>
        <v>5.9809544644265848</v>
      </c>
      <c r="E35" s="55">
        <f t="shared" si="7"/>
        <v>8.010986454177214</v>
      </c>
      <c r="F35" s="55">
        <f t="shared" si="2"/>
        <v>1.2223848540433895</v>
      </c>
      <c r="G35" s="55">
        <f t="shared" si="3"/>
        <v>15.214325772647188</v>
      </c>
      <c r="H35" s="56"/>
      <c r="I35" s="55">
        <f t="shared" si="8"/>
        <v>2.2129531518378363</v>
      </c>
      <c r="J35" s="55">
        <f t="shared" si="9"/>
        <v>7.6104371314683528</v>
      </c>
      <c r="K35" s="55">
        <f t="shared" si="10"/>
        <v>1.2223848540433895</v>
      </c>
      <c r="L35" s="56"/>
      <c r="M35" s="55">
        <f t="shared" si="11"/>
        <v>2.5120008750591656</v>
      </c>
      <c r="N35" s="55">
        <f t="shared" si="12"/>
        <v>8.010986454177214</v>
      </c>
      <c r="O35" s="55">
        <f t="shared" si="13"/>
        <v>1.2223848540433895</v>
      </c>
      <c r="P35" s="56"/>
      <c r="Q35" s="55">
        <f t="shared" si="17"/>
        <v>2.5120008750591656</v>
      </c>
      <c r="R35" s="55">
        <f t="shared" si="15"/>
        <v>8.010986454177214</v>
      </c>
      <c r="S35" s="55">
        <f t="shared" si="16"/>
        <v>1.2223848540433895</v>
      </c>
    </row>
    <row r="36" spans="1:19" x14ac:dyDescent="0.25">
      <c r="A36" s="64" t="s">
        <v>42</v>
      </c>
      <c r="B36" s="79">
        <v>1127765</v>
      </c>
      <c r="C36" s="80">
        <f t="shared" si="1"/>
        <v>18796.083333333332</v>
      </c>
      <c r="D36" s="39">
        <f t="shared" si="6"/>
        <v>2.8147895292280705</v>
      </c>
      <c r="E36" s="39">
        <f t="shared" si="7"/>
        <v>3.7701742964478169</v>
      </c>
      <c r="F36" s="39">
        <f t="shared" si="2"/>
        <v>0.57528545122909469</v>
      </c>
      <c r="G36" s="39">
        <f t="shared" si="3"/>
        <v>7.1602492769049819</v>
      </c>
      <c r="H36" s="56"/>
      <c r="I36" s="39">
        <f t="shared" si="8"/>
        <v>1.041472125814386</v>
      </c>
      <c r="J36" s="39">
        <f t="shared" si="9"/>
        <v>3.5816655816254257</v>
      </c>
      <c r="K36" s="39">
        <f t="shared" si="10"/>
        <v>0.57528545122909469</v>
      </c>
      <c r="L36" s="6"/>
      <c r="M36" s="39">
        <f t="shared" si="11"/>
        <v>1.1822116022757896</v>
      </c>
      <c r="N36" s="39">
        <f t="shared" si="12"/>
        <v>3.7701742964478169</v>
      </c>
      <c r="O36" s="39">
        <f t="shared" si="13"/>
        <v>0.57528545122909469</v>
      </c>
      <c r="P36" s="6"/>
      <c r="Q36" s="39">
        <f t="shared" si="17"/>
        <v>1.1822116022757896</v>
      </c>
      <c r="R36" s="39">
        <f t="shared" si="15"/>
        <v>3.7701742964478169</v>
      </c>
      <c r="S36" s="39">
        <f t="shared" si="16"/>
        <v>0.57528545122909469</v>
      </c>
    </row>
    <row r="37" spans="1:19" s="7" customFormat="1" x14ac:dyDescent="0.25">
      <c r="A37" s="58" t="s">
        <v>43</v>
      </c>
      <c r="B37" s="81">
        <v>1777559</v>
      </c>
      <c r="C37" s="82">
        <f t="shared" si="1"/>
        <v>29625.983333333334</v>
      </c>
      <c r="D37" s="55">
        <f t="shared" si="6"/>
        <v>4.4366108726420128</v>
      </c>
      <c r="E37" s="55">
        <f t="shared" si="7"/>
        <v>5.9424678476628419</v>
      </c>
      <c r="F37" s="55">
        <f t="shared" si="2"/>
        <v>0.9067525871093165</v>
      </c>
      <c r="G37" s="55">
        <f t="shared" si="3"/>
        <v>11.285831307414171</v>
      </c>
      <c r="H37" s="56"/>
      <c r="I37" s="55">
        <f t="shared" si="8"/>
        <v>1.6415460228775447</v>
      </c>
      <c r="J37" s="55">
        <f t="shared" si="9"/>
        <v>5.6453444552796999</v>
      </c>
      <c r="K37" s="55">
        <f t="shared" si="10"/>
        <v>0.9067525871093165</v>
      </c>
      <c r="L37" s="56"/>
      <c r="M37" s="55">
        <f t="shared" si="11"/>
        <v>1.8633765665096453</v>
      </c>
      <c r="N37" s="55">
        <f t="shared" si="12"/>
        <v>5.9424678476628419</v>
      </c>
      <c r="O37" s="55">
        <f t="shared" si="13"/>
        <v>0.9067525871093165</v>
      </c>
      <c r="P37" s="56"/>
      <c r="Q37" s="55">
        <f t="shared" si="17"/>
        <v>1.8633765665096453</v>
      </c>
      <c r="R37" s="55">
        <f t="shared" si="15"/>
        <v>5.9424678476628419</v>
      </c>
      <c r="S37" s="55">
        <f t="shared" si="16"/>
        <v>0.9067525871093165</v>
      </c>
    </row>
    <row r="38" spans="1:19" x14ac:dyDescent="0.25">
      <c r="A38" s="64" t="s">
        <v>44</v>
      </c>
      <c r="B38" s="79">
        <v>1079485</v>
      </c>
      <c r="C38" s="80">
        <f t="shared" si="1"/>
        <v>17991.416666666668</v>
      </c>
      <c r="D38" s="39">
        <f t="shared" si="6"/>
        <v>2.6942874401659598</v>
      </c>
      <c r="E38" s="39">
        <f t="shared" si="7"/>
        <v>3.6087718632879828</v>
      </c>
      <c r="F38" s="39">
        <f t="shared" si="2"/>
        <v>0.55065728704121808</v>
      </c>
      <c r="G38" s="39">
        <f t="shared" si="3"/>
        <v>6.8537165904951607</v>
      </c>
      <c r="H38" s="56"/>
      <c r="I38" s="39">
        <f t="shared" si="8"/>
        <v>0.99688635286140515</v>
      </c>
      <c r="J38" s="39">
        <f t="shared" si="9"/>
        <v>3.4283332701235834</v>
      </c>
      <c r="K38" s="39">
        <f t="shared" si="10"/>
        <v>0.55065728704121808</v>
      </c>
      <c r="L38" s="6"/>
      <c r="M38" s="39">
        <f t="shared" si="11"/>
        <v>1.1316007248697031</v>
      </c>
      <c r="N38" s="39">
        <f t="shared" si="12"/>
        <v>3.6087718632879828</v>
      </c>
      <c r="O38" s="39">
        <f t="shared" si="13"/>
        <v>0.55065728704121808</v>
      </c>
      <c r="P38" s="6"/>
      <c r="Q38" s="39">
        <f t="shared" si="17"/>
        <v>1.1316007248697031</v>
      </c>
      <c r="R38" s="39">
        <f t="shared" si="15"/>
        <v>3.6087718632879828</v>
      </c>
      <c r="S38" s="39">
        <f t="shared" si="16"/>
        <v>0.55065728704121808</v>
      </c>
    </row>
    <row r="39" spans="1:19" s="7" customFormat="1" x14ac:dyDescent="0.25">
      <c r="A39" s="58" t="s">
        <v>45</v>
      </c>
      <c r="B39" s="81">
        <v>1004103</v>
      </c>
      <c r="C39" s="82">
        <f t="shared" si="1"/>
        <v>16735.05</v>
      </c>
      <c r="D39" s="55">
        <f t="shared" si="6"/>
        <v>2.5061414484990165</v>
      </c>
      <c r="E39" s="55">
        <f t="shared" si="7"/>
        <v>3.3567661007267846</v>
      </c>
      <c r="F39" s="55">
        <f t="shared" si="2"/>
        <v>0.51220409166403258</v>
      </c>
      <c r="G39" s="55">
        <f t="shared" si="3"/>
        <v>6.3751116408898332</v>
      </c>
      <c r="H39" s="56"/>
      <c r="I39" s="55">
        <f t="shared" si="8"/>
        <v>0.92727233594463609</v>
      </c>
      <c r="J39" s="55">
        <f t="shared" si="9"/>
        <v>3.1889277956904452</v>
      </c>
      <c r="K39" s="55">
        <f t="shared" si="10"/>
        <v>0.51220409166403258</v>
      </c>
      <c r="L39" s="56"/>
      <c r="M39" s="55">
        <f t="shared" si="11"/>
        <v>1.052579408369587</v>
      </c>
      <c r="N39" s="55">
        <f t="shared" si="12"/>
        <v>3.3567661007267846</v>
      </c>
      <c r="O39" s="55">
        <f t="shared" si="13"/>
        <v>0.51220409166403258</v>
      </c>
      <c r="P39" s="56"/>
      <c r="Q39" s="55">
        <f t="shared" si="17"/>
        <v>1.052579408369587</v>
      </c>
      <c r="R39" s="55">
        <f t="shared" si="15"/>
        <v>3.3567661007267846</v>
      </c>
      <c r="S39" s="55">
        <f t="shared" si="16"/>
        <v>0.51220409166403258</v>
      </c>
    </row>
    <row r="40" spans="1:19" x14ac:dyDescent="0.25">
      <c r="A40" s="64" t="s">
        <v>46</v>
      </c>
      <c r="B40" s="79">
        <v>1248211</v>
      </c>
      <c r="C40" s="80">
        <f t="shared" si="1"/>
        <v>20803.516666666666</v>
      </c>
      <c r="D40" s="39">
        <f t="shared" si="6"/>
        <v>3.1154107930883641</v>
      </c>
      <c r="E40" s="39">
        <f t="shared" si="7"/>
        <v>4.1728312447570426</v>
      </c>
      <c r="F40" s="39">
        <f t="shared" si="2"/>
        <v>0.63672629347791376</v>
      </c>
      <c r="G40" s="39">
        <f t="shared" si="3"/>
        <v>7.9249683313233206</v>
      </c>
      <c r="H40" s="56"/>
      <c r="I40" s="39">
        <f t="shared" si="8"/>
        <v>1.1527019934426948</v>
      </c>
      <c r="J40" s="39">
        <f t="shared" si="9"/>
        <v>3.9641896825191902</v>
      </c>
      <c r="K40" s="39">
        <f t="shared" si="10"/>
        <v>0.63672629347791376</v>
      </c>
      <c r="L40" s="6"/>
      <c r="M40" s="39">
        <f t="shared" si="11"/>
        <v>1.308472533097113</v>
      </c>
      <c r="N40" s="39">
        <f t="shared" si="12"/>
        <v>4.1728312447570426</v>
      </c>
      <c r="O40" s="39">
        <f t="shared" si="13"/>
        <v>0.63672629347791376</v>
      </c>
      <c r="P40" s="6"/>
      <c r="Q40" s="39">
        <f t="shared" si="17"/>
        <v>1.308472533097113</v>
      </c>
      <c r="R40" s="39">
        <f t="shared" si="15"/>
        <v>4.1728312447570426</v>
      </c>
      <c r="S40" s="39">
        <f t="shared" si="16"/>
        <v>0.63672629347791376</v>
      </c>
    </row>
    <row r="41" spans="1:19" s="7" customFormat="1" x14ac:dyDescent="0.25">
      <c r="A41" s="58" t="s">
        <v>47</v>
      </c>
      <c r="B41" s="81">
        <v>2432101</v>
      </c>
      <c r="C41" s="82">
        <f t="shared" si="1"/>
        <v>40535.01666666667</v>
      </c>
      <c r="D41" s="55">
        <f t="shared" si="6"/>
        <v>6.0702827529007548</v>
      </c>
      <c r="E41" s="55">
        <f t="shared" si="7"/>
        <v>8.1306341982283836</v>
      </c>
      <c r="F41" s="55">
        <f t="shared" si="2"/>
        <v>1.2406417305198623</v>
      </c>
      <c r="G41" s="55">
        <f t="shared" si="3"/>
        <v>15.441558681648999</v>
      </c>
      <c r="H41" s="56"/>
      <c r="I41" s="55">
        <f t="shared" si="8"/>
        <v>2.2460046185732794</v>
      </c>
      <c r="J41" s="55">
        <f t="shared" si="9"/>
        <v>7.724102488316964</v>
      </c>
      <c r="K41" s="55">
        <f t="shared" si="10"/>
        <v>1.2406417305198623</v>
      </c>
      <c r="L41" s="56"/>
      <c r="M41" s="55">
        <f t="shared" si="11"/>
        <v>2.5495187562183168</v>
      </c>
      <c r="N41" s="55">
        <f t="shared" si="12"/>
        <v>8.1306341982283836</v>
      </c>
      <c r="O41" s="55">
        <f t="shared" si="13"/>
        <v>1.2406417305198623</v>
      </c>
      <c r="P41" s="56"/>
      <c r="Q41" s="55">
        <f t="shared" si="17"/>
        <v>2.5495187562183168</v>
      </c>
      <c r="R41" s="55">
        <f t="shared" si="15"/>
        <v>8.1306341982283836</v>
      </c>
      <c r="S41" s="55">
        <f t="shared" si="16"/>
        <v>1.2406417305198623</v>
      </c>
    </row>
    <row r="42" spans="1:19" x14ac:dyDescent="0.25">
      <c r="A42" s="64" t="s">
        <v>48</v>
      </c>
      <c r="B42" s="79">
        <v>7769561</v>
      </c>
      <c r="C42" s="80">
        <f t="shared" si="1"/>
        <v>129492.68333333333</v>
      </c>
      <c r="D42" s="39">
        <f t="shared" si="6"/>
        <v>19.392053264198459</v>
      </c>
      <c r="E42" s="39">
        <f t="shared" si="7"/>
        <v>25.974027547302313</v>
      </c>
      <c r="F42" s="39">
        <f t="shared" si="2"/>
        <v>3.9633393532668384</v>
      </c>
      <c r="G42" s="39">
        <f t="shared" si="3"/>
        <v>49.329420164767612</v>
      </c>
      <c r="H42" s="56"/>
      <c r="I42" s="39">
        <f t="shared" si="8"/>
        <v>7.1750597077534302</v>
      </c>
      <c r="J42" s="39">
        <f t="shared" si="9"/>
        <v>24.675326169937197</v>
      </c>
      <c r="K42" s="39">
        <f t="shared" si="10"/>
        <v>3.9633393532668384</v>
      </c>
      <c r="L42" s="6"/>
      <c r="M42" s="39">
        <f t="shared" si="11"/>
        <v>8.1446623709633528</v>
      </c>
      <c r="N42" s="39">
        <f t="shared" si="12"/>
        <v>25.974027547302313</v>
      </c>
      <c r="O42" s="39">
        <f t="shared" si="13"/>
        <v>3.9633393532668384</v>
      </c>
      <c r="P42" s="6"/>
      <c r="Q42" s="39">
        <f t="shared" si="17"/>
        <v>8.1446623709633528</v>
      </c>
      <c r="R42" s="39">
        <f t="shared" si="15"/>
        <v>25.974027547302313</v>
      </c>
      <c r="S42" s="39">
        <f t="shared" si="16"/>
        <v>3.9633393532668384</v>
      </c>
    </row>
    <row r="43" spans="1:19" s="7" customFormat="1" x14ac:dyDescent="0.25">
      <c r="A43" s="58" t="s">
        <v>255</v>
      </c>
      <c r="B43" s="81">
        <v>1873863</v>
      </c>
      <c r="C43" s="82">
        <f t="shared" si="1"/>
        <v>31231.05</v>
      </c>
      <c r="D43" s="55">
        <f t="shared" si="6"/>
        <v>4.6769761001697159</v>
      </c>
      <c r="E43" s="55">
        <f t="shared" si="7"/>
        <v>6.2644168932930135</v>
      </c>
      <c r="F43" s="55">
        <f t="shared" si="2"/>
        <v>0.95587832704198572</v>
      </c>
      <c r="G43" s="55">
        <f t="shared" si="3"/>
        <v>11.897271320504714</v>
      </c>
      <c r="H43" s="56"/>
      <c r="I43" s="55">
        <f t="shared" si="8"/>
        <v>1.7304811570627949</v>
      </c>
      <c r="J43" s="55">
        <f t="shared" si="9"/>
        <v>5.9511960486283622</v>
      </c>
      <c r="K43" s="55">
        <f t="shared" si="10"/>
        <v>0.95587832704198572</v>
      </c>
      <c r="L43" s="56"/>
      <c r="M43" s="55">
        <f t="shared" si="11"/>
        <v>1.9643299620712806</v>
      </c>
      <c r="N43" s="55">
        <f t="shared" si="12"/>
        <v>6.2644168932930135</v>
      </c>
      <c r="O43" s="55">
        <f t="shared" si="13"/>
        <v>0.95587832704198572</v>
      </c>
      <c r="P43" s="56"/>
      <c r="Q43" s="55">
        <f t="shared" si="17"/>
        <v>1.9643299620712806</v>
      </c>
      <c r="R43" s="55">
        <f t="shared" si="15"/>
        <v>6.2644168932930135</v>
      </c>
      <c r="S43" s="55">
        <f t="shared" si="16"/>
        <v>0.95587832704198572</v>
      </c>
    </row>
    <row r="44" spans="1:19" s="7" customFormat="1" x14ac:dyDescent="0.25">
      <c r="A44" s="58" t="s">
        <v>49</v>
      </c>
      <c r="B44" s="81">
        <v>651649</v>
      </c>
      <c r="C44" s="82">
        <f t="shared" si="1"/>
        <v>10860.816666666668</v>
      </c>
      <c r="D44" s="55">
        <f t="shared" si="6"/>
        <v>1.6264512393379322</v>
      </c>
      <c r="E44" s="55">
        <f t="shared" si="7"/>
        <v>2.1784949081643106</v>
      </c>
      <c r="F44" s="55">
        <f t="shared" si="2"/>
        <v>0.33241339198147518</v>
      </c>
      <c r="G44" s="55">
        <f t="shared" si="3"/>
        <v>4.1373595394837182</v>
      </c>
      <c r="H44" s="56"/>
      <c r="I44" s="55">
        <f t="shared" si="8"/>
        <v>0.60178695855503495</v>
      </c>
      <c r="J44" s="55">
        <f t="shared" si="9"/>
        <v>2.069570162756095</v>
      </c>
      <c r="K44" s="55">
        <f t="shared" si="10"/>
        <v>0.33241339198147518</v>
      </c>
      <c r="L44" s="56"/>
      <c r="M44" s="55">
        <f t="shared" si="11"/>
        <v>0.68310952052193152</v>
      </c>
      <c r="N44" s="55">
        <f t="shared" si="12"/>
        <v>2.1784949081643106</v>
      </c>
      <c r="O44" s="55">
        <f t="shared" si="13"/>
        <v>0.33241339198147518</v>
      </c>
      <c r="P44" s="56"/>
      <c r="Q44" s="55">
        <f t="shared" si="17"/>
        <v>0.68310952052193152</v>
      </c>
      <c r="R44" s="55">
        <f t="shared" si="15"/>
        <v>2.1784949081643106</v>
      </c>
      <c r="S44" s="55">
        <f t="shared" si="16"/>
        <v>0.33241339198147518</v>
      </c>
    </row>
    <row r="45" spans="1:19" x14ac:dyDescent="0.25">
      <c r="A45" s="64" t="s">
        <v>50</v>
      </c>
      <c r="B45" s="79">
        <v>1601223</v>
      </c>
      <c r="C45" s="80">
        <f t="shared" si="1"/>
        <v>26687.05</v>
      </c>
      <c r="D45" s="39">
        <f t="shared" si="6"/>
        <v>3.996493714877797</v>
      </c>
      <c r="E45" s="39">
        <f t="shared" si="7"/>
        <v>5.3529678589786549</v>
      </c>
      <c r="F45" s="39">
        <f t="shared" si="2"/>
        <v>0.81680163515750592</v>
      </c>
      <c r="G45" s="39">
        <f t="shared" si="3"/>
        <v>10.166263209013957</v>
      </c>
      <c r="H45" s="56"/>
      <c r="I45" s="39">
        <f t="shared" si="8"/>
        <v>1.4787026745047849</v>
      </c>
      <c r="J45" s="39">
        <f t="shared" si="9"/>
        <v>5.0853194660297216</v>
      </c>
      <c r="K45" s="39">
        <f t="shared" si="10"/>
        <v>0.81680163515750592</v>
      </c>
      <c r="L45" s="6"/>
      <c r="M45" s="39">
        <f t="shared" si="11"/>
        <v>1.6785273602486748</v>
      </c>
      <c r="N45" s="39">
        <f t="shared" si="12"/>
        <v>5.3529678589786549</v>
      </c>
      <c r="O45" s="39">
        <f t="shared" si="13"/>
        <v>0.81680163515750592</v>
      </c>
      <c r="P45" s="6"/>
      <c r="Q45" s="39">
        <f t="shared" ref="Q45:Q108" si="18">D45*0.42</f>
        <v>1.6785273602486748</v>
      </c>
      <c r="R45" s="39">
        <f t="shared" si="15"/>
        <v>5.3529678589786549</v>
      </c>
      <c r="S45" s="39">
        <f t="shared" si="16"/>
        <v>0.81680163515750592</v>
      </c>
    </row>
    <row r="46" spans="1:19" s="7" customFormat="1" x14ac:dyDescent="0.25">
      <c r="A46" s="58" t="s">
        <v>51</v>
      </c>
      <c r="B46" s="81">
        <v>3945091</v>
      </c>
      <c r="C46" s="82">
        <f t="shared" si="1"/>
        <v>65751.516666666663</v>
      </c>
      <c r="D46" s="55">
        <f t="shared" si="6"/>
        <v>9.8465556553465454</v>
      </c>
      <c r="E46" s="55">
        <f t="shared" si="7"/>
        <v>13.188634764643002</v>
      </c>
      <c r="F46" s="55">
        <f t="shared" si="2"/>
        <v>2.0124347324795862</v>
      </c>
      <c r="G46" s="55">
        <f t="shared" si="3"/>
        <v>25.047625152469134</v>
      </c>
      <c r="H46" s="56"/>
      <c r="I46" s="55">
        <f t="shared" si="8"/>
        <v>3.6432255924782218</v>
      </c>
      <c r="J46" s="55">
        <f t="shared" si="9"/>
        <v>12.529203026410851</v>
      </c>
      <c r="K46" s="55">
        <f t="shared" si="10"/>
        <v>2.0124347324795862</v>
      </c>
      <c r="L46" s="56"/>
      <c r="M46" s="55">
        <f t="shared" si="11"/>
        <v>4.1355533752455491</v>
      </c>
      <c r="N46" s="55">
        <f t="shared" si="12"/>
        <v>13.188634764643002</v>
      </c>
      <c r="O46" s="55">
        <f t="shared" si="13"/>
        <v>2.0124347324795862</v>
      </c>
      <c r="P46" s="56"/>
      <c r="Q46" s="55">
        <f t="shared" si="18"/>
        <v>4.1355533752455491</v>
      </c>
      <c r="R46" s="55">
        <f t="shared" si="15"/>
        <v>13.188634764643002</v>
      </c>
      <c r="S46" s="55">
        <f t="shared" si="16"/>
        <v>2.0124347324795862</v>
      </c>
    </row>
    <row r="47" spans="1:19" x14ac:dyDescent="0.25">
      <c r="A47" s="64" t="s">
        <v>52</v>
      </c>
      <c r="B47" s="79">
        <v>1985142</v>
      </c>
      <c r="C47" s="80">
        <f t="shared" si="1"/>
        <v>33085.699999999997</v>
      </c>
      <c r="D47" s="39">
        <f t="shared" si="6"/>
        <v>4.954717441692968</v>
      </c>
      <c r="E47" s="39">
        <f t="shared" si="7"/>
        <v>6.6364281062091939</v>
      </c>
      <c r="F47" s="39">
        <f t="shared" si="2"/>
        <v>1.0126429807839643</v>
      </c>
      <c r="G47" s="39">
        <f t="shared" si="3"/>
        <v>12.603788528686126</v>
      </c>
      <c r="H47" s="56"/>
      <c r="I47" s="39">
        <f t="shared" si="8"/>
        <v>1.8332454534263982</v>
      </c>
      <c r="J47" s="39">
        <f t="shared" si="9"/>
        <v>6.3046067008987343</v>
      </c>
      <c r="K47" s="39">
        <f t="shared" si="10"/>
        <v>1.0126429807839643</v>
      </c>
      <c r="L47" s="6"/>
      <c r="M47" s="39">
        <f t="shared" si="11"/>
        <v>2.0809813255110465</v>
      </c>
      <c r="N47" s="39">
        <f t="shared" si="12"/>
        <v>6.6364281062091939</v>
      </c>
      <c r="O47" s="39">
        <f t="shared" si="13"/>
        <v>1.0126429807839643</v>
      </c>
      <c r="P47" s="6"/>
      <c r="Q47" s="39">
        <f t="shared" si="18"/>
        <v>2.0809813255110465</v>
      </c>
      <c r="R47" s="39">
        <f t="shared" si="15"/>
        <v>6.6364281062091939</v>
      </c>
      <c r="S47" s="39">
        <f t="shared" si="16"/>
        <v>1.0126429807839643</v>
      </c>
    </row>
    <row r="48" spans="1:19" s="7" customFormat="1" x14ac:dyDescent="0.25">
      <c r="A48" s="58" t="s">
        <v>53</v>
      </c>
      <c r="B48" s="81">
        <v>1075862</v>
      </c>
      <c r="C48" s="82">
        <f t="shared" si="1"/>
        <v>17931.033333333333</v>
      </c>
      <c r="D48" s="55">
        <f t="shared" si="6"/>
        <v>2.6852447916847662</v>
      </c>
      <c r="E48" s="55">
        <f t="shared" si="7"/>
        <v>3.5966599947018585</v>
      </c>
      <c r="F48" s="55">
        <f t="shared" si="2"/>
        <v>0.54880915450491574</v>
      </c>
      <c r="G48" s="55">
        <f t="shared" si="3"/>
        <v>6.83071394089154</v>
      </c>
      <c r="H48" s="56"/>
      <c r="I48" s="55">
        <f t="shared" si="8"/>
        <v>0.99354057292336351</v>
      </c>
      <c r="J48" s="55">
        <f t="shared" si="9"/>
        <v>3.4168269949667653</v>
      </c>
      <c r="K48" s="55">
        <f t="shared" si="10"/>
        <v>0.54880915450491574</v>
      </c>
      <c r="L48" s="56"/>
      <c r="M48" s="55">
        <f t="shared" si="11"/>
        <v>1.1278028125076018</v>
      </c>
      <c r="N48" s="55">
        <f t="shared" si="12"/>
        <v>3.5966599947018585</v>
      </c>
      <c r="O48" s="55">
        <f t="shared" si="13"/>
        <v>0.54880915450491574</v>
      </c>
      <c r="P48" s="56"/>
      <c r="Q48" s="55">
        <f t="shared" si="18"/>
        <v>1.1278028125076018</v>
      </c>
      <c r="R48" s="55">
        <f t="shared" si="15"/>
        <v>3.5966599947018585</v>
      </c>
      <c r="S48" s="55">
        <f t="shared" si="16"/>
        <v>0.54880915450491574</v>
      </c>
    </row>
    <row r="49" spans="1:19" x14ac:dyDescent="0.25">
      <c r="A49" s="64" t="s">
        <v>54</v>
      </c>
      <c r="B49" s="79">
        <v>2927794</v>
      </c>
      <c r="C49" s="80">
        <f t="shared" si="1"/>
        <v>48796.566666666666</v>
      </c>
      <c r="D49" s="39">
        <f t="shared" si="6"/>
        <v>7.3074832921191639</v>
      </c>
      <c r="E49" s="39">
        <f t="shared" si="7"/>
        <v>9.7877604679114345</v>
      </c>
      <c r="F49" s="39">
        <f t="shared" si="2"/>
        <v>1.4935002348856685</v>
      </c>
      <c r="G49" s="39">
        <f t="shared" si="3"/>
        <v>18.588743994916268</v>
      </c>
      <c r="H49" s="56"/>
      <c r="I49" s="39">
        <f t="shared" si="8"/>
        <v>2.7037688180840904</v>
      </c>
      <c r="J49" s="39">
        <f t="shared" si="9"/>
        <v>9.2983724445158629</v>
      </c>
      <c r="K49" s="39">
        <f t="shared" si="10"/>
        <v>1.4935002348856685</v>
      </c>
      <c r="L49" s="6"/>
      <c r="M49" s="39">
        <f t="shared" si="11"/>
        <v>3.0691429826900487</v>
      </c>
      <c r="N49" s="39">
        <f t="shared" si="12"/>
        <v>9.7877604679114345</v>
      </c>
      <c r="O49" s="39">
        <f t="shared" si="13"/>
        <v>1.4935002348856685</v>
      </c>
      <c r="P49" s="6"/>
      <c r="Q49" s="39">
        <f t="shared" si="18"/>
        <v>3.0691429826900487</v>
      </c>
      <c r="R49" s="39">
        <f t="shared" si="15"/>
        <v>9.7877604679114345</v>
      </c>
      <c r="S49" s="39">
        <f t="shared" si="16"/>
        <v>1.4935002348856685</v>
      </c>
    </row>
    <row r="50" spans="1:19" s="7" customFormat="1" x14ac:dyDescent="0.25">
      <c r="A50" s="58" t="s">
        <v>55</v>
      </c>
      <c r="B50" s="81">
        <v>1584604</v>
      </c>
      <c r="C50" s="82">
        <f t="shared" si="1"/>
        <v>26410.066666666666</v>
      </c>
      <c r="D50" s="55">
        <f t="shared" si="6"/>
        <v>3.9550143400202318</v>
      </c>
      <c r="E50" s="55">
        <f t="shared" si="7"/>
        <v>5.2974097182022817</v>
      </c>
      <c r="F50" s="55">
        <f t="shared" si="2"/>
        <v>0.80832409869026633</v>
      </c>
      <c r="G50" s="55">
        <f t="shared" si="3"/>
        <v>10.060748156912778</v>
      </c>
      <c r="H50" s="56"/>
      <c r="I50" s="55">
        <f t="shared" si="8"/>
        <v>1.4633553058074857</v>
      </c>
      <c r="J50" s="55">
        <f t="shared" si="9"/>
        <v>5.0325392322921676</v>
      </c>
      <c r="K50" s="55">
        <f t="shared" si="10"/>
        <v>0.80832409869026633</v>
      </c>
      <c r="L50" s="56"/>
      <c r="M50" s="55">
        <f t="shared" si="11"/>
        <v>1.6611060228084973</v>
      </c>
      <c r="N50" s="55">
        <f t="shared" si="12"/>
        <v>5.2974097182022817</v>
      </c>
      <c r="O50" s="55">
        <f t="shared" si="13"/>
        <v>0.80832409869026633</v>
      </c>
      <c r="P50" s="56"/>
      <c r="Q50" s="55">
        <f t="shared" si="18"/>
        <v>1.6611060228084973</v>
      </c>
      <c r="R50" s="55">
        <f t="shared" si="15"/>
        <v>5.2974097182022817</v>
      </c>
      <c r="S50" s="55">
        <f t="shared" si="16"/>
        <v>0.80832409869026633</v>
      </c>
    </row>
    <row r="51" spans="1:19" x14ac:dyDescent="0.25">
      <c r="A51" s="64" t="s">
        <v>56</v>
      </c>
      <c r="B51" s="79">
        <v>10292633</v>
      </c>
      <c r="C51" s="80">
        <f t="shared" si="1"/>
        <v>171543.88333333333</v>
      </c>
      <c r="D51" s="39">
        <f t="shared" si="6"/>
        <v>25.689390605833044</v>
      </c>
      <c r="E51" s="39">
        <f t="shared" si="7"/>
        <v>34.408782307812871</v>
      </c>
      <c r="F51" s="39">
        <f t="shared" si="2"/>
        <v>5.2503864011921548</v>
      </c>
      <c r="G51" s="39">
        <f t="shared" si="3"/>
        <v>65.34855931483807</v>
      </c>
      <c r="H51" s="56"/>
      <c r="I51" s="39">
        <f t="shared" si="8"/>
        <v>9.5050745241582266</v>
      </c>
      <c r="J51" s="39">
        <f t="shared" si="9"/>
        <v>32.688343192422224</v>
      </c>
      <c r="K51" s="39">
        <f t="shared" si="10"/>
        <v>5.2503864011921548</v>
      </c>
      <c r="L51" s="6"/>
      <c r="M51" s="39">
        <f t="shared" si="11"/>
        <v>10.789544054449879</v>
      </c>
      <c r="N51" s="39">
        <f t="shared" si="12"/>
        <v>34.408782307812871</v>
      </c>
      <c r="O51" s="39">
        <f t="shared" si="13"/>
        <v>5.2503864011921548</v>
      </c>
      <c r="P51" s="6"/>
      <c r="Q51" s="39">
        <f t="shared" si="18"/>
        <v>10.789544054449879</v>
      </c>
      <c r="R51" s="39">
        <f t="shared" si="15"/>
        <v>34.408782307812871</v>
      </c>
      <c r="S51" s="39">
        <f t="shared" si="16"/>
        <v>5.2503864011921548</v>
      </c>
    </row>
    <row r="52" spans="1:19" s="7" customFormat="1" x14ac:dyDescent="0.25">
      <c r="A52" s="58" t="s">
        <v>57</v>
      </c>
      <c r="B52" s="81">
        <v>7112494</v>
      </c>
      <c r="C52" s="82">
        <f t="shared" si="1"/>
        <v>118541.56666666667</v>
      </c>
      <c r="D52" s="55">
        <f t="shared" si="6"/>
        <v>17.752079234501405</v>
      </c>
      <c r="E52" s="55">
        <f t="shared" si="7"/>
        <v>23.777419996576697</v>
      </c>
      <c r="F52" s="55">
        <f t="shared" si="2"/>
        <v>3.6281621793141556</v>
      </c>
      <c r="G52" s="55">
        <f t="shared" si="3"/>
        <v>45.157661410392258</v>
      </c>
      <c r="H52" s="56"/>
      <c r="I52" s="55">
        <f t="shared" si="8"/>
        <v>6.5682693167655195</v>
      </c>
      <c r="J52" s="55">
        <f t="shared" si="9"/>
        <v>22.588548996747861</v>
      </c>
      <c r="K52" s="55">
        <f t="shared" si="10"/>
        <v>3.6281621793141556</v>
      </c>
      <c r="L52" s="56"/>
      <c r="M52" s="55">
        <f t="shared" si="11"/>
        <v>7.4558732784905901</v>
      </c>
      <c r="N52" s="55">
        <f t="shared" si="12"/>
        <v>23.777419996576697</v>
      </c>
      <c r="O52" s="55">
        <f t="shared" si="13"/>
        <v>3.6281621793141556</v>
      </c>
      <c r="P52" s="56"/>
      <c r="Q52" s="55">
        <f t="shared" si="18"/>
        <v>7.4558732784905901</v>
      </c>
      <c r="R52" s="55">
        <f t="shared" si="15"/>
        <v>23.777419996576697</v>
      </c>
      <c r="S52" s="55">
        <f t="shared" si="16"/>
        <v>3.6281621793141556</v>
      </c>
    </row>
    <row r="53" spans="1:19" x14ac:dyDescent="0.25">
      <c r="A53" s="64" t="s">
        <v>58</v>
      </c>
      <c r="B53" s="79">
        <v>14106413</v>
      </c>
      <c r="C53" s="80">
        <f t="shared" si="1"/>
        <v>235106.88333333333</v>
      </c>
      <c r="D53" s="39">
        <f t="shared" si="6"/>
        <v>35.208207035478786</v>
      </c>
      <c r="E53" s="39">
        <f t="shared" si="7"/>
        <v>47.158437890586548</v>
      </c>
      <c r="F53" s="39">
        <f t="shared" si="2"/>
        <v>7.1958379342584378</v>
      </c>
      <c r="G53" s="39">
        <f t="shared" si="3"/>
        <v>89.562482860323769</v>
      </c>
      <c r="H53" s="56"/>
      <c r="I53" s="39">
        <f t="shared" si="8"/>
        <v>13.027036603127151</v>
      </c>
      <c r="J53" s="39">
        <f t="shared" si="9"/>
        <v>44.800515996057221</v>
      </c>
      <c r="K53" s="39">
        <f t="shared" si="10"/>
        <v>7.1958379342584378</v>
      </c>
      <c r="L53" s="6"/>
      <c r="M53" s="39">
        <f t="shared" si="11"/>
        <v>14.787446954901089</v>
      </c>
      <c r="N53" s="39">
        <f t="shared" si="12"/>
        <v>47.158437890586548</v>
      </c>
      <c r="O53" s="39">
        <f t="shared" si="13"/>
        <v>7.1958379342584378</v>
      </c>
      <c r="P53" s="6"/>
      <c r="Q53" s="39">
        <f t="shared" si="18"/>
        <v>14.787446954901089</v>
      </c>
      <c r="R53" s="39">
        <f t="shared" si="15"/>
        <v>47.158437890586548</v>
      </c>
      <c r="S53" s="39">
        <f t="shared" si="16"/>
        <v>7.1958379342584378</v>
      </c>
    </row>
    <row r="54" spans="1:19" s="7" customFormat="1" x14ac:dyDescent="0.25">
      <c r="A54" s="58" t="s">
        <v>59</v>
      </c>
      <c r="B54" s="81">
        <v>11327623</v>
      </c>
      <c r="C54" s="82">
        <f t="shared" si="1"/>
        <v>188793.71666666667</v>
      </c>
      <c r="D54" s="55">
        <f t="shared" si="6"/>
        <v>28.272622941342448</v>
      </c>
      <c r="E54" s="55">
        <f t="shared" si="7"/>
        <v>37.868805180557224</v>
      </c>
      <c r="F54" s="55">
        <f t="shared" si="2"/>
        <v>5.7783462945809383</v>
      </c>
      <c r="G54" s="55">
        <f t="shared" si="3"/>
        <v>71.919774416480621</v>
      </c>
      <c r="H54" s="56"/>
      <c r="I54" s="55">
        <f t="shared" si="8"/>
        <v>10.460870488296706</v>
      </c>
      <c r="J54" s="55">
        <f t="shared" si="9"/>
        <v>35.975364921529362</v>
      </c>
      <c r="K54" s="55">
        <f t="shared" si="10"/>
        <v>5.7783462945809383</v>
      </c>
      <c r="L54" s="56"/>
      <c r="M54" s="55">
        <f t="shared" si="11"/>
        <v>11.874501635363828</v>
      </c>
      <c r="N54" s="55">
        <f t="shared" si="12"/>
        <v>37.868805180557224</v>
      </c>
      <c r="O54" s="55">
        <f t="shared" si="13"/>
        <v>5.7783462945809383</v>
      </c>
      <c r="P54" s="56"/>
      <c r="Q54" s="55">
        <f t="shared" si="18"/>
        <v>11.874501635363828</v>
      </c>
      <c r="R54" s="55">
        <f t="shared" si="15"/>
        <v>37.868805180557224</v>
      </c>
      <c r="S54" s="55">
        <f t="shared" si="16"/>
        <v>5.7783462945809383</v>
      </c>
    </row>
    <row r="55" spans="1:19" x14ac:dyDescent="0.25">
      <c r="A55" s="64" t="s">
        <v>60</v>
      </c>
      <c r="B55" s="79">
        <v>12780477</v>
      </c>
      <c r="C55" s="80">
        <f t="shared" si="1"/>
        <v>213007.95</v>
      </c>
      <c r="D55" s="39">
        <f t="shared" si="6"/>
        <v>31.898802355224877</v>
      </c>
      <c r="E55" s="39">
        <f t="shared" si="7"/>
        <v>42.725768118129672</v>
      </c>
      <c r="F55" s="39">
        <f t="shared" si="2"/>
        <v>6.5194632550824565</v>
      </c>
      <c r="G55" s="39">
        <f t="shared" si="3"/>
        <v>81.144033728437009</v>
      </c>
      <c r="H55" s="56"/>
      <c r="I55" s="39">
        <f t="shared" si="8"/>
        <v>11.802556871433204</v>
      </c>
      <c r="J55" s="39">
        <f t="shared" si="9"/>
        <v>40.589479712223188</v>
      </c>
      <c r="K55" s="39">
        <f t="shared" si="10"/>
        <v>6.5194632550824565</v>
      </c>
      <c r="L55" s="6"/>
      <c r="M55" s="39">
        <f t="shared" si="11"/>
        <v>13.397496989194448</v>
      </c>
      <c r="N55" s="39">
        <f t="shared" si="12"/>
        <v>42.725768118129672</v>
      </c>
      <c r="O55" s="39">
        <f t="shared" si="13"/>
        <v>6.5194632550824565</v>
      </c>
      <c r="P55" s="6"/>
      <c r="Q55" s="39">
        <f t="shared" si="18"/>
        <v>13.397496989194448</v>
      </c>
      <c r="R55" s="39">
        <f t="shared" si="15"/>
        <v>42.725768118129672</v>
      </c>
      <c r="S55" s="39">
        <f t="shared" si="16"/>
        <v>6.5194632550824565</v>
      </c>
    </row>
    <row r="56" spans="1:19" s="7" customFormat="1" x14ac:dyDescent="0.25">
      <c r="A56" s="58" t="s">
        <v>61</v>
      </c>
      <c r="B56" s="81">
        <v>5576785</v>
      </c>
      <c r="C56" s="82">
        <f t="shared" si="1"/>
        <v>92946.416666666672</v>
      </c>
      <c r="D56" s="55">
        <f t="shared" si="6"/>
        <v>13.919101962515388</v>
      </c>
      <c r="E56" s="55">
        <f t="shared" si="7"/>
        <v>18.643468687018785</v>
      </c>
      <c r="F56" s="55">
        <f t="shared" si="2"/>
        <v>2.8447799631418311</v>
      </c>
      <c r="G56" s="55">
        <f t="shared" si="3"/>
        <v>35.407350612676005</v>
      </c>
      <c r="H56" s="56"/>
      <c r="I56" s="55">
        <f t="shared" si="8"/>
        <v>5.1500677261306933</v>
      </c>
      <c r="J56" s="55">
        <f t="shared" si="9"/>
        <v>17.711295252667846</v>
      </c>
      <c r="K56" s="55">
        <f t="shared" si="10"/>
        <v>2.8447799631418311</v>
      </c>
      <c r="L56" s="56"/>
      <c r="M56" s="55">
        <f t="shared" si="11"/>
        <v>5.8460228242564627</v>
      </c>
      <c r="N56" s="55">
        <f t="shared" si="12"/>
        <v>18.643468687018785</v>
      </c>
      <c r="O56" s="55">
        <f t="shared" si="13"/>
        <v>2.8447799631418311</v>
      </c>
      <c r="P56" s="56"/>
      <c r="Q56" s="55">
        <f t="shared" si="18"/>
        <v>5.8460228242564627</v>
      </c>
      <c r="R56" s="55">
        <f t="shared" si="15"/>
        <v>18.643468687018785</v>
      </c>
      <c r="S56" s="55">
        <f t="shared" si="16"/>
        <v>2.8447799631418311</v>
      </c>
    </row>
    <row r="57" spans="1:19" x14ac:dyDescent="0.25">
      <c r="A57" s="64" t="s">
        <v>62</v>
      </c>
      <c r="B57" s="79">
        <v>18687201</v>
      </c>
      <c r="C57" s="80">
        <f t="shared" si="1"/>
        <v>311453.34999999998</v>
      </c>
      <c r="D57" s="39">
        <f t="shared" si="6"/>
        <v>46.641399321117717</v>
      </c>
      <c r="E57" s="39">
        <f t="shared" si="7"/>
        <v>62.47223923667957</v>
      </c>
      <c r="F57" s="39">
        <f t="shared" si="2"/>
        <v>9.5325487663598256</v>
      </c>
      <c r="G57" s="39">
        <f t="shared" si="3"/>
        <v>118.64618732415711</v>
      </c>
      <c r="H57" s="56"/>
      <c r="I57" s="39">
        <f t="shared" si="8"/>
        <v>17.257317748813556</v>
      </c>
      <c r="J57" s="39">
        <f t="shared" si="9"/>
        <v>59.34862727484559</v>
      </c>
      <c r="K57" s="39">
        <f t="shared" si="10"/>
        <v>9.5325487663598256</v>
      </c>
      <c r="L57" s="6"/>
      <c r="M57" s="39">
        <f t="shared" si="11"/>
        <v>19.589387714869442</v>
      </c>
      <c r="N57" s="39">
        <f t="shared" si="12"/>
        <v>62.47223923667957</v>
      </c>
      <c r="O57" s="39">
        <f t="shared" si="13"/>
        <v>9.5325487663598256</v>
      </c>
      <c r="P57" s="6"/>
      <c r="Q57" s="39">
        <f t="shared" si="18"/>
        <v>19.589387714869442</v>
      </c>
      <c r="R57" s="39">
        <f t="shared" si="15"/>
        <v>62.47223923667957</v>
      </c>
      <c r="S57" s="39">
        <f t="shared" si="16"/>
        <v>9.5325487663598256</v>
      </c>
    </row>
    <row r="58" spans="1:19" s="7" customFormat="1" x14ac:dyDescent="0.25">
      <c r="A58" s="58" t="s">
        <v>63</v>
      </c>
      <c r="B58" s="81">
        <v>1905132</v>
      </c>
      <c r="C58" s="82">
        <f t="shared" si="1"/>
        <v>31752.2</v>
      </c>
      <c r="D58" s="55">
        <f t="shared" si="6"/>
        <v>4.7550204212733442</v>
      </c>
      <c r="E58" s="55">
        <f t="shared" si="7"/>
        <v>6.3689507102456835</v>
      </c>
      <c r="F58" s="55">
        <f t="shared" si="2"/>
        <v>0.97182899120915056</v>
      </c>
      <c r="G58" s="55">
        <f t="shared" si="3"/>
        <v>12.095800122728178</v>
      </c>
      <c r="H58" s="56"/>
      <c r="I58" s="55">
        <f t="shared" si="8"/>
        <v>1.7593575558711374</v>
      </c>
      <c r="J58" s="55">
        <f t="shared" si="9"/>
        <v>6.0505031747333993</v>
      </c>
      <c r="K58" s="55">
        <f t="shared" si="10"/>
        <v>0.97182899120915056</v>
      </c>
      <c r="L58" s="56"/>
      <c r="M58" s="55">
        <f t="shared" si="11"/>
        <v>1.9971085769348045</v>
      </c>
      <c r="N58" s="55">
        <f t="shared" si="12"/>
        <v>6.3689507102456835</v>
      </c>
      <c r="O58" s="55">
        <f t="shared" si="13"/>
        <v>0.97182899120915056</v>
      </c>
      <c r="P58" s="56"/>
      <c r="Q58" s="55">
        <f t="shared" si="18"/>
        <v>1.9971085769348045</v>
      </c>
      <c r="R58" s="55">
        <f t="shared" si="15"/>
        <v>6.3689507102456835</v>
      </c>
      <c r="S58" s="55">
        <f t="shared" si="16"/>
        <v>0.97182899120915056</v>
      </c>
    </row>
    <row r="59" spans="1:19" x14ac:dyDescent="0.25">
      <c r="A59" s="64" t="s">
        <v>64</v>
      </c>
      <c r="B59" s="79">
        <v>1262297</v>
      </c>
      <c r="C59" s="80">
        <f t="shared" si="1"/>
        <v>21038.283333333333</v>
      </c>
      <c r="D59" s="39">
        <f t="shared" si="6"/>
        <v>3.1505680513014727</v>
      </c>
      <c r="E59" s="39">
        <f t="shared" si="7"/>
        <v>4.2199214409767904</v>
      </c>
      <c r="F59" s="39">
        <f t="shared" si="2"/>
        <v>0.64391171851416962</v>
      </c>
      <c r="G59" s="39">
        <f t="shared" si="3"/>
        <v>8.0144012107924336</v>
      </c>
      <c r="H59" s="56"/>
      <c r="I59" s="39">
        <f t="shared" si="8"/>
        <v>1.1657101789815449</v>
      </c>
      <c r="J59" s="39">
        <f t="shared" si="9"/>
        <v>4.0089253689279509</v>
      </c>
      <c r="K59" s="39">
        <f t="shared" si="10"/>
        <v>0.64391171851416962</v>
      </c>
      <c r="L59" s="6"/>
      <c r="M59" s="39">
        <f t="shared" si="11"/>
        <v>1.3232385815466186</v>
      </c>
      <c r="N59" s="39">
        <f t="shared" si="12"/>
        <v>4.2199214409767904</v>
      </c>
      <c r="O59" s="39">
        <f t="shared" si="13"/>
        <v>0.64391171851416962</v>
      </c>
      <c r="P59" s="6"/>
      <c r="Q59" s="39">
        <f t="shared" si="18"/>
        <v>1.3232385815466186</v>
      </c>
      <c r="R59" s="39">
        <f t="shared" si="15"/>
        <v>4.2199214409767904</v>
      </c>
      <c r="S59" s="39">
        <f t="shared" si="16"/>
        <v>0.64391171851416962</v>
      </c>
    </row>
    <row r="60" spans="1:19" s="7" customFormat="1" x14ac:dyDescent="0.25">
      <c r="A60" s="58" t="s">
        <v>65</v>
      </c>
      <c r="B60" s="81">
        <v>954325</v>
      </c>
      <c r="C60" s="82">
        <f t="shared" si="1"/>
        <v>15905.416666666666</v>
      </c>
      <c r="D60" s="55">
        <f t="shared" si="6"/>
        <v>2.3819005000869669</v>
      </c>
      <c r="E60" s="55">
        <f t="shared" si="7"/>
        <v>3.1903557793135651</v>
      </c>
      <c r="F60" s="55">
        <f t="shared" si="2"/>
        <v>0.48681178103967204</v>
      </c>
      <c r="G60" s="55">
        <f t="shared" si="3"/>
        <v>6.0590680604402047</v>
      </c>
      <c r="H60" s="56"/>
      <c r="I60" s="55">
        <f t="shared" si="8"/>
        <v>0.88130318503217775</v>
      </c>
      <c r="J60" s="55">
        <f t="shared" si="9"/>
        <v>3.0308379903478868</v>
      </c>
      <c r="K60" s="55">
        <f t="shared" si="10"/>
        <v>0.48681178103967204</v>
      </c>
      <c r="L60" s="56"/>
      <c r="M60" s="55">
        <f t="shared" si="11"/>
        <v>1.0003982100365261</v>
      </c>
      <c r="N60" s="55">
        <f t="shared" si="12"/>
        <v>3.1903557793135651</v>
      </c>
      <c r="O60" s="55">
        <f t="shared" si="13"/>
        <v>0.48681178103967204</v>
      </c>
      <c r="P60" s="56"/>
      <c r="Q60" s="55">
        <f t="shared" si="18"/>
        <v>1.0003982100365261</v>
      </c>
      <c r="R60" s="55">
        <f t="shared" si="15"/>
        <v>3.1903557793135651</v>
      </c>
      <c r="S60" s="55">
        <f t="shared" si="16"/>
        <v>0.48681178103967204</v>
      </c>
    </row>
    <row r="61" spans="1:19" x14ac:dyDescent="0.25">
      <c r="A61" s="64" t="s">
        <v>66</v>
      </c>
      <c r="B61" s="79">
        <v>419414</v>
      </c>
      <c r="C61" s="80">
        <f t="shared" si="1"/>
        <v>6990.2333333333336</v>
      </c>
      <c r="D61" s="39">
        <f t="shared" si="6"/>
        <v>1.0468157245628851</v>
      </c>
      <c r="E61" s="39">
        <f t="shared" si="7"/>
        <v>1.4021217916590467</v>
      </c>
      <c r="F61" s="39">
        <f t="shared" si="2"/>
        <v>0.21394773932672101</v>
      </c>
      <c r="G61" s="39">
        <f t="shared" si="3"/>
        <v>2.6628852555486526</v>
      </c>
      <c r="H61" s="56"/>
      <c r="I61" s="39">
        <f t="shared" si="8"/>
        <v>0.38732181808826749</v>
      </c>
      <c r="J61" s="39">
        <f t="shared" si="9"/>
        <v>1.3320157020760943</v>
      </c>
      <c r="K61" s="39">
        <f t="shared" si="10"/>
        <v>0.21394773932672101</v>
      </c>
      <c r="L61" s="6"/>
      <c r="M61" s="39">
        <f t="shared" si="11"/>
        <v>0.43966260431641174</v>
      </c>
      <c r="N61" s="39">
        <f t="shared" si="12"/>
        <v>1.4021217916590467</v>
      </c>
      <c r="O61" s="39">
        <f t="shared" si="13"/>
        <v>0.21394773932672101</v>
      </c>
      <c r="P61" s="6"/>
      <c r="Q61" s="39">
        <f t="shared" si="18"/>
        <v>0.43966260431641174</v>
      </c>
      <c r="R61" s="39">
        <f t="shared" si="15"/>
        <v>1.4021217916590467</v>
      </c>
      <c r="S61" s="39">
        <f t="shared" si="16"/>
        <v>0.21394773932672101</v>
      </c>
    </row>
    <row r="62" spans="1:19" s="7" customFormat="1" x14ac:dyDescent="0.25">
      <c r="A62" s="58" t="s">
        <v>67</v>
      </c>
      <c r="B62" s="81">
        <v>1603103</v>
      </c>
      <c r="C62" s="82">
        <f t="shared" si="1"/>
        <v>26718.383333333335</v>
      </c>
      <c r="D62" s="55">
        <f t="shared" si="6"/>
        <v>4.0011860083209783</v>
      </c>
      <c r="E62" s="55">
        <f t="shared" si="7"/>
        <v>5.3592527921671493</v>
      </c>
      <c r="F62" s="55">
        <f t="shared" si="2"/>
        <v>0.81776064403640425</v>
      </c>
      <c r="G62" s="55">
        <f t="shared" si="3"/>
        <v>10.178199444524532</v>
      </c>
      <c r="H62" s="56"/>
      <c r="I62" s="55">
        <f t="shared" si="8"/>
        <v>1.480438823078762</v>
      </c>
      <c r="J62" s="55">
        <f t="shared" si="9"/>
        <v>5.0912901525587912</v>
      </c>
      <c r="K62" s="55">
        <f t="shared" si="10"/>
        <v>0.81776064403640425</v>
      </c>
      <c r="L62" s="56"/>
      <c r="M62" s="55">
        <f t="shared" si="11"/>
        <v>1.6804981234948109</v>
      </c>
      <c r="N62" s="55">
        <f t="shared" si="12"/>
        <v>5.3592527921671493</v>
      </c>
      <c r="O62" s="55">
        <f t="shared" si="13"/>
        <v>0.81776064403640425</v>
      </c>
      <c r="P62" s="56"/>
      <c r="Q62" s="55">
        <f t="shared" si="18"/>
        <v>1.6804981234948109</v>
      </c>
      <c r="R62" s="55">
        <f t="shared" si="15"/>
        <v>5.3592527921671493</v>
      </c>
      <c r="S62" s="55">
        <f t="shared" si="16"/>
        <v>0.81776064403640425</v>
      </c>
    </row>
    <row r="63" spans="1:19" x14ac:dyDescent="0.25">
      <c r="A63" s="64" t="s">
        <v>68</v>
      </c>
      <c r="B63" s="79">
        <v>486007</v>
      </c>
      <c r="C63" s="80">
        <f t="shared" si="1"/>
        <v>8100.1166666666668</v>
      </c>
      <c r="D63" s="39">
        <f t="shared" si="6"/>
        <v>1.2130252443829581</v>
      </c>
      <c r="E63" s="39">
        <f t="shared" si="7"/>
        <v>1.6247454915640351</v>
      </c>
      <c r="F63" s="39">
        <f t="shared" si="2"/>
        <v>0.24791756819505714</v>
      </c>
      <c r="G63" s="39">
        <f t="shared" si="3"/>
        <v>3.08568830414205</v>
      </c>
      <c r="H63" s="56"/>
      <c r="I63" s="39">
        <f t="shared" si="8"/>
        <v>0.44881934042169452</v>
      </c>
      <c r="J63" s="39">
        <f t="shared" si="9"/>
        <v>1.5435082169858334</v>
      </c>
      <c r="K63" s="39">
        <f t="shared" si="10"/>
        <v>0.24791756819505714</v>
      </c>
      <c r="L63" s="6"/>
      <c r="M63" s="39">
        <f t="shared" si="11"/>
        <v>0.50947060264084243</v>
      </c>
      <c r="N63" s="39">
        <f t="shared" si="12"/>
        <v>1.6247454915640351</v>
      </c>
      <c r="O63" s="39">
        <f t="shared" si="13"/>
        <v>0.24791756819505714</v>
      </c>
      <c r="P63" s="6"/>
      <c r="Q63" s="39">
        <f t="shared" si="18"/>
        <v>0.50947060264084243</v>
      </c>
      <c r="R63" s="39">
        <f t="shared" si="15"/>
        <v>1.6247454915640351</v>
      </c>
      <c r="S63" s="39">
        <f t="shared" si="16"/>
        <v>0.24791756819505714</v>
      </c>
    </row>
    <row r="64" spans="1:19" s="7" customFormat="1" x14ac:dyDescent="0.25">
      <c r="A64" s="58" t="s">
        <v>69</v>
      </c>
      <c r="B64" s="81">
        <v>1324876</v>
      </c>
      <c r="C64" s="82">
        <f t="shared" si="1"/>
        <v>22081.266666666666</v>
      </c>
      <c r="D64" s="55">
        <f t="shared" si="6"/>
        <v>3.3067590254402019</v>
      </c>
      <c r="E64" s="55">
        <f t="shared" si="7"/>
        <v>4.4291261399144313</v>
      </c>
      <c r="F64" s="55">
        <f t="shared" si="2"/>
        <v>0.67583396140383689</v>
      </c>
      <c r="G64" s="55">
        <f t="shared" si="3"/>
        <v>8.4117191267584701</v>
      </c>
      <c r="H64" s="56"/>
      <c r="I64" s="55">
        <f t="shared" si="8"/>
        <v>1.2235008394128748</v>
      </c>
      <c r="J64" s="55">
        <f t="shared" si="9"/>
        <v>4.2076698329187092</v>
      </c>
      <c r="K64" s="55">
        <f t="shared" si="10"/>
        <v>0.67583396140383689</v>
      </c>
      <c r="L64" s="56"/>
      <c r="M64" s="55">
        <f t="shared" si="11"/>
        <v>1.3888387906848847</v>
      </c>
      <c r="N64" s="55">
        <f t="shared" si="12"/>
        <v>4.4291261399144313</v>
      </c>
      <c r="O64" s="55">
        <f t="shared" si="13"/>
        <v>0.67583396140383689</v>
      </c>
      <c r="P64" s="56"/>
      <c r="Q64" s="55">
        <f t="shared" si="18"/>
        <v>1.3888387906848847</v>
      </c>
      <c r="R64" s="55">
        <f t="shared" si="15"/>
        <v>4.4291261399144313</v>
      </c>
      <c r="S64" s="55">
        <f t="shared" si="16"/>
        <v>0.67583396140383689</v>
      </c>
    </row>
    <row r="65" spans="1:19" x14ac:dyDescent="0.25">
      <c r="A65" s="64" t="s">
        <v>70</v>
      </c>
      <c r="B65" s="79">
        <v>826205</v>
      </c>
      <c r="C65" s="80">
        <f t="shared" si="1"/>
        <v>13770.083333333334</v>
      </c>
      <c r="D65" s="39">
        <f t="shared" si="6"/>
        <v>2.0621256937357324</v>
      </c>
      <c r="E65" s="39">
        <f t="shared" si="7"/>
        <v>2.7620442686168385</v>
      </c>
      <c r="F65" s="39">
        <f t="shared" si="2"/>
        <v>0.42145634616496719</v>
      </c>
      <c r="G65" s="39">
        <f t="shared" si="3"/>
        <v>5.2456263085175374</v>
      </c>
      <c r="H65" s="56"/>
      <c r="I65" s="39">
        <f t="shared" si="8"/>
        <v>0.76298650668222101</v>
      </c>
      <c r="J65" s="39">
        <f t="shared" si="9"/>
        <v>2.6239420551859967</v>
      </c>
      <c r="K65" s="39">
        <f t="shared" si="10"/>
        <v>0.42145634616496719</v>
      </c>
      <c r="L65" s="6"/>
      <c r="M65" s="39">
        <f t="shared" si="11"/>
        <v>0.86609279136900763</v>
      </c>
      <c r="N65" s="39">
        <f t="shared" si="12"/>
        <v>2.7620442686168385</v>
      </c>
      <c r="O65" s="39">
        <f t="shared" si="13"/>
        <v>0.42145634616496719</v>
      </c>
      <c r="P65" s="6"/>
      <c r="Q65" s="39">
        <f t="shared" si="18"/>
        <v>0.86609279136900763</v>
      </c>
      <c r="R65" s="39">
        <f t="shared" si="15"/>
        <v>2.7620442686168385</v>
      </c>
      <c r="S65" s="39">
        <f t="shared" si="16"/>
        <v>0.42145634616496719</v>
      </c>
    </row>
    <row r="66" spans="1:19" s="7" customFormat="1" x14ac:dyDescent="0.25">
      <c r="A66" s="58" t="s">
        <v>71</v>
      </c>
      <c r="B66" s="81">
        <v>1094980</v>
      </c>
      <c r="C66" s="82">
        <f t="shared" si="1"/>
        <v>18249.666666666668</v>
      </c>
      <c r="D66" s="55">
        <f t="shared" si="6"/>
        <v>2.7329614225606864</v>
      </c>
      <c r="E66" s="55">
        <f t="shared" si="7"/>
        <v>3.6605724163495328</v>
      </c>
      <c r="F66" s="55">
        <f t="shared" si="2"/>
        <v>0.55856145862554174</v>
      </c>
      <c r="G66" s="55">
        <f t="shared" si="3"/>
        <v>6.9520952975357613</v>
      </c>
      <c r="H66" s="56"/>
      <c r="I66" s="55">
        <f t="shared" si="8"/>
        <v>1.011195726347454</v>
      </c>
      <c r="J66" s="55">
        <f t="shared" si="9"/>
        <v>3.4775437955320561</v>
      </c>
      <c r="K66" s="55">
        <f t="shared" si="10"/>
        <v>0.55856145862554174</v>
      </c>
      <c r="L66" s="56"/>
      <c r="M66" s="55">
        <f t="shared" si="11"/>
        <v>1.1478437974754883</v>
      </c>
      <c r="N66" s="55">
        <f t="shared" si="12"/>
        <v>3.6605724163495328</v>
      </c>
      <c r="O66" s="55">
        <f t="shared" si="13"/>
        <v>0.55856145862554174</v>
      </c>
      <c r="P66" s="56"/>
      <c r="Q66" s="55">
        <f t="shared" si="18"/>
        <v>1.1478437974754883</v>
      </c>
      <c r="R66" s="55">
        <f t="shared" si="15"/>
        <v>3.6605724163495328</v>
      </c>
      <c r="S66" s="55">
        <f t="shared" si="16"/>
        <v>0.55856145862554174</v>
      </c>
    </row>
    <row r="67" spans="1:19" x14ac:dyDescent="0.25">
      <c r="A67" s="64" t="s">
        <v>72</v>
      </c>
      <c r="B67" s="79">
        <v>738468</v>
      </c>
      <c r="C67" s="80">
        <f t="shared" si="1"/>
        <v>12307.8</v>
      </c>
      <c r="D67" s="39">
        <f t="shared" si="6"/>
        <v>1.8431428480844807</v>
      </c>
      <c r="E67" s="39">
        <f t="shared" si="7"/>
        <v>2.4687351286387025</v>
      </c>
      <c r="F67" s="39">
        <f t="shared" si="2"/>
        <v>0.3767007280756603</v>
      </c>
      <c r="G67" s="39">
        <f t="shared" si="3"/>
        <v>4.6885787047988439</v>
      </c>
      <c r="H67" s="56"/>
      <c r="I67" s="39">
        <f t="shared" si="8"/>
        <v>0.68196285379125787</v>
      </c>
      <c r="J67" s="39">
        <f t="shared" si="9"/>
        <v>2.3452983722067673</v>
      </c>
      <c r="K67" s="39">
        <f t="shared" si="10"/>
        <v>0.3767007280756603</v>
      </c>
      <c r="L67" s="6"/>
      <c r="M67" s="39">
        <f t="shared" si="11"/>
        <v>0.77411999619548189</v>
      </c>
      <c r="N67" s="39">
        <f t="shared" si="12"/>
        <v>2.4687351286387025</v>
      </c>
      <c r="O67" s="39">
        <f t="shared" si="13"/>
        <v>0.3767007280756603</v>
      </c>
      <c r="P67" s="6"/>
      <c r="Q67" s="39">
        <f t="shared" si="18"/>
        <v>0.77411999619548189</v>
      </c>
      <c r="R67" s="39">
        <f t="shared" si="15"/>
        <v>2.4687351286387025</v>
      </c>
      <c r="S67" s="39">
        <f t="shared" si="16"/>
        <v>0.3767007280756603</v>
      </c>
    </row>
    <row r="68" spans="1:19" s="7" customFormat="1" x14ac:dyDescent="0.25">
      <c r="A68" s="58" t="s">
        <v>73</v>
      </c>
      <c r="B68" s="81">
        <v>399569</v>
      </c>
      <c r="C68" s="82">
        <f t="shared" si="1"/>
        <v>6659.4833333333336</v>
      </c>
      <c r="D68" s="55">
        <f t="shared" si="6"/>
        <v>0.99728457382888358</v>
      </c>
      <c r="E68" s="55">
        <f t="shared" si="7"/>
        <v>1.3357789729751834</v>
      </c>
      <c r="F68" s="55">
        <f t="shared" si="2"/>
        <v>0.20382458443218057</v>
      </c>
      <c r="G68" s="55">
        <f t="shared" si="3"/>
        <v>2.5368881312362475</v>
      </c>
      <c r="H68" s="56"/>
      <c r="I68" s="55">
        <f t="shared" si="8"/>
        <v>0.36899529231668693</v>
      </c>
      <c r="J68" s="55">
        <f t="shared" si="9"/>
        <v>1.2689900243264243</v>
      </c>
      <c r="K68" s="55">
        <f t="shared" si="10"/>
        <v>0.20382458443218057</v>
      </c>
      <c r="L68" s="56"/>
      <c r="M68" s="55">
        <f t="shared" si="11"/>
        <v>0.41885952100813106</v>
      </c>
      <c r="N68" s="55">
        <f t="shared" si="12"/>
        <v>1.3357789729751834</v>
      </c>
      <c r="O68" s="55">
        <f t="shared" si="13"/>
        <v>0.20382458443218057</v>
      </c>
      <c r="P68" s="56"/>
      <c r="Q68" s="55">
        <f t="shared" si="18"/>
        <v>0.41885952100813106</v>
      </c>
      <c r="R68" s="55">
        <f t="shared" si="15"/>
        <v>1.3357789729751834</v>
      </c>
      <c r="S68" s="55">
        <f t="shared" si="16"/>
        <v>0.20382458443218057</v>
      </c>
    </row>
    <row r="69" spans="1:19" x14ac:dyDescent="0.25">
      <c r="A69" s="64" t="s">
        <v>74</v>
      </c>
      <c r="B69" s="79">
        <v>1049324</v>
      </c>
      <c r="C69" s="80">
        <f t="shared" si="1"/>
        <v>17488.733333333334</v>
      </c>
      <c r="D69" s="39">
        <f t="shared" si="6"/>
        <v>2.6190085771128877</v>
      </c>
      <c r="E69" s="39">
        <f t="shared" si="7"/>
        <v>3.5079421452570427</v>
      </c>
      <c r="F69" s="39">
        <f t="shared" si="2"/>
        <v>0.53527182597927625</v>
      </c>
      <c r="G69" s="39">
        <f t="shared" si="3"/>
        <v>6.6622225483492059</v>
      </c>
      <c r="H69" s="56"/>
      <c r="I69" s="39">
        <f t="shared" si="8"/>
        <v>0.96903317353176843</v>
      </c>
      <c r="J69" s="39">
        <f t="shared" si="9"/>
        <v>3.3325450379941906</v>
      </c>
      <c r="K69" s="39">
        <f t="shared" si="10"/>
        <v>0.53527182597927625</v>
      </c>
      <c r="L69" s="6"/>
      <c r="M69" s="39">
        <f t="shared" si="11"/>
        <v>1.0999836023874128</v>
      </c>
      <c r="N69" s="39">
        <f t="shared" si="12"/>
        <v>3.5079421452570427</v>
      </c>
      <c r="O69" s="39">
        <f t="shared" si="13"/>
        <v>0.53527182597927625</v>
      </c>
      <c r="P69" s="6"/>
      <c r="Q69" s="39">
        <f t="shared" si="18"/>
        <v>1.0999836023874128</v>
      </c>
      <c r="R69" s="39">
        <f t="shared" si="15"/>
        <v>3.5079421452570427</v>
      </c>
      <c r="S69" s="39">
        <f t="shared" si="16"/>
        <v>0.53527182597927625</v>
      </c>
    </row>
    <row r="70" spans="1:19" s="7" customFormat="1" x14ac:dyDescent="0.25">
      <c r="A70" s="58" t="s">
        <v>75</v>
      </c>
      <c r="B70" s="81">
        <v>1185801</v>
      </c>
      <c r="C70" s="82">
        <f t="shared" si="1"/>
        <v>19763.349999999999</v>
      </c>
      <c r="D70" s="55">
        <f t="shared" si="6"/>
        <v>2.9596416261793679</v>
      </c>
      <c r="E70" s="55">
        <f t="shared" si="7"/>
        <v>3.9641915211964527</v>
      </c>
      <c r="F70" s="55">
        <f t="shared" si="2"/>
        <v>0.6048902593651263</v>
      </c>
      <c r="G70" s="55">
        <f t="shared" si="3"/>
        <v>7.5287234067409461</v>
      </c>
      <c r="H70" s="56"/>
      <c r="I70" s="55">
        <f t="shared" si="8"/>
        <v>1.0950674016863662</v>
      </c>
      <c r="J70" s="55">
        <f t="shared" si="9"/>
        <v>3.7659819451366299</v>
      </c>
      <c r="K70" s="55">
        <f t="shared" si="10"/>
        <v>0.6048902593651263</v>
      </c>
      <c r="L70" s="56"/>
      <c r="M70" s="55">
        <f t="shared" si="11"/>
        <v>1.2430494829953345</v>
      </c>
      <c r="N70" s="55">
        <f t="shared" si="12"/>
        <v>3.9641915211964527</v>
      </c>
      <c r="O70" s="55">
        <f t="shared" si="13"/>
        <v>0.6048902593651263</v>
      </c>
      <c r="P70" s="56"/>
      <c r="Q70" s="55">
        <f t="shared" si="18"/>
        <v>1.2430494829953345</v>
      </c>
      <c r="R70" s="55">
        <f t="shared" si="15"/>
        <v>3.9641915211964527</v>
      </c>
      <c r="S70" s="55">
        <f t="shared" si="16"/>
        <v>0.6048902593651263</v>
      </c>
    </row>
    <row r="71" spans="1:19" x14ac:dyDescent="0.25">
      <c r="A71" s="64" t="s">
        <v>76</v>
      </c>
      <c r="B71" s="79">
        <v>1759345</v>
      </c>
      <c r="C71" s="80">
        <f t="shared" si="1"/>
        <v>29322.416666666668</v>
      </c>
      <c r="D71" s="39">
        <f t="shared" si="6"/>
        <v>4.3911505360600476</v>
      </c>
      <c r="E71" s="39">
        <f t="shared" si="7"/>
        <v>5.8815775428249548</v>
      </c>
      <c r="F71" s="39">
        <f t="shared" si="2"/>
        <v>0.89746142342833091</v>
      </c>
      <c r="G71" s="39">
        <f t="shared" si="3"/>
        <v>11.170189502313333</v>
      </c>
      <c r="H71" s="56"/>
      <c r="I71" s="39">
        <f t="shared" si="8"/>
        <v>1.6247256983422176</v>
      </c>
      <c r="J71" s="39">
        <f t="shared" si="9"/>
        <v>5.5874986656837065</v>
      </c>
      <c r="K71" s="39">
        <f t="shared" si="10"/>
        <v>0.89746142342833091</v>
      </c>
      <c r="L71" s="6"/>
      <c r="M71" s="39">
        <f t="shared" si="11"/>
        <v>1.8442832251452199</v>
      </c>
      <c r="N71" s="39">
        <f t="shared" si="12"/>
        <v>5.8815775428249548</v>
      </c>
      <c r="O71" s="39">
        <f t="shared" si="13"/>
        <v>0.89746142342833091</v>
      </c>
      <c r="P71" s="6"/>
      <c r="Q71" s="39">
        <f t="shared" si="18"/>
        <v>1.8442832251452199</v>
      </c>
      <c r="R71" s="39">
        <f t="shared" si="15"/>
        <v>5.8815775428249548</v>
      </c>
      <c r="S71" s="39">
        <f t="shared" si="16"/>
        <v>0.89746142342833091</v>
      </c>
    </row>
    <row r="72" spans="1:19" s="7" customFormat="1" x14ac:dyDescent="0.25">
      <c r="A72" s="58" t="s">
        <v>77</v>
      </c>
      <c r="B72" s="81">
        <v>2098017</v>
      </c>
      <c r="C72" s="82">
        <f t="shared" si="1"/>
        <v>34966.949999999997</v>
      </c>
      <c r="D72" s="55">
        <f t="shared" si="6"/>
        <v>5.236442240841388</v>
      </c>
      <c r="E72" s="55">
        <f t="shared" si="7"/>
        <v>7.0137748262364585</v>
      </c>
      <c r="F72" s="55">
        <f t="shared" si="2"/>
        <v>1.0702217718507947</v>
      </c>
      <c r="G72" s="55">
        <f t="shared" si="3"/>
        <v>13.320438838928641</v>
      </c>
      <c r="H72" s="56"/>
      <c r="I72" s="55">
        <f t="shared" si="8"/>
        <v>1.9374836291113136</v>
      </c>
      <c r="J72" s="55">
        <f t="shared" si="9"/>
        <v>6.6630860849246352</v>
      </c>
      <c r="K72" s="55">
        <f t="shared" si="10"/>
        <v>1.0702217718507947</v>
      </c>
      <c r="L72" s="56"/>
      <c r="M72" s="55">
        <f t="shared" si="11"/>
        <v>2.199305741153383</v>
      </c>
      <c r="N72" s="55">
        <f t="shared" si="12"/>
        <v>7.0137748262364585</v>
      </c>
      <c r="O72" s="55">
        <f t="shared" si="13"/>
        <v>1.0702217718507947</v>
      </c>
      <c r="P72" s="56"/>
      <c r="Q72" s="55">
        <f t="shared" si="18"/>
        <v>2.199305741153383</v>
      </c>
      <c r="R72" s="55">
        <f t="shared" si="15"/>
        <v>7.0137748262364585</v>
      </c>
      <c r="S72" s="55">
        <f t="shared" si="16"/>
        <v>1.0702217718507947</v>
      </c>
    </row>
    <row r="73" spans="1:19" x14ac:dyDescent="0.25">
      <c r="A73" s="64" t="s">
        <v>78</v>
      </c>
      <c r="B73" s="79">
        <v>1079164</v>
      </c>
      <c r="C73" s="80">
        <f t="shared" si="1"/>
        <v>17986.066666666666</v>
      </c>
      <c r="D73" s="39">
        <f t="shared" si="6"/>
        <v>2.6934862560195443</v>
      </c>
      <c r="E73" s="39">
        <f t="shared" si="7"/>
        <v>3.6076987443765427</v>
      </c>
      <c r="F73" s="39">
        <f t="shared" si="2"/>
        <v>0.55049354137625717</v>
      </c>
      <c r="G73" s="39">
        <f t="shared" si="3"/>
        <v>6.851678541772344</v>
      </c>
      <c r="H73" s="56"/>
      <c r="I73" s="39">
        <f t="shared" si="8"/>
        <v>0.99658991472723135</v>
      </c>
      <c r="J73" s="39">
        <f t="shared" si="9"/>
        <v>3.4273138071577156</v>
      </c>
      <c r="K73" s="39">
        <f t="shared" si="10"/>
        <v>0.55049354137625717</v>
      </c>
      <c r="L73" s="6"/>
      <c r="M73" s="39">
        <f t="shared" si="11"/>
        <v>1.1312642275282085</v>
      </c>
      <c r="N73" s="39">
        <f t="shared" si="12"/>
        <v>3.6076987443765427</v>
      </c>
      <c r="O73" s="39">
        <f t="shared" si="13"/>
        <v>0.55049354137625717</v>
      </c>
      <c r="P73" s="6"/>
      <c r="Q73" s="39">
        <f t="shared" si="18"/>
        <v>1.1312642275282085</v>
      </c>
      <c r="R73" s="39">
        <f t="shared" si="15"/>
        <v>3.6076987443765427</v>
      </c>
      <c r="S73" s="39">
        <f t="shared" si="16"/>
        <v>0.55049354137625717</v>
      </c>
    </row>
    <row r="74" spans="1:19" s="7" customFormat="1" x14ac:dyDescent="0.25">
      <c r="A74" s="58" t="s">
        <v>79</v>
      </c>
      <c r="B74" s="81">
        <v>1218541</v>
      </c>
      <c r="C74" s="82">
        <f t="shared" si="1"/>
        <v>20309.016666666666</v>
      </c>
      <c r="D74" s="55">
        <f t="shared" si="6"/>
        <v>3.041357417312208</v>
      </c>
      <c r="E74" s="55">
        <f t="shared" si="7"/>
        <v>4.0736429640641614</v>
      </c>
      <c r="F74" s="55">
        <f t="shared" si="2"/>
        <v>0.62159129696891846</v>
      </c>
      <c r="G74" s="55">
        <f t="shared" si="3"/>
        <v>7.7365916783452873</v>
      </c>
      <c r="H74" s="56"/>
      <c r="I74" s="55">
        <f t="shared" si="8"/>
        <v>1.125302244405517</v>
      </c>
      <c r="J74" s="55">
        <f t="shared" si="9"/>
        <v>3.8699608158609533</v>
      </c>
      <c r="K74" s="55">
        <f t="shared" si="10"/>
        <v>0.62159129696891846</v>
      </c>
      <c r="L74" s="56"/>
      <c r="M74" s="55">
        <f t="shared" si="11"/>
        <v>1.2773701152711272</v>
      </c>
      <c r="N74" s="55">
        <f t="shared" si="12"/>
        <v>4.0736429640641614</v>
      </c>
      <c r="O74" s="55">
        <f t="shared" si="13"/>
        <v>0.62159129696891846</v>
      </c>
      <c r="P74" s="56"/>
      <c r="Q74" s="55">
        <f t="shared" si="18"/>
        <v>1.2773701152711272</v>
      </c>
      <c r="R74" s="55">
        <f t="shared" si="15"/>
        <v>4.0736429640641614</v>
      </c>
      <c r="S74" s="55">
        <f t="shared" si="16"/>
        <v>0.62159129696891846</v>
      </c>
    </row>
    <row r="75" spans="1:19" x14ac:dyDescent="0.25">
      <c r="A75" s="64" t="s">
        <v>80</v>
      </c>
      <c r="B75" s="79">
        <v>834704</v>
      </c>
      <c r="C75" s="80">
        <f t="shared" si="1"/>
        <v>13911.733333333334</v>
      </c>
      <c r="D75" s="39">
        <f t="shared" si="6"/>
        <v>2.0833383543599839</v>
      </c>
      <c r="E75" s="39">
        <f t="shared" si="7"/>
        <v>2.7904568468982265</v>
      </c>
      <c r="F75" s="39">
        <f t="shared" si="2"/>
        <v>0.42579178045313537</v>
      </c>
      <c r="G75" s="39">
        <f t="shared" si="3"/>
        <v>5.2995869817113457</v>
      </c>
      <c r="H75" s="56"/>
      <c r="I75" s="39">
        <f t="shared" si="8"/>
        <v>0.7708351911131941</v>
      </c>
      <c r="J75" s="39">
        <f t="shared" si="9"/>
        <v>2.650934004553315</v>
      </c>
      <c r="K75" s="39">
        <f t="shared" si="10"/>
        <v>0.42579178045313537</v>
      </c>
      <c r="L75" s="6"/>
      <c r="M75" s="39">
        <f t="shared" si="11"/>
        <v>0.87500210883119323</v>
      </c>
      <c r="N75" s="39">
        <f t="shared" si="12"/>
        <v>2.7904568468982265</v>
      </c>
      <c r="O75" s="39">
        <f t="shared" si="13"/>
        <v>0.42579178045313537</v>
      </c>
      <c r="P75" s="6"/>
      <c r="Q75" s="39">
        <f t="shared" si="18"/>
        <v>0.87500210883119323</v>
      </c>
      <c r="R75" s="39">
        <f t="shared" si="15"/>
        <v>2.7904568468982265</v>
      </c>
      <c r="S75" s="39">
        <f t="shared" si="16"/>
        <v>0.42579178045313537</v>
      </c>
    </row>
    <row r="76" spans="1:19" s="7" customFormat="1" x14ac:dyDescent="0.25">
      <c r="A76" s="58" t="s">
        <v>81</v>
      </c>
      <c r="B76" s="81">
        <v>1069120</v>
      </c>
      <c r="C76" s="82">
        <f t="shared" si="1"/>
        <v>17818.666666666668</v>
      </c>
      <c r="D76" s="55">
        <f t="shared" si="6"/>
        <v>2.6684174287092746</v>
      </c>
      <c r="E76" s="55">
        <f t="shared" si="7"/>
        <v>3.5741211545120573</v>
      </c>
      <c r="F76" s="55">
        <f t="shared" si="2"/>
        <v>0.54536998542963278</v>
      </c>
      <c r="G76" s="55">
        <f t="shared" si="3"/>
        <v>6.7879085686509653</v>
      </c>
      <c r="H76" s="56"/>
      <c r="I76" s="55">
        <f t="shared" si="8"/>
        <v>0.98731444862243156</v>
      </c>
      <c r="J76" s="55">
        <f t="shared" si="9"/>
        <v>3.3954150967864543</v>
      </c>
      <c r="K76" s="55">
        <f t="shared" si="10"/>
        <v>0.54536998542963278</v>
      </c>
      <c r="L76" s="56"/>
      <c r="M76" s="55">
        <f t="shared" si="11"/>
        <v>1.1207353200578953</v>
      </c>
      <c r="N76" s="55">
        <f t="shared" si="12"/>
        <v>3.5741211545120573</v>
      </c>
      <c r="O76" s="55">
        <f t="shared" si="13"/>
        <v>0.54536998542963278</v>
      </c>
      <c r="P76" s="56"/>
      <c r="Q76" s="55">
        <f t="shared" si="18"/>
        <v>1.1207353200578953</v>
      </c>
      <c r="R76" s="55">
        <f t="shared" si="15"/>
        <v>3.5741211545120573</v>
      </c>
      <c r="S76" s="55">
        <f t="shared" si="16"/>
        <v>0.54536998542963278</v>
      </c>
    </row>
    <row r="77" spans="1:19" x14ac:dyDescent="0.25">
      <c r="A77" s="64" t="s">
        <v>82</v>
      </c>
      <c r="B77" s="79">
        <v>563378</v>
      </c>
      <c r="C77" s="80">
        <f t="shared" si="1"/>
        <v>9389.6333333333332</v>
      </c>
      <c r="D77" s="39">
        <f t="shared" si="6"/>
        <v>1.4061355826767561</v>
      </c>
      <c r="E77" s="39">
        <f t="shared" si="7"/>
        <v>1.8834005797166768</v>
      </c>
      <c r="F77" s="39">
        <f t="shared" si="2"/>
        <v>0.28738537456167279</v>
      </c>
      <c r="G77" s="39">
        <f t="shared" si="3"/>
        <v>3.5769215369551057</v>
      </c>
      <c r="H77" s="56"/>
      <c r="I77" s="39">
        <f t="shared" si="8"/>
        <v>0.52027016559039974</v>
      </c>
      <c r="J77" s="39">
        <f t="shared" si="9"/>
        <v>1.789230550730843</v>
      </c>
      <c r="K77" s="39">
        <f t="shared" si="10"/>
        <v>0.28738537456167279</v>
      </c>
      <c r="L77" s="6"/>
      <c r="M77" s="39">
        <f t="shared" si="11"/>
        <v>0.5905769447242375</v>
      </c>
      <c r="N77" s="39">
        <f t="shared" si="12"/>
        <v>1.8834005797166768</v>
      </c>
      <c r="O77" s="39">
        <f t="shared" si="13"/>
        <v>0.28738537456167279</v>
      </c>
      <c r="P77" s="6"/>
      <c r="Q77" s="39">
        <f t="shared" si="18"/>
        <v>0.5905769447242375</v>
      </c>
      <c r="R77" s="39">
        <f t="shared" si="15"/>
        <v>1.8834005797166768</v>
      </c>
      <c r="S77" s="39">
        <f t="shared" si="16"/>
        <v>0.28738537456167279</v>
      </c>
    </row>
    <row r="78" spans="1:19" s="7" customFormat="1" x14ac:dyDescent="0.25">
      <c r="A78" s="58" t="s">
        <v>83</v>
      </c>
      <c r="B78" s="81">
        <v>719783</v>
      </c>
      <c r="C78" s="82">
        <f t="shared" si="1"/>
        <v>11996.383333333333</v>
      </c>
      <c r="D78" s="55">
        <f t="shared" si="6"/>
        <v>1.796506942240953</v>
      </c>
      <c r="E78" s="55">
        <f t="shared" si="7"/>
        <v>2.4062702474541231</v>
      </c>
      <c r="F78" s="55">
        <f t="shared" si="2"/>
        <v>0.3671693020638444</v>
      </c>
      <c r="G78" s="55">
        <f t="shared" si="3"/>
        <v>4.5699464917589205</v>
      </c>
      <c r="H78" s="56"/>
      <c r="I78" s="55">
        <f t="shared" si="8"/>
        <v>0.66470756862915259</v>
      </c>
      <c r="J78" s="55">
        <f t="shared" si="9"/>
        <v>2.2859567350814167</v>
      </c>
      <c r="K78" s="55">
        <f t="shared" si="10"/>
        <v>0.3671693020638444</v>
      </c>
      <c r="L78" s="56"/>
      <c r="M78" s="55">
        <f t="shared" si="11"/>
        <v>0.75453291574120018</v>
      </c>
      <c r="N78" s="55">
        <f t="shared" si="12"/>
        <v>2.4062702474541231</v>
      </c>
      <c r="O78" s="55">
        <f t="shared" si="13"/>
        <v>0.3671693020638444</v>
      </c>
      <c r="P78" s="56"/>
      <c r="Q78" s="55">
        <f t="shared" si="18"/>
        <v>0.75453291574120018</v>
      </c>
      <c r="R78" s="55">
        <f t="shared" si="15"/>
        <v>2.4062702474541231</v>
      </c>
      <c r="S78" s="55">
        <f t="shared" si="16"/>
        <v>0.3671693020638444</v>
      </c>
    </row>
    <row r="79" spans="1:19" x14ac:dyDescent="0.25">
      <c r="A79" s="64" t="s">
        <v>84</v>
      </c>
      <c r="B79" s="79">
        <v>1426342</v>
      </c>
      <c r="C79" s="80">
        <f t="shared" si="1"/>
        <v>23772.366666666665</v>
      </c>
      <c r="D79" s="39">
        <f t="shared" si="6"/>
        <v>3.5600080927305107</v>
      </c>
      <c r="E79" s="39">
        <f t="shared" si="7"/>
        <v>4.7683320074164142</v>
      </c>
      <c r="F79" s="39">
        <f t="shared" si="2"/>
        <v>0.72759289486462986</v>
      </c>
      <c r="G79" s="39">
        <f t="shared" si="3"/>
        <v>9.0559329950115544</v>
      </c>
      <c r="H79" s="56"/>
      <c r="I79" s="39">
        <f t="shared" si="8"/>
        <v>1.317202994310289</v>
      </c>
      <c r="J79" s="39">
        <f t="shared" si="9"/>
        <v>4.5299154070455936</v>
      </c>
      <c r="K79" s="39">
        <f t="shared" si="10"/>
        <v>0.72759289486462986</v>
      </c>
      <c r="L79" s="6"/>
      <c r="M79" s="39">
        <f t="shared" si="11"/>
        <v>1.4952033989468145</v>
      </c>
      <c r="N79" s="39">
        <f t="shared" si="12"/>
        <v>4.7683320074164142</v>
      </c>
      <c r="O79" s="39">
        <f t="shared" si="13"/>
        <v>0.72759289486462986</v>
      </c>
      <c r="P79" s="6"/>
      <c r="Q79" s="39">
        <f t="shared" si="18"/>
        <v>1.4952033989468145</v>
      </c>
      <c r="R79" s="39">
        <f t="shared" si="15"/>
        <v>4.7683320074164142</v>
      </c>
      <c r="S79" s="39">
        <f t="shared" si="16"/>
        <v>0.72759289486462986</v>
      </c>
    </row>
    <row r="80" spans="1:19" s="7" customFormat="1" ht="16.899999999999999" customHeight="1" x14ac:dyDescent="0.25">
      <c r="A80" s="58" t="s">
        <v>85</v>
      </c>
      <c r="B80" s="81">
        <v>5981455</v>
      </c>
      <c r="C80" s="82">
        <f t="shared" si="1"/>
        <v>99690.916666666672</v>
      </c>
      <c r="D80" s="55">
        <f t="shared" si="6"/>
        <v>14.92911812616005</v>
      </c>
      <c r="E80" s="55">
        <f t="shared" si="7"/>
        <v>19.996300555842112</v>
      </c>
      <c r="F80" s="55">
        <f t="shared" si="2"/>
        <v>3.0512066243246818</v>
      </c>
      <c r="G80" s="55">
        <f t="shared" si="3"/>
        <v>37.976625306326845</v>
      </c>
      <c r="H80" s="56"/>
      <c r="I80" s="55">
        <f t="shared" si="8"/>
        <v>5.5237737066792185</v>
      </c>
      <c r="J80" s="55">
        <f t="shared" si="9"/>
        <v>18.996485528050005</v>
      </c>
      <c r="K80" s="55">
        <f t="shared" si="10"/>
        <v>3.0512066243246818</v>
      </c>
      <c r="L80" s="56"/>
      <c r="M80" s="55">
        <f t="shared" si="11"/>
        <v>6.2702296129872206</v>
      </c>
      <c r="N80" s="55">
        <f t="shared" si="12"/>
        <v>19.996300555842112</v>
      </c>
      <c r="O80" s="55">
        <f t="shared" si="13"/>
        <v>3.0512066243246818</v>
      </c>
      <c r="P80" s="56"/>
      <c r="Q80" s="55">
        <f t="shared" si="18"/>
        <v>6.2702296129872206</v>
      </c>
      <c r="R80" s="55">
        <f t="shared" si="15"/>
        <v>19.996300555842112</v>
      </c>
      <c r="S80" s="55">
        <f t="shared" si="16"/>
        <v>3.0512066243246818</v>
      </c>
    </row>
    <row r="81" spans="1:19" ht="18" customHeight="1" x14ac:dyDescent="0.25">
      <c r="A81" s="64" t="s">
        <v>86</v>
      </c>
      <c r="B81" s="79">
        <v>1252693</v>
      </c>
      <c r="C81" s="80">
        <f t="shared" si="1"/>
        <v>20878.216666666667</v>
      </c>
      <c r="D81" s="39">
        <f t="shared" si="6"/>
        <v>3.1265974203289684</v>
      </c>
      <c r="E81" s="39">
        <f t="shared" si="7"/>
        <v>4.187814792922377</v>
      </c>
      <c r="F81" s="39">
        <f t="shared" si="2"/>
        <v>0.63901261145409571</v>
      </c>
      <c r="G81" s="39">
        <f t="shared" si="3"/>
        <v>7.9534248247054409</v>
      </c>
      <c r="H81" s="56"/>
      <c r="I81" s="39">
        <f t="shared" si="8"/>
        <v>1.1568410455217182</v>
      </c>
      <c r="J81" s="39">
        <f t="shared" si="9"/>
        <v>3.978424053276258</v>
      </c>
      <c r="K81" s="39">
        <f t="shared" si="10"/>
        <v>0.63901261145409571</v>
      </c>
      <c r="L81" s="6"/>
      <c r="M81" s="39">
        <f t="shared" si="11"/>
        <v>1.3131709165381666</v>
      </c>
      <c r="N81" s="39">
        <f t="shared" si="12"/>
        <v>4.187814792922377</v>
      </c>
      <c r="O81" s="39">
        <f t="shared" si="13"/>
        <v>0.63901261145409571</v>
      </c>
      <c r="P81" s="6"/>
      <c r="Q81" s="39">
        <f t="shared" si="18"/>
        <v>1.3131709165381666</v>
      </c>
      <c r="R81" s="39">
        <f t="shared" si="15"/>
        <v>4.187814792922377</v>
      </c>
      <c r="S81" s="39">
        <f t="shared" si="16"/>
        <v>0.63901261145409571</v>
      </c>
    </row>
    <row r="82" spans="1:19" s="7" customFormat="1" ht="15.6" customHeight="1" x14ac:dyDescent="0.25">
      <c r="A82" s="58" t="s">
        <v>87</v>
      </c>
      <c r="B82" s="81">
        <v>1542073</v>
      </c>
      <c r="C82" s="82">
        <f t="shared" si="1"/>
        <v>25701.216666666667</v>
      </c>
      <c r="D82" s="55">
        <f t="shared" si="6"/>
        <v>3.8488611844713376</v>
      </c>
      <c r="E82" s="55">
        <f t="shared" si="7"/>
        <v>5.1552264770108787</v>
      </c>
      <c r="F82" s="55">
        <f t="shared" si="2"/>
        <v>0.78662856324961639</v>
      </c>
      <c r="G82" s="55">
        <f t="shared" si="3"/>
        <v>9.7907162247318329</v>
      </c>
      <c r="H82" s="56"/>
      <c r="I82" s="55">
        <f t="shared" si="8"/>
        <v>1.4240786382543948</v>
      </c>
      <c r="J82" s="55">
        <f t="shared" si="9"/>
        <v>4.8974651531603346</v>
      </c>
      <c r="K82" s="55">
        <f t="shared" si="10"/>
        <v>0.78662856324961639</v>
      </c>
      <c r="L82" s="56"/>
      <c r="M82" s="55">
        <f t="shared" si="11"/>
        <v>1.6165216974779617</v>
      </c>
      <c r="N82" s="55">
        <f t="shared" si="12"/>
        <v>5.1552264770108787</v>
      </c>
      <c r="O82" s="55">
        <f t="shared" si="13"/>
        <v>0.78662856324961639</v>
      </c>
      <c r="P82" s="56"/>
      <c r="Q82" s="55">
        <f t="shared" si="18"/>
        <v>1.6165216974779617</v>
      </c>
      <c r="R82" s="55">
        <f t="shared" si="15"/>
        <v>5.1552264770108787</v>
      </c>
      <c r="S82" s="55">
        <f t="shared" si="16"/>
        <v>0.78662856324961639</v>
      </c>
    </row>
    <row r="83" spans="1:19" x14ac:dyDescent="0.25">
      <c r="A83" s="64" t="s">
        <v>88</v>
      </c>
      <c r="B83" s="79">
        <v>1680144</v>
      </c>
      <c r="C83" s="80">
        <f t="shared" si="1"/>
        <v>28002.400000000001</v>
      </c>
      <c r="D83" s="39">
        <f t="shared" si="6"/>
        <v>4.1934726993614513</v>
      </c>
      <c r="E83" s="39">
        <f t="shared" si="7"/>
        <v>5.6168046739622364</v>
      </c>
      <c r="F83" s="39">
        <f t="shared" si="2"/>
        <v>0.85706011373810687</v>
      </c>
      <c r="G83" s="39">
        <f t="shared" si="3"/>
        <v>10.667337487061795</v>
      </c>
      <c r="H83" s="56"/>
      <c r="I83" s="39">
        <f t="shared" si="8"/>
        <v>1.5515848987637371</v>
      </c>
      <c r="J83" s="39">
        <f t="shared" si="9"/>
        <v>5.3359644402641244</v>
      </c>
      <c r="K83" s="39">
        <f t="shared" si="10"/>
        <v>0.85706011373810687</v>
      </c>
      <c r="L83" s="6"/>
      <c r="M83" s="39">
        <f t="shared" si="11"/>
        <v>1.7612585337318094</v>
      </c>
      <c r="N83" s="39">
        <f t="shared" si="12"/>
        <v>5.6168046739622364</v>
      </c>
      <c r="O83" s="39">
        <f t="shared" si="13"/>
        <v>0.85706011373810687</v>
      </c>
      <c r="P83" s="6"/>
      <c r="Q83" s="39">
        <f t="shared" si="18"/>
        <v>1.7612585337318094</v>
      </c>
      <c r="R83" s="39">
        <f t="shared" si="15"/>
        <v>5.6168046739622364</v>
      </c>
      <c r="S83" s="39">
        <f t="shared" si="16"/>
        <v>0.85706011373810687</v>
      </c>
    </row>
    <row r="84" spans="1:19" s="7" customFormat="1" x14ac:dyDescent="0.25">
      <c r="A84" s="58" t="s">
        <v>89</v>
      </c>
      <c r="B84" s="81">
        <v>3016288</v>
      </c>
      <c r="C84" s="82">
        <f t="shared" si="1"/>
        <v>50271.466666666667</v>
      </c>
      <c r="D84" s="55">
        <f t="shared" si="6"/>
        <v>7.5283555346515261</v>
      </c>
      <c r="E84" s="55">
        <f t="shared" si="7"/>
        <v>10.083600296412811</v>
      </c>
      <c r="F84" s="55">
        <f t="shared" si="2"/>
        <v>1.5386420070820639</v>
      </c>
      <c r="G84" s="55">
        <f t="shared" si="3"/>
        <v>19.1505978381464</v>
      </c>
      <c r="H84" s="56"/>
      <c r="I84" s="55">
        <f t="shared" si="8"/>
        <v>2.7854915478210645</v>
      </c>
      <c r="J84" s="55">
        <f t="shared" si="9"/>
        <v>9.5794202815921707</v>
      </c>
      <c r="K84" s="55">
        <f t="shared" si="10"/>
        <v>1.5386420070820639</v>
      </c>
      <c r="L84" s="56"/>
      <c r="M84" s="55">
        <f t="shared" si="11"/>
        <v>3.1619093245536409</v>
      </c>
      <c r="N84" s="55">
        <f t="shared" si="12"/>
        <v>10.083600296412811</v>
      </c>
      <c r="O84" s="55">
        <f t="shared" si="13"/>
        <v>1.5386420070820639</v>
      </c>
      <c r="P84" s="56"/>
      <c r="Q84" s="55">
        <f t="shared" si="18"/>
        <v>3.1619093245536409</v>
      </c>
      <c r="R84" s="55">
        <f t="shared" si="15"/>
        <v>10.083600296412811</v>
      </c>
      <c r="S84" s="55">
        <f t="shared" si="16"/>
        <v>1.5386420070820639</v>
      </c>
    </row>
    <row r="85" spans="1:19" x14ac:dyDescent="0.25">
      <c r="A85" s="64" t="s">
        <v>90</v>
      </c>
      <c r="B85" s="79">
        <v>722268</v>
      </c>
      <c r="C85" s="80">
        <f t="shared" si="1"/>
        <v>12037.8</v>
      </c>
      <c r="D85" s="39">
        <f t="shared" si="6"/>
        <v>1.8027092556485613</v>
      </c>
      <c r="E85" s="39">
        <f t="shared" si="7"/>
        <v>2.4145777256314673</v>
      </c>
      <c r="F85" s="39">
        <f t="shared" si="2"/>
        <v>0.36843692816174978</v>
      </c>
      <c r="G85" s="39">
        <f t="shared" si="3"/>
        <v>4.5857239094417785</v>
      </c>
      <c r="H85" s="56"/>
      <c r="I85" s="39">
        <f t="shared" si="8"/>
        <v>0.66700242458996772</v>
      </c>
      <c r="J85" s="39">
        <f t="shared" si="9"/>
        <v>2.2938488393498937</v>
      </c>
      <c r="K85" s="39">
        <f t="shared" si="10"/>
        <v>0.36843692816174978</v>
      </c>
      <c r="L85" s="6"/>
      <c r="M85" s="39">
        <f t="shared" si="11"/>
        <v>0.75713788737239573</v>
      </c>
      <c r="N85" s="39">
        <f t="shared" si="12"/>
        <v>2.4145777256314673</v>
      </c>
      <c r="O85" s="39">
        <f t="shared" si="13"/>
        <v>0.36843692816174978</v>
      </c>
      <c r="P85" s="6"/>
      <c r="Q85" s="39">
        <f t="shared" si="18"/>
        <v>0.75713788737239573</v>
      </c>
      <c r="R85" s="39">
        <f t="shared" si="15"/>
        <v>2.4145777256314673</v>
      </c>
      <c r="S85" s="39">
        <f t="shared" si="16"/>
        <v>0.36843692816174978</v>
      </c>
    </row>
    <row r="86" spans="1:19" s="7" customFormat="1" x14ac:dyDescent="0.25">
      <c r="A86" s="58" t="s">
        <v>91</v>
      </c>
      <c r="B86" s="81">
        <v>8469655</v>
      </c>
      <c r="C86" s="82">
        <f t="shared" si="1"/>
        <v>141160.91666666666</v>
      </c>
      <c r="D86" s="55">
        <f t="shared" si="6"/>
        <v>21.139418416225162</v>
      </c>
      <c r="E86" s="55">
        <f t="shared" si="7"/>
        <v>28.314476491805237</v>
      </c>
      <c r="F86" s="55">
        <f t="shared" si="2"/>
        <v>4.3204650777686462</v>
      </c>
      <c r="G86" s="55">
        <f t="shared" ref="G86:G147" si="19">SUM(D86:F86)</f>
        <v>53.774359985799045</v>
      </c>
      <c r="H86" s="56"/>
      <c r="I86" s="55">
        <f t="shared" si="8"/>
        <v>7.8215848140033097</v>
      </c>
      <c r="J86" s="55">
        <f t="shared" si="9"/>
        <v>26.898752667214975</v>
      </c>
      <c r="K86" s="55">
        <f t="shared" si="10"/>
        <v>4.3204650777686462</v>
      </c>
      <c r="L86" s="56"/>
      <c r="M86" s="55">
        <f t="shared" si="11"/>
        <v>8.8785557348145669</v>
      </c>
      <c r="N86" s="55">
        <f t="shared" si="12"/>
        <v>28.314476491805237</v>
      </c>
      <c r="O86" s="55">
        <f t="shared" si="13"/>
        <v>4.3204650777686462</v>
      </c>
      <c r="P86" s="56"/>
      <c r="Q86" s="55">
        <f t="shared" si="18"/>
        <v>8.8785557348145669</v>
      </c>
      <c r="R86" s="55">
        <f t="shared" si="15"/>
        <v>28.314476491805237</v>
      </c>
      <c r="S86" s="55">
        <f t="shared" si="16"/>
        <v>4.3204650777686462</v>
      </c>
    </row>
    <row r="87" spans="1:19" x14ac:dyDescent="0.25">
      <c r="A87" s="64" t="s">
        <v>92</v>
      </c>
      <c r="B87" s="79">
        <v>2884737</v>
      </c>
      <c r="C87" s="80">
        <f t="shared" si="1"/>
        <v>48078.95</v>
      </c>
      <c r="D87" s="39">
        <f t="shared" ref="D87:D148" si="20">F$9*(C87/D$15)</f>
        <v>7.2000172927664865</v>
      </c>
      <c r="E87" s="39">
        <f t="shared" ref="E87:E148" si="21">F$10*(C87/D$15)</f>
        <v>9.6438187826470827</v>
      </c>
      <c r="F87" s="39">
        <f t="shared" ref="F87:F148" si="22">F$11*(C87/D$15)</f>
        <v>1.4715363810033695</v>
      </c>
      <c r="G87" s="39">
        <f t="shared" si="19"/>
        <v>18.315372456416938</v>
      </c>
      <c r="H87" s="56"/>
      <c r="I87" s="39">
        <f t="shared" si="8"/>
        <v>2.6640063983236</v>
      </c>
      <c r="J87" s="39">
        <f t="shared" si="9"/>
        <v>9.1616278435147276</v>
      </c>
      <c r="K87" s="39">
        <f t="shared" si="10"/>
        <v>1.4715363810033695</v>
      </c>
      <c r="L87" s="6"/>
      <c r="M87" s="39">
        <f t="shared" si="11"/>
        <v>3.0240072629619243</v>
      </c>
      <c r="N87" s="39">
        <f t="shared" si="12"/>
        <v>9.6438187826470827</v>
      </c>
      <c r="O87" s="39">
        <f t="shared" si="13"/>
        <v>1.4715363810033695</v>
      </c>
      <c r="P87" s="6"/>
      <c r="Q87" s="39">
        <f t="shared" si="18"/>
        <v>3.0240072629619243</v>
      </c>
      <c r="R87" s="39">
        <f t="shared" si="15"/>
        <v>9.6438187826470827</v>
      </c>
      <c r="S87" s="39">
        <f t="shared" si="16"/>
        <v>1.4715363810033695</v>
      </c>
    </row>
    <row r="88" spans="1:19" s="7" customFormat="1" x14ac:dyDescent="0.25">
      <c r="A88" s="58" t="s">
        <v>93</v>
      </c>
      <c r="B88" s="81">
        <v>4546695</v>
      </c>
      <c r="C88" s="82">
        <f t="shared" ref="C88:C149" si="23">B88/60</f>
        <v>75778.25</v>
      </c>
      <c r="D88" s="55">
        <f t="shared" si="20"/>
        <v>11.348099540767466</v>
      </c>
      <c r="E88" s="55">
        <f t="shared" si="21"/>
        <v>15.199826757159343</v>
      </c>
      <c r="F88" s="55">
        <f t="shared" si="22"/>
        <v>2.3193196141714529</v>
      </c>
      <c r="G88" s="55">
        <f t="shared" si="19"/>
        <v>28.867245912098259</v>
      </c>
      <c r="H88" s="56"/>
      <c r="I88" s="55">
        <f t="shared" si="8"/>
        <v>4.1987968300839622</v>
      </c>
      <c r="J88" s="55">
        <f t="shared" si="9"/>
        <v>14.439835419301374</v>
      </c>
      <c r="K88" s="55">
        <f t="shared" si="10"/>
        <v>2.3193196141714529</v>
      </c>
      <c r="L88" s="56"/>
      <c r="M88" s="55">
        <f t="shared" si="11"/>
        <v>4.7662018071223358</v>
      </c>
      <c r="N88" s="55">
        <f t="shared" si="12"/>
        <v>15.199826757159343</v>
      </c>
      <c r="O88" s="55">
        <f t="shared" si="13"/>
        <v>2.3193196141714529</v>
      </c>
      <c r="P88" s="56"/>
      <c r="Q88" s="55">
        <f t="shared" si="18"/>
        <v>4.7662018071223358</v>
      </c>
      <c r="R88" s="55">
        <f t="shared" si="15"/>
        <v>15.199826757159343</v>
      </c>
      <c r="S88" s="55">
        <f t="shared" si="16"/>
        <v>2.3193196141714529</v>
      </c>
    </row>
    <row r="89" spans="1:19" x14ac:dyDescent="0.25">
      <c r="A89" s="64" t="s">
        <v>94</v>
      </c>
      <c r="B89" s="79">
        <v>2147236</v>
      </c>
      <c r="C89" s="80">
        <f t="shared" si="23"/>
        <v>35787.26666666667</v>
      </c>
      <c r="D89" s="39">
        <f t="shared" si="20"/>
        <v>5.3592879807243223</v>
      </c>
      <c r="E89" s="39">
        <f t="shared" si="21"/>
        <v>7.178316382940972</v>
      </c>
      <c r="F89" s="39">
        <f t="shared" si="22"/>
        <v>1.0953289303670148</v>
      </c>
      <c r="G89" s="39">
        <f t="shared" si="19"/>
        <v>13.632933294032309</v>
      </c>
      <c r="H89" s="56"/>
      <c r="I89" s="39">
        <f t="shared" ref="I89:I150" si="24">D89*0.37</f>
        <v>1.9829365528679992</v>
      </c>
      <c r="J89" s="39">
        <f t="shared" ref="J89:J150" si="25">E89*0.95</f>
        <v>6.8194005637939235</v>
      </c>
      <c r="K89" s="39">
        <f t="shared" ref="K89:K150" si="26">F89*1</f>
        <v>1.0953289303670148</v>
      </c>
      <c r="L89" s="6"/>
      <c r="M89" s="39">
        <f t="shared" ref="M89:M150" si="27">D89*0.42</f>
        <v>2.2509009519042151</v>
      </c>
      <c r="N89" s="39">
        <f t="shared" ref="N89:O150" si="28">E89*1</f>
        <v>7.178316382940972</v>
      </c>
      <c r="O89" s="39">
        <f t="shared" si="28"/>
        <v>1.0953289303670148</v>
      </c>
      <c r="P89" s="6"/>
      <c r="Q89" s="39">
        <f t="shared" si="18"/>
        <v>2.2509009519042151</v>
      </c>
      <c r="R89" s="39">
        <f t="shared" ref="R89:S150" si="29">E89*1</f>
        <v>7.178316382940972</v>
      </c>
      <c r="S89" s="39">
        <f t="shared" si="29"/>
        <v>1.0953289303670148</v>
      </c>
    </row>
    <row r="90" spans="1:19" s="7" customFormat="1" x14ac:dyDescent="0.25">
      <c r="A90" s="58" t="s">
        <v>95</v>
      </c>
      <c r="B90" s="81">
        <v>571701</v>
      </c>
      <c r="C90" s="82">
        <f t="shared" si="23"/>
        <v>9528.35</v>
      </c>
      <c r="D90" s="55">
        <f t="shared" si="20"/>
        <v>1.4269089647659017</v>
      </c>
      <c r="E90" s="55">
        <f t="shared" si="21"/>
        <v>1.9112247812740362</v>
      </c>
      <c r="F90" s="55">
        <f t="shared" si="22"/>
        <v>0.29163102929522078</v>
      </c>
      <c r="G90" s="55">
        <f t="shared" si="19"/>
        <v>3.6297647753351585</v>
      </c>
      <c r="H90" s="56"/>
      <c r="I90" s="55">
        <f t="shared" si="24"/>
        <v>0.52795631696338363</v>
      </c>
      <c r="J90" s="55">
        <f t="shared" si="25"/>
        <v>1.8156635422103342</v>
      </c>
      <c r="K90" s="55">
        <f t="shared" si="26"/>
        <v>0.29163102929522078</v>
      </c>
      <c r="L90" s="56"/>
      <c r="M90" s="55">
        <f t="shared" si="27"/>
        <v>0.59930176520167866</v>
      </c>
      <c r="N90" s="55">
        <f t="shared" si="28"/>
        <v>1.9112247812740362</v>
      </c>
      <c r="O90" s="55">
        <f t="shared" si="28"/>
        <v>0.29163102929522078</v>
      </c>
      <c r="P90" s="56"/>
      <c r="Q90" s="55">
        <f t="shared" si="18"/>
        <v>0.59930176520167866</v>
      </c>
      <c r="R90" s="55">
        <f t="shared" si="29"/>
        <v>1.9112247812740362</v>
      </c>
      <c r="S90" s="55">
        <f t="shared" si="29"/>
        <v>0.29163102929522078</v>
      </c>
    </row>
    <row r="91" spans="1:19" x14ac:dyDescent="0.25">
      <c r="A91" s="64" t="s">
        <v>96</v>
      </c>
      <c r="B91" s="79">
        <v>2477800</v>
      </c>
      <c r="C91" s="80">
        <f t="shared" si="23"/>
        <v>41296.666666666664</v>
      </c>
      <c r="D91" s="39">
        <f t="shared" si="20"/>
        <v>6.1843429220815613</v>
      </c>
      <c r="E91" s="39">
        <f t="shared" si="21"/>
        <v>8.2834082204523103</v>
      </c>
      <c r="F91" s="39">
        <f t="shared" si="22"/>
        <v>1.2639532979436767</v>
      </c>
      <c r="G91" s="39">
        <f t="shared" si="19"/>
        <v>15.731704440477547</v>
      </c>
      <c r="H91" s="56"/>
      <c r="I91" s="39">
        <f t="shared" si="24"/>
        <v>2.2882068811701775</v>
      </c>
      <c r="J91" s="39">
        <f t="shared" si="25"/>
        <v>7.869237809429694</v>
      </c>
      <c r="K91" s="39">
        <f t="shared" si="26"/>
        <v>1.2639532979436767</v>
      </c>
      <c r="L91" s="6"/>
      <c r="M91" s="39">
        <f t="shared" si="27"/>
        <v>2.5974240272742555</v>
      </c>
      <c r="N91" s="39">
        <f t="shared" si="28"/>
        <v>8.2834082204523103</v>
      </c>
      <c r="O91" s="39">
        <f t="shared" si="28"/>
        <v>1.2639532979436767</v>
      </c>
      <c r="P91" s="6"/>
      <c r="Q91" s="39">
        <f t="shared" si="18"/>
        <v>2.5974240272742555</v>
      </c>
      <c r="R91" s="39">
        <f t="shared" si="29"/>
        <v>8.2834082204523103</v>
      </c>
      <c r="S91" s="39">
        <f t="shared" si="29"/>
        <v>1.2639532979436767</v>
      </c>
    </row>
    <row r="92" spans="1:19" s="7" customFormat="1" x14ac:dyDescent="0.25">
      <c r="A92" s="58" t="s">
        <v>97</v>
      </c>
      <c r="B92" s="81">
        <v>1269744</v>
      </c>
      <c r="C92" s="82">
        <f t="shared" si="23"/>
        <v>21162.400000000001</v>
      </c>
      <c r="D92" s="55">
        <f t="shared" si="20"/>
        <v>3.1691550243181581</v>
      </c>
      <c r="E92" s="55">
        <f t="shared" si="21"/>
        <v>4.2448171311122769</v>
      </c>
      <c r="F92" s="55">
        <f t="shared" si="22"/>
        <v>0.64771051591903961</v>
      </c>
      <c r="G92" s="55">
        <f t="shared" si="19"/>
        <v>8.0616826713494749</v>
      </c>
      <c r="H92" s="56"/>
      <c r="I92" s="55">
        <f t="shared" si="24"/>
        <v>1.1725873589977185</v>
      </c>
      <c r="J92" s="55">
        <f t="shared" si="25"/>
        <v>4.0325762745566625</v>
      </c>
      <c r="K92" s="55">
        <f t="shared" si="26"/>
        <v>0.64771051591903961</v>
      </c>
      <c r="L92" s="56"/>
      <c r="M92" s="55">
        <f t="shared" si="27"/>
        <v>1.3310451102136263</v>
      </c>
      <c r="N92" s="55">
        <f t="shared" si="28"/>
        <v>4.2448171311122769</v>
      </c>
      <c r="O92" s="55">
        <f t="shared" si="28"/>
        <v>0.64771051591903961</v>
      </c>
      <c r="P92" s="56"/>
      <c r="Q92" s="55">
        <f t="shared" si="18"/>
        <v>1.3310451102136263</v>
      </c>
      <c r="R92" s="55">
        <f t="shared" si="29"/>
        <v>4.2448171311122769</v>
      </c>
      <c r="S92" s="55">
        <f t="shared" si="29"/>
        <v>0.64771051591903961</v>
      </c>
    </row>
    <row r="93" spans="1:19" x14ac:dyDescent="0.25">
      <c r="A93" s="64" t="s">
        <v>98</v>
      </c>
      <c r="B93" s="79">
        <v>2556920</v>
      </c>
      <c r="C93" s="80">
        <f t="shared" si="23"/>
        <v>42615.333333333336</v>
      </c>
      <c r="D93" s="39">
        <f t="shared" si="20"/>
        <v>6.3818185908179794</v>
      </c>
      <c r="E93" s="39">
        <f t="shared" si="21"/>
        <v>8.5479103022999929</v>
      </c>
      <c r="F93" s="39">
        <f t="shared" si="22"/>
        <v>1.3043132886343314</v>
      </c>
      <c r="G93" s="39">
        <f t="shared" si="19"/>
        <v>16.234042181752304</v>
      </c>
      <c r="H93" s="56"/>
      <c r="I93" s="39">
        <f t="shared" si="24"/>
        <v>2.3612728786026524</v>
      </c>
      <c r="J93" s="39">
        <f t="shared" si="25"/>
        <v>8.1205147871849928</v>
      </c>
      <c r="K93" s="39">
        <f t="shared" si="26"/>
        <v>1.3043132886343314</v>
      </c>
      <c r="L93" s="6"/>
      <c r="M93" s="39">
        <f t="shared" si="27"/>
        <v>2.6803638081435515</v>
      </c>
      <c r="N93" s="39">
        <f t="shared" si="28"/>
        <v>8.5479103022999929</v>
      </c>
      <c r="O93" s="39">
        <f t="shared" si="28"/>
        <v>1.3043132886343314</v>
      </c>
      <c r="P93" s="6"/>
      <c r="Q93" s="39">
        <f t="shared" si="18"/>
        <v>2.6803638081435515</v>
      </c>
      <c r="R93" s="39">
        <f t="shared" si="29"/>
        <v>8.5479103022999929</v>
      </c>
      <c r="S93" s="39">
        <f t="shared" si="29"/>
        <v>1.3043132886343314</v>
      </c>
    </row>
    <row r="94" spans="1:19" s="7" customFormat="1" x14ac:dyDescent="0.25">
      <c r="A94" s="62" t="s">
        <v>99</v>
      </c>
      <c r="B94" s="81">
        <v>2030499</v>
      </c>
      <c r="C94" s="82">
        <f t="shared" si="23"/>
        <v>33841.65</v>
      </c>
      <c r="D94" s="55">
        <f t="shared" si="20"/>
        <v>5.0679240128112397</v>
      </c>
      <c r="E94" s="55">
        <f t="shared" si="21"/>
        <v>6.7880588054807482</v>
      </c>
      <c r="F94" s="55">
        <f t="shared" si="22"/>
        <v>1.0357800902095964</v>
      </c>
      <c r="G94" s="55">
        <f t="shared" si="19"/>
        <v>12.891762908501585</v>
      </c>
      <c r="H94" s="56"/>
      <c r="I94" s="55">
        <f t="shared" si="24"/>
        <v>1.8751318847401586</v>
      </c>
      <c r="J94" s="55">
        <f t="shared" si="25"/>
        <v>6.4486558652067103</v>
      </c>
      <c r="K94" s="55">
        <f t="shared" si="26"/>
        <v>1.0357800902095964</v>
      </c>
      <c r="L94" s="56"/>
      <c r="M94" s="55">
        <f t="shared" si="27"/>
        <v>2.1285280853807205</v>
      </c>
      <c r="N94" s="55">
        <f t="shared" si="28"/>
        <v>6.7880588054807482</v>
      </c>
      <c r="O94" s="55">
        <f t="shared" si="28"/>
        <v>1.0357800902095964</v>
      </c>
      <c r="P94" s="56"/>
      <c r="Q94" s="55">
        <f t="shared" si="18"/>
        <v>2.1285280853807205</v>
      </c>
      <c r="R94" s="55">
        <f t="shared" si="29"/>
        <v>6.7880588054807482</v>
      </c>
      <c r="S94" s="55">
        <f t="shared" si="29"/>
        <v>1.0357800902095964</v>
      </c>
    </row>
    <row r="95" spans="1:19" x14ac:dyDescent="0.25">
      <c r="A95" s="64" t="s">
        <v>100</v>
      </c>
      <c r="B95" s="79">
        <v>9319123</v>
      </c>
      <c r="C95" s="80">
        <f t="shared" si="23"/>
        <v>155318.71666666667</v>
      </c>
      <c r="D95" s="39">
        <f t="shared" si="20"/>
        <v>23.259606249518725</v>
      </c>
      <c r="E95" s="39">
        <f t="shared" si="21"/>
        <v>31.154290122530554</v>
      </c>
      <c r="F95" s="39">
        <f t="shared" si="22"/>
        <v>4.7537881385877689</v>
      </c>
      <c r="G95" s="39">
        <f t="shared" si="19"/>
        <v>59.167684510637045</v>
      </c>
      <c r="H95" s="56"/>
      <c r="I95" s="39">
        <f t="shared" si="24"/>
        <v>8.6060543123219286</v>
      </c>
      <c r="J95" s="39">
        <f t="shared" si="25"/>
        <v>29.596575616404024</v>
      </c>
      <c r="K95" s="39">
        <f t="shared" si="26"/>
        <v>4.7537881385877689</v>
      </c>
      <c r="L95" s="6"/>
      <c r="M95" s="39">
        <f t="shared" si="27"/>
        <v>9.7690346247978646</v>
      </c>
      <c r="N95" s="39">
        <f t="shared" si="28"/>
        <v>31.154290122530554</v>
      </c>
      <c r="O95" s="39">
        <f t="shared" si="28"/>
        <v>4.7537881385877689</v>
      </c>
      <c r="P95" s="6"/>
      <c r="Q95" s="39">
        <f t="shared" si="18"/>
        <v>9.7690346247978646</v>
      </c>
      <c r="R95" s="39">
        <f t="shared" si="29"/>
        <v>31.154290122530554</v>
      </c>
      <c r="S95" s="39">
        <f t="shared" si="29"/>
        <v>4.7537881385877689</v>
      </c>
    </row>
    <row r="96" spans="1:19" s="7" customFormat="1" x14ac:dyDescent="0.25">
      <c r="A96" s="58" t="s">
        <v>101</v>
      </c>
      <c r="B96" s="81">
        <v>1098270</v>
      </c>
      <c r="C96" s="82">
        <f t="shared" si="23"/>
        <v>18304.5</v>
      </c>
      <c r="D96" s="55">
        <f t="shared" si="20"/>
        <v>2.7411729360862527</v>
      </c>
      <c r="E96" s="55">
        <f t="shared" si="21"/>
        <v>3.6715710494293967</v>
      </c>
      <c r="F96" s="55">
        <f t="shared" si="22"/>
        <v>0.56023972416361367</v>
      </c>
      <c r="G96" s="55">
        <f t="shared" si="19"/>
        <v>6.9729837096792631</v>
      </c>
      <c r="H96" s="56"/>
      <c r="I96" s="55">
        <f t="shared" si="24"/>
        <v>1.0142339863519134</v>
      </c>
      <c r="J96" s="55">
        <f t="shared" si="25"/>
        <v>3.4879924969579266</v>
      </c>
      <c r="K96" s="55">
        <f t="shared" si="26"/>
        <v>0.56023972416361367</v>
      </c>
      <c r="L96" s="56"/>
      <c r="M96" s="55">
        <f t="shared" si="27"/>
        <v>1.1512926331562261</v>
      </c>
      <c r="N96" s="55">
        <f t="shared" si="28"/>
        <v>3.6715710494293967</v>
      </c>
      <c r="O96" s="55">
        <f t="shared" si="28"/>
        <v>0.56023972416361367</v>
      </c>
      <c r="P96" s="56"/>
      <c r="Q96" s="55">
        <f t="shared" si="18"/>
        <v>1.1512926331562261</v>
      </c>
      <c r="R96" s="55">
        <f t="shared" si="29"/>
        <v>3.6715710494293967</v>
      </c>
      <c r="S96" s="55">
        <f t="shared" si="29"/>
        <v>0.56023972416361367</v>
      </c>
    </row>
    <row r="97" spans="1:19" x14ac:dyDescent="0.25">
      <c r="A97" s="64" t="s">
        <v>102</v>
      </c>
      <c r="B97" s="79">
        <v>3599335</v>
      </c>
      <c r="C97" s="80">
        <f t="shared" si="23"/>
        <v>59988.916666666664</v>
      </c>
      <c r="D97" s="39">
        <f t="shared" si="20"/>
        <v>8.9835829895271768</v>
      </c>
      <c r="E97" s="39">
        <f t="shared" si="21"/>
        <v>12.03275531808932</v>
      </c>
      <c r="F97" s="39">
        <f t="shared" si="22"/>
        <v>1.8360607569836565</v>
      </c>
      <c r="G97" s="39">
        <f t="shared" si="19"/>
        <v>22.852399064600153</v>
      </c>
      <c r="H97" s="56"/>
      <c r="I97" s="39">
        <f t="shared" si="24"/>
        <v>3.3239257061250553</v>
      </c>
      <c r="J97" s="39">
        <f t="shared" si="25"/>
        <v>11.431117552184853</v>
      </c>
      <c r="K97" s="39">
        <f t="shared" si="26"/>
        <v>1.8360607569836565</v>
      </c>
      <c r="L97" s="6"/>
      <c r="M97" s="39">
        <f t="shared" si="27"/>
        <v>3.7731048556014142</v>
      </c>
      <c r="N97" s="39">
        <f t="shared" si="28"/>
        <v>12.03275531808932</v>
      </c>
      <c r="O97" s="39">
        <f t="shared" si="28"/>
        <v>1.8360607569836565</v>
      </c>
      <c r="P97" s="6"/>
      <c r="Q97" s="39">
        <f t="shared" si="18"/>
        <v>3.7731048556014142</v>
      </c>
      <c r="R97" s="39">
        <f t="shared" si="29"/>
        <v>12.03275531808932</v>
      </c>
      <c r="S97" s="39">
        <f t="shared" si="29"/>
        <v>1.8360607569836565</v>
      </c>
    </row>
    <row r="98" spans="1:19" s="7" customFormat="1" x14ac:dyDescent="0.25">
      <c r="A98" s="58" t="s">
        <v>103</v>
      </c>
      <c r="B98" s="81">
        <v>1892537</v>
      </c>
      <c r="C98" s="82">
        <f t="shared" si="23"/>
        <v>31542.283333333333</v>
      </c>
      <c r="D98" s="55">
        <f t="shared" si="20"/>
        <v>4.7235845511047998</v>
      </c>
      <c r="E98" s="55">
        <f t="shared" si="21"/>
        <v>6.3268450009323409</v>
      </c>
      <c r="F98" s="55">
        <f t="shared" si="22"/>
        <v>0.96540414183163781</v>
      </c>
      <c r="G98" s="55">
        <f t="shared" si="19"/>
        <v>12.015833693868778</v>
      </c>
      <c r="H98" s="56"/>
      <c r="I98" s="55">
        <f t="shared" si="24"/>
        <v>1.7477262839087759</v>
      </c>
      <c r="J98" s="55">
        <f t="shared" si="25"/>
        <v>6.0105027508857232</v>
      </c>
      <c r="K98" s="55">
        <f t="shared" si="26"/>
        <v>0.96540414183163781</v>
      </c>
      <c r="L98" s="56"/>
      <c r="M98" s="55">
        <f t="shared" si="27"/>
        <v>1.9839055114640158</v>
      </c>
      <c r="N98" s="55">
        <f t="shared" si="28"/>
        <v>6.3268450009323409</v>
      </c>
      <c r="O98" s="55">
        <f t="shared" si="28"/>
        <v>0.96540414183163781</v>
      </c>
      <c r="P98" s="56"/>
      <c r="Q98" s="55">
        <f t="shared" si="18"/>
        <v>1.9839055114640158</v>
      </c>
      <c r="R98" s="55">
        <f t="shared" si="29"/>
        <v>6.3268450009323409</v>
      </c>
      <c r="S98" s="55">
        <f t="shared" si="29"/>
        <v>0.96540414183163781</v>
      </c>
    </row>
    <row r="99" spans="1:19" x14ac:dyDescent="0.25">
      <c r="A99" s="64" t="s">
        <v>104</v>
      </c>
      <c r="B99" s="79">
        <v>1731756</v>
      </c>
      <c r="C99" s="80">
        <f t="shared" si="23"/>
        <v>28862.6</v>
      </c>
      <c r="D99" s="39">
        <f t="shared" si="20"/>
        <v>4.3222911297813695</v>
      </c>
      <c r="E99" s="39">
        <f t="shared" si="21"/>
        <v>5.7893461482838049</v>
      </c>
      <c r="F99" s="39">
        <f t="shared" si="22"/>
        <v>0.8833879681304988</v>
      </c>
      <c r="G99" s="39">
        <f t="shared" si="19"/>
        <v>10.995025246195674</v>
      </c>
      <c r="H99" s="56"/>
      <c r="I99" s="39">
        <f t="shared" si="24"/>
        <v>1.5992477180191067</v>
      </c>
      <c r="J99" s="39">
        <f t="shared" si="25"/>
        <v>5.4998788408696146</v>
      </c>
      <c r="K99" s="39">
        <f t="shared" si="26"/>
        <v>0.8833879681304988</v>
      </c>
      <c r="L99" s="6"/>
      <c r="M99" s="39">
        <f t="shared" si="27"/>
        <v>1.8153622745081752</v>
      </c>
      <c r="N99" s="39">
        <f t="shared" si="28"/>
        <v>5.7893461482838049</v>
      </c>
      <c r="O99" s="39">
        <f t="shared" si="28"/>
        <v>0.8833879681304988</v>
      </c>
      <c r="P99" s="6"/>
      <c r="Q99" s="39">
        <f t="shared" si="18"/>
        <v>1.8153622745081752</v>
      </c>
      <c r="R99" s="39">
        <f t="shared" si="29"/>
        <v>5.7893461482838049</v>
      </c>
      <c r="S99" s="39">
        <f t="shared" si="29"/>
        <v>0.8833879681304988</v>
      </c>
    </row>
    <row r="100" spans="1:19" s="7" customFormat="1" x14ac:dyDescent="0.25">
      <c r="A100" s="58" t="s">
        <v>105</v>
      </c>
      <c r="B100" s="81">
        <v>746267</v>
      </c>
      <c r="C100" s="82">
        <f t="shared" si="23"/>
        <v>12437.783333333333</v>
      </c>
      <c r="D100" s="55">
        <f t="shared" si="20"/>
        <v>1.862608378171378</v>
      </c>
      <c r="E100" s="55">
        <f t="shared" si="21"/>
        <v>2.4948075722222471</v>
      </c>
      <c r="F100" s="55">
        <f t="shared" si="22"/>
        <v>0.38067908458977073</v>
      </c>
      <c r="G100" s="55">
        <f t="shared" si="19"/>
        <v>4.7380950349833952</v>
      </c>
      <c r="H100" s="56"/>
      <c r="I100" s="55">
        <f t="shared" si="24"/>
        <v>0.68916509992340991</v>
      </c>
      <c r="J100" s="55">
        <f t="shared" si="25"/>
        <v>2.3700671936111348</v>
      </c>
      <c r="K100" s="55">
        <f t="shared" si="26"/>
        <v>0.38067908458977073</v>
      </c>
      <c r="L100" s="56"/>
      <c r="M100" s="55">
        <f t="shared" si="27"/>
        <v>0.78229551883197879</v>
      </c>
      <c r="N100" s="55">
        <f t="shared" si="28"/>
        <v>2.4948075722222471</v>
      </c>
      <c r="O100" s="55">
        <f t="shared" si="28"/>
        <v>0.38067908458977073</v>
      </c>
      <c r="P100" s="56"/>
      <c r="Q100" s="55">
        <f t="shared" si="18"/>
        <v>0.78229551883197879</v>
      </c>
      <c r="R100" s="55">
        <f t="shared" si="29"/>
        <v>2.4948075722222471</v>
      </c>
      <c r="S100" s="55">
        <f t="shared" si="29"/>
        <v>0.38067908458977073</v>
      </c>
    </row>
    <row r="101" spans="1:19" x14ac:dyDescent="0.25">
      <c r="A101" s="64" t="s">
        <v>106</v>
      </c>
      <c r="B101" s="79">
        <v>2368366</v>
      </c>
      <c r="C101" s="80">
        <f t="shared" si="23"/>
        <v>39472.76666666667</v>
      </c>
      <c r="D101" s="39">
        <f t="shared" si="20"/>
        <v>5.911206517474624</v>
      </c>
      <c r="E101" s="39">
        <f t="shared" si="21"/>
        <v>7.9175649339897332</v>
      </c>
      <c r="F101" s="39">
        <f t="shared" si="22"/>
        <v>1.208129799191894</v>
      </c>
      <c r="G101" s="39">
        <f t="shared" si="19"/>
        <v>15.036901250656252</v>
      </c>
      <c r="H101" s="56"/>
      <c r="I101" s="39">
        <f t="shared" si="24"/>
        <v>2.1871464114656107</v>
      </c>
      <c r="J101" s="39">
        <f t="shared" si="25"/>
        <v>7.5216866872902459</v>
      </c>
      <c r="K101" s="39">
        <f t="shared" si="26"/>
        <v>1.208129799191894</v>
      </c>
      <c r="L101" s="6"/>
      <c r="M101" s="39">
        <f t="shared" si="27"/>
        <v>2.4827067373393419</v>
      </c>
      <c r="N101" s="39">
        <f t="shared" si="28"/>
        <v>7.9175649339897332</v>
      </c>
      <c r="O101" s="39">
        <f t="shared" si="28"/>
        <v>1.208129799191894</v>
      </c>
      <c r="P101" s="6"/>
      <c r="Q101" s="39">
        <f t="shared" si="18"/>
        <v>2.4827067373393419</v>
      </c>
      <c r="R101" s="39">
        <f t="shared" si="29"/>
        <v>7.9175649339897332</v>
      </c>
      <c r="S101" s="39">
        <f t="shared" si="29"/>
        <v>1.208129799191894</v>
      </c>
    </row>
    <row r="102" spans="1:19" s="7" customFormat="1" x14ac:dyDescent="0.25">
      <c r="A102" s="58" t="s">
        <v>107</v>
      </c>
      <c r="B102" s="81">
        <v>1777379</v>
      </c>
      <c r="C102" s="82">
        <f t="shared" si="23"/>
        <v>29622.983333333334</v>
      </c>
      <c r="D102" s="55">
        <f t="shared" si="20"/>
        <v>4.4361616105038362</v>
      </c>
      <c r="E102" s="55">
        <f t="shared" si="21"/>
        <v>5.9418660987405394</v>
      </c>
      <c r="F102" s="55">
        <f t="shared" si="22"/>
        <v>0.9066607671102731</v>
      </c>
      <c r="G102" s="55">
        <f t="shared" si="19"/>
        <v>11.284688476354647</v>
      </c>
      <c r="H102" s="56"/>
      <c r="I102" s="55">
        <f t="shared" si="24"/>
        <v>1.6413797958864194</v>
      </c>
      <c r="J102" s="55">
        <f t="shared" si="25"/>
        <v>5.6447727938035124</v>
      </c>
      <c r="K102" s="55">
        <f t="shared" si="26"/>
        <v>0.9066607671102731</v>
      </c>
      <c r="L102" s="56"/>
      <c r="M102" s="55">
        <f t="shared" si="27"/>
        <v>1.8631878764116112</v>
      </c>
      <c r="N102" s="55">
        <f t="shared" si="28"/>
        <v>5.9418660987405394</v>
      </c>
      <c r="O102" s="55">
        <f t="shared" si="28"/>
        <v>0.9066607671102731</v>
      </c>
      <c r="P102" s="56"/>
      <c r="Q102" s="55">
        <f t="shared" si="18"/>
        <v>1.8631878764116112</v>
      </c>
      <c r="R102" s="55">
        <f t="shared" si="29"/>
        <v>5.9418660987405394</v>
      </c>
      <c r="S102" s="55">
        <f t="shared" si="29"/>
        <v>0.9066607671102731</v>
      </c>
    </row>
    <row r="103" spans="1:19" x14ac:dyDescent="0.25">
      <c r="A103" s="64" t="s">
        <v>108</v>
      </c>
      <c r="B103" s="79">
        <v>2417084</v>
      </c>
      <c r="C103" s="80">
        <f t="shared" si="23"/>
        <v>40284.73333333333</v>
      </c>
      <c r="D103" s="39">
        <f t="shared" si="20"/>
        <v>6.0328018110729635</v>
      </c>
      <c r="E103" s="39">
        <f t="shared" si="21"/>
        <v>8.0804316228605018</v>
      </c>
      <c r="F103" s="39">
        <f t="shared" si="22"/>
        <v>1.2329813920441093</v>
      </c>
      <c r="G103" s="39">
        <f t="shared" si="19"/>
        <v>15.346214825977576</v>
      </c>
      <c r="H103" s="56"/>
      <c r="I103" s="39">
        <f t="shared" si="24"/>
        <v>2.2321366700969967</v>
      </c>
      <c r="J103" s="39">
        <f t="shared" si="25"/>
        <v>7.6764100417174763</v>
      </c>
      <c r="K103" s="39">
        <f t="shared" si="26"/>
        <v>1.2329813920441093</v>
      </c>
      <c r="L103" s="6"/>
      <c r="M103" s="39">
        <f t="shared" si="27"/>
        <v>2.5337767606506447</v>
      </c>
      <c r="N103" s="39">
        <f t="shared" si="28"/>
        <v>8.0804316228605018</v>
      </c>
      <c r="O103" s="39">
        <f t="shared" si="28"/>
        <v>1.2329813920441093</v>
      </c>
      <c r="P103" s="6"/>
      <c r="Q103" s="39">
        <f t="shared" si="18"/>
        <v>2.5337767606506447</v>
      </c>
      <c r="R103" s="39">
        <f t="shared" si="29"/>
        <v>8.0804316228605018</v>
      </c>
      <c r="S103" s="39">
        <f t="shared" si="29"/>
        <v>1.2329813920441093</v>
      </c>
    </row>
    <row r="104" spans="1:19" s="7" customFormat="1" ht="16.899999999999999" customHeight="1" x14ac:dyDescent="0.25">
      <c r="A104" s="58" t="s">
        <v>109</v>
      </c>
      <c r="B104" s="81">
        <v>766864</v>
      </c>
      <c r="C104" s="82">
        <f t="shared" si="23"/>
        <v>12781.066666666668</v>
      </c>
      <c r="D104" s="55">
        <f t="shared" si="20"/>
        <v>1.9140164462826523</v>
      </c>
      <c r="E104" s="55">
        <f t="shared" si="21"/>
        <v>2.5636643641815087</v>
      </c>
      <c r="F104" s="55">
        <f t="shared" si="22"/>
        <v>0.39118584303587051</v>
      </c>
      <c r="G104" s="55">
        <f t="shared" si="19"/>
        <v>4.8688666535000316</v>
      </c>
      <c r="H104" s="56"/>
      <c r="I104" s="55">
        <f t="shared" si="24"/>
        <v>0.70818608512458137</v>
      </c>
      <c r="J104" s="55">
        <f t="shared" si="25"/>
        <v>2.435481145972433</v>
      </c>
      <c r="K104" s="55">
        <f t="shared" si="26"/>
        <v>0.39118584303587051</v>
      </c>
      <c r="L104" s="56"/>
      <c r="M104" s="55">
        <f t="shared" si="27"/>
        <v>0.80388690743871394</v>
      </c>
      <c r="N104" s="55">
        <f t="shared" si="28"/>
        <v>2.5636643641815087</v>
      </c>
      <c r="O104" s="55">
        <f t="shared" si="28"/>
        <v>0.39118584303587051</v>
      </c>
      <c r="P104" s="56"/>
      <c r="Q104" s="55">
        <f t="shared" si="18"/>
        <v>0.80388690743871394</v>
      </c>
      <c r="R104" s="55">
        <f t="shared" si="29"/>
        <v>2.5636643641815087</v>
      </c>
      <c r="S104" s="55">
        <f t="shared" si="29"/>
        <v>0.39118584303587051</v>
      </c>
    </row>
    <row r="105" spans="1:19" x14ac:dyDescent="0.25">
      <c r="A105" s="64" t="s">
        <v>110</v>
      </c>
      <c r="B105" s="79">
        <v>1008477</v>
      </c>
      <c r="C105" s="80">
        <f t="shared" si="23"/>
        <v>16807.95</v>
      </c>
      <c r="D105" s="39">
        <f t="shared" si="20"/>
        <v>2.5170585184567145</v>
      </c>
      <c r="E105" s="39">
        <f t="shared" si="21"/>
        <v>3.3713885995387383</v>
      </c>
      <c r="F105" s="39">
        <f t="shared" si="22"/>
        <v>0.51443531764078843</v>
      </c>
      <c r="G105" s="39">
        <f t="shared" si="19"/>
        <v>6.4028824356362408</v>
      </c>
      <c r="H105" s="56"/>
      <c r="I105" s="39">
        <f t="shared" si="24"/>
        <v>0.93131165182898434</v>
      </c>
      <c r="J105" s="39">
        <f t="shared" si="25"/>
        <v>3.2028191695618013</v>
      </c>
      <c r="K105" s="39">
        <f t="shared" si="26"/>
        <v>0.51443531764078843</v>
      </c>
      <c r="L105" s="6"/>
      <c r="M105" s="39">
        <f t="shared" si="27"/>
        <v>1.0571645777518199</v>
      </c>
      <c r="N105" s="39">
        <f t="shared" si="28"/>
        <v>3.3713885995387383</v>
      </c>
      <c r="O105" s="39">
        <f t="shared" si="28"/>
        <v>0.51443531764078843</v>
      </c>
      <c r="P105" s="6"/>
      <c r="Q105" s="39">
        <f t="shared" si="18"/>
        <v>1.0571645777518199</v>
      </c>
      <c r="R105" s="39">
        <f t="shared" si="29"/>
        <v>3.3713885995387383</v>
      </c>
      <c r="S105" s="39">
        <f t="shared" si="29"/>
        <v>0.51443531764078843</v>
      </c>
    </row>
    <row r="106" spans="1:19" s="7" customFormat="1" x14ac:dyDescent="0.25">
      <c r="A106" s="58" t="s">
        <v>111</v>
      </c>
      <c r="B106" s="81">
        <v>1119384</v>
      </c>
      <c r="C106" s="82">
        <f t="shared" si="23"/>
        <v>18656.400000000001</v>
      </c>
      <c r="D106" s="55">
        <f t="shared" si="20"/>
        <v>2.7938713848944015</v>
      </c>
      <c r="E106" s="55">
        <f t="shared" si="21"/>
        <v>3.7421561980154938</v>
      </c>
      <c r="F106" s="55">
        <f t="shared" si="22"/>
        <v>0.57101021005141051</v>
      </c>
      <c r="G106" s="55">
        <f t="shared" si="19"/>
        <v>7.1070377929613056</v>
      </c>
      <c r="H106" s="56"/>
      <c r="I106" s="55">
        <f t="shared" si="24"/>
        <v>1.0337324124109286</v>
      </c>
      <c r="J106" s="55">
        <f t="shared" si="25"/>
        <v>3.5550483881147188</v>
      </c>
      <c r="K106" s="55">
        <f t="shared" si="26"/>
        <v>0.57101021005141051</v>
      </c>
      <c r="L106" s="56"/>
      <c r="M106" s="55">
        <f t="shared" si="27"/>
        <v>1.1734259816556485</v>
      </c>
      <c r="N106" s="55">
        <f t="shared" si="28"/>
        <v>3.7421561980154938</v>
      </c>
      <c r="O106" s="55">
        <f t="shared" si="28"/>
        <v>0.57101021005141051</v>
      </c>
      <c r="P106" s="56"/>
      <c r="Q106" s="55">
        <f t="shared" si="18"/>
        <v>1.1734259816556485</v>
      </c>
      <c r="R106" s="55">
        <f t="shared" si="29"/>
        <v>3.7421561980154938</v>
      </c>
      <c r="S106" s="55">
        <f t="shared" si="29"/>
        <v>0.57101021005141051</v>
      </c>
    </row>
    <row r="107" spans="1:19" x14ac:dyDescent="0.25">
      <c r="A107" s="64" t="s">
        <v>112</v>
      </c>
      <c r="B107" s="79">
        <v>827706</v>
      </c>
      <c r="C107" s="80">
        <f t="shared" si="23"/>
        <v>13795.1</v>
      </c>
      <c r="D107" s="39">
        <f t="shared" si="20"/>
        <v>2.065872040787974</v>
      </c>
      <c r="E107" s="39">
        <f t="shared" si="21"/>
        <v>2.7670621860189284</v>
      </c>
      <c r="F107" s="39">
        <f t="shared" si="22"/>
        <v>0.4222220229347684</v>
      </c>
      <c r="G107" s="39">
        <f t="shared" si="19"/>
        <v>5.2551562497416704</v>
      </c>
      <c r="H107" s="56"/>
      <c r="I107" s="39">
        <f t="shared" si="24"/>
        <v>0.76437265509155039</v>
      </c>
      <c r="J107" s="39">
        <f t="shared" si="25"/>
        <v>2.6287090767179819</v>
      </c>
      <c r="K107" s="39">
        <f t="shared" si="26"/>
        <v>0.4222220229347684</v>
      </c>
      <c r="L107" s="6"/>
      <c r="M107" s="39">
        <f t="shared" si="27"/>
        <v>0.86766625713094903</v>
      </c>
      <c r="N107" s="39">
        <f t="shared" si="28"/>
        <v>2.7670621860189284</v>
      </c>
      <c r="O107" s="39">
        <f t="shared" si="28"/>
        <v>0.4222220229347684</v>
      </c>
      <c r="P107" s="6"/>
      <c r="Q107" s="39">
        <f t="shared" si="18"/>
        <v>0.86766625713094903</v>
      </c>
      <c r="R107" s="39">
        <f t="shared" si="29"/>
        <v>2.7670621860189284</v>
      </c>
      <c r="S107" s="39">
        <f t="shared" si="29"/>
        <v>0.4222220229347684</v>
      </c>
    </row>
    <row r="108" spans="1:19" s="7" customFormat="1" x14ac:dyDescent="0.25">
      <c r="A108" s="58" t="s">
        <v>113</v>
      </c>
      <c r="B108" s="81">
        <v>594980</v>
      </c>
      <c r="C108" s="82">
        <f t="shared" si="23"/>
        <v>9916.3333333333339</v>
      </c>
      <c r="D108" s="55">
        <f t="shared" si="20"/>
        <v>1.4850110387360109</v>
      </c>
      <c r="E108" s="55">
        <f t="shared" si="21"/>
        <v>1.9890476321756059</v>
      </c>
      <c r="F108" s="55">
        <f t="shared" si="22"/>
        <v>0.30350590572706793</v>
      </c>
      <c r="G108" s="55">
        <f t="shared" si="19"/>
        <v>3.7775645766386847</v>
      </c>
      <c r="H108" s="56"/>
      <c r="I108" s="55">
        <f t="shared" si="24"/>
        <v>0.54945408433232401</v>
      </c>
      <c r="J108" s="55">
        <f t="shared" si="25"/>
        <v>1.8895952505668254</v>
      </c>
      <c r="K108" s="55">
        <f t="shared" si="26"/>
        <v>0.30350590572706793</v>
      </c>
      <c r="L108" s="56"/>
      <c r="M108" s="55">
        <f t="shared" si="27"/>
        <v>0.62370463626912453</v>
      </c>
      <c r="N108" s="55">
        <f t="shared" si="28"/>
        <v>1.9890476321756059</v>
      </c>
      <c r="O108" s="55">
        <f t="shared" si="28"/>
        <v>0.30350590572706793</v>
      </c>
      <c r="P108" s="56"/>
      <c r="Q108" s="55">
        <f t="shared" si="18"/>
        <v>0.62370463626912453</v>
      </c>
      <c r="R108" s="55">
        <f t="shared" si="29"/>
        <v>1.9890476321756059</v>
      </c>
      <c r="S108" s="55">
        <f t="shared" si="29"/>
        <v>0.30350590572706793</v>
      </c>
    </row>
    <row r="109" spans="1:19" x14ac:dyDescent="0.25">
      <c r="A109" s="64" t="s">
        <v>114</v>
      </c>
      <c r="B109" s="79">
        <v>1899703</v>
      </c>
      <c r="C109" s="80">
        <f t="shared" si="23"/>
        <v>31661.716666666667</v>
      </c>
      <c r="D109" s="39">
        <f t="shared" si="20"/>
        <v>4.7414701760057758</v>
      </c>
      <c r="E109" s="39">
        <f t="shared" si="21"/>
        <v>6.3508012941391225</v>
      </c>
      <c r="F109" s="39">
        <f t="shared" si="22"/>
        <v>0.9690595980157789</v>
      </c>
      <c r="G109" s="39">
        <f t="shared" si="19"/>
        <v>12.061331068160676</v>
      </c>
      <c r="H109" s="56"/>
      <c r="I109" s="39">
        <f t="shared" si="24"/>
        <v>1.7543439651221371</v>
      </c>
      <c r="J109" s="39">
        <f t="shared" si="25"/>
        <v>6.0332612294321661</v>
      </c>
      <c r="K109" s="39">
        <f t="shared" si="26"/>
        <v>0.9690595980157789</v>
      </c>
      <c r="L109" s="6"/>
      <c r="M109" s="39">
        <f t="shared" si="27"/>
        <v>1.9914174739224257</v>
      </c>
      <c r="N109" s="39">
        <f t="shared" si="28"/>
        <v>6.3508012941391225</v>
      </c>
      <c r="O109" s="39">
        <f t="shared" si="28"/>
        <v>0.9690595980157789</v>
      </c>
      <c r="P109" s="6"/>
      <c r="Q109" s="39">
        <f t="shared" ref="Q109:Q169" si="30">D109*0.42</f>
        <v>1.9914174739224257</v>
      </c>
      <c r="R109" s="39">
        <f t="shared" si="29"/>
        <v>6.3508012941391225</v>
      </c>
      <c r="S109" s="39">
        <f t="shared" si="29"/>
        <v>0.9690595980157789</v>
      </c>
    </row>
    <row r="110" spans="1:19" s="7" customFormat="1" x14ac:dyDescent="0.25">
      <c r="A110" s="58" t="s">
        <v>115</v>
      </c>
      <c r="B110" s="81">
        <v>3289868</v>
      </c>
      <c r="C110" s="82">
        <f t="shared" si="23"/>
        <v>54831.133333333331</v>
      </c>
      <c r="D110" s="55">
        <f t="shared" si="20"/>
        <v>8.2111840666650355</v>
      </c>
      <c r="E110" s="55">
        <f t="shared" si="21"/>
        <v>10.998191797321416</v>
      </c>
      <c r="F110" s="55">
        <f t="shared" si="22"/>
        <v>1.6781982034059926</v>
      </c>
      <c r="G110" s="55">
        <f t="shared" si="19"/>
        <v>20.887574067392443</v>
      </c>
      <c r="H110" s="56"/>
      <c r="I110" s="55">
        <f t="shared" si="24"/>
        <v>3.0381381046660629</v>
      </c>
      <c r="J110" s="55">
        <f t="shared" si="25"/>
        <v>10.448282207455344</v>
      </c>
      <c r="K110" s="55">
        <f t="shared" si="26"/>
        <v>1.6781982034059926</v>
      </c>
      <c r="L110" s="56"/>
      <c r="M110" s="55">
        <f t="shared" si="27"/>
        <v>3.4486973079993146</v>
      </c>
      <c r="N110" s="55">
        <f t="shared" si="28"/>
        <v>10.998191797321416</v>
      </c>
      <c r="O110" s="55">
        <f t="shared" si="28"/>
        <v>1.6781982034059926</v>
      </c>
      <c r="P110" s="56"/>
      <c r="Q110" s="55">
        <f t="shared" si="30"/>
        <v>3.4486973079993146</v>
      </c>
      <c r="R110" s="55">
        <f t="shared" si="29"/>
        <v>10.998191797321416</v>
      </c>
      <c r="S110" s="55">
        <f t="shared" si="29"/>
        <v>1.6781982034059926</v>
      </c>
    </row>
    <row r="111" spans="1:19" x14ac:dyDescent="0.25">
      <c r="A111" s="64" t="s">
        <v>116</v>
      </c>
      <c r="B111" s="79">
        <v>6260970</v>
      </c>
      <c r="C111" s="80">
        <f t="shared" si="23"/>
        <v>104349.5</v>
      </c>
      <c r="D111" s="39">
        <f t="shared" si="20"/>
        <v>15.626759829229558</v>
      </c>
      <c r="E111" s="39">
        <f t="shared" si="21"/>
        <v>20.930733055938859</v>
      </c>
      <c r="F111" s="39">
        <f t="shared" si="22"/>
        <v>3.1937903300615154</v>
      </c>
      <c r="G111" s="39">
        <f t="shared" si="19"/>
        <v>39.751283215229932</v>
      </c>
      <c r="H111" s="56"/>
      <c r="I111" s="39">
        <f t="shared" si="24"/>
        <v>5.7819011368149367</v>
      </c>
      <c r="J111" s="39">
        <f t="shared" si="25"/>
        <v>19.884196403141914</v>
      </c>
      <c r="K111" s="39">
        <f t="shared" si="26"/>
        <v>3.1937903300615154</v>
      </c>
      <c r="L111" s="6"/>
      <c r="M111" s="39">
        <f t="shared" si="27"/>
        <v>6.5632391282764138</v>
      </c>
      <c r="N111" s="39">
        <f t="shared" si="28"/>
        <v>20.930733055938859</v>
      </c>
      <c r="O111" s="39">
        <f t="shared" si="28"/>
        <v>3.1937903300615154</v>
      </c>
      <c r="P111" s="6"/>
      <c r="Q111" s="39">
        <f t="shared" si="30"/>
        <v>6.5632391282764138</v>
      </c>
      <c r="R111" s="39">
        <f t="shared" si="29"/>
        <v>20.930733055938859</v>
      </c>
      <c r="S111" s="39">
        <f t="shared" si="29"/>
        <v>3.1937903300615154</v>
      </c>
    </row>
    <row r="112" spans="1:19" s="7" customFormat="1" x14ac:dyDescent="0.25">
      <c r="A112" s="58" t="s">
        <v>117</v>
      </c>
      <c r="B112" s="81">
        <v>1240099</v>
      </c>
      <c r="C112" s="82">
        <f t="shared" si="23"/>
        <v>20668.316666666666</v>
      </c>
      <c r="D112" s="55">
        <f t="shared" si="20"/>
        <v>3.0951640460611922</v>
      </c>
      <c r="E112" s="55">
        <f t="shared" si="21"/>
        <v>4.1457124266586041</v>
      </c>
      <c r="F112" s="55">
        <f t="shared" si="22"/>
        <v>0.63258827218768898</v>
      </c>
      <c r="G112" s="55">
        <f t="shared" si="19"/>
        <v>7.8734647449074853</v>
      </c>
      <c r="H112" s="56"/>
      <c r="I112" s="55">
        <f t="shared" si="24"/>
        <v>1.145210697042641</v>
      </c>
      <c r="J112" s="55">
        <f t="shared" si="25"/>
        <v>3.9384268053256735</v>
      </c>
      <c r="K112" s="55">
        <f t="shared" si="26"/>
        <v>0.63258827218768898</v>
      </c>
      <c r="L112" s="56"/>
      <c r="M112" s="55">
        <f t="shared" si="27"/>
        <v>1.2999688993457006</v>
      </c>
      <c r="N112" s="55">
        <f t="shared" si="28"/>
        <v>4.1457124266586041</v>
      </c>
      <c r="O112" s="55">
        <f t="shared" si="28"/>
        <v>0.63258827218768898</v>
      </c>
      <c r="P112" s="56"/>
      <c r="Q112" s="55">
        <f t="shared" si="30"/>
        <v>1.2999688993457006</v>
      </c>
      <c r="R112" s="55">
        <f t="shared" si="29"/>
        <v>4.1457124266586041</v>
      </c>
      <c r="S112" s="55">
        <f t="shared" si="29"/>
        <v>0.63258827218768898</v>
      </c>
    </row>
    <row r="113" spans="1:19" x14ac:dyDescent="0.25">
      <c r="A113" s="64" t="s">
        <v>118</v>
      </c>
      <c r="B113" s="79">
        <v>580094</v>
      </c>
      <c r="C113" s="80">
        <f t="shared" si="23"/>
        <v>9668.2333333333336</v>
      </c>
      <c r="D113" s="39">
        <f t="shared" si="20"/>
        <v>1.4478570599087828</v>
      </c>
      <c r="E113" s="39">
        <f t="shared" si="21"/>
        <v>1.9392829963011797</v>
      </c>
      <c r="F113" s="39">
        <f t="shared" si="22"/>
        <v>0.29591239180617457</v>
      </c>
      <c r="G113" s="39">
        <f t="shared" si="19"/>
        <v>3.6830524480161371</v>
      </c>
      <c r="H113" s="56"/>
      <c r="I113" s="39">
        <f t="shared" si="24"/>
        <v>0.53570711216624967</v>
      </c>
      <c r="J113" s="39">
        <f t="shared" si="25"/>
        <v>1.8423188464861207</v>
      </c>
      <c r="K113" s="39">
        <f t="shared" si="26"/>
        <v>0.29591239180617457</v>
      </c>
      <c r="L113" s="6"/>
      <c r="M113" s="39">
        <f t="shared" si="27"/>
        <v>0.60809996516168874</v>
      </c>
      <c r="N113" s="39">
        <f t="shared" si="28"/>
        <v>1.9392829963011797</v>
      </c>
      <c r="O113" s="39">
        <f t="shared" si="28"/>
        <v>0.29591239180617457</v>
      </c>
      <c r="P113" s="6"/>
      <c r="Q113" s="39">
        <f t="shared" si="30"/>
        <v>0.60809996516168874</v>
      </c>
      <c r="R113" s="39">
        <f t="shared" si="29"/>
        <v>1.9392829963011797</v>
      </c>
      <c r="S113" s="39">
        <f t="shared" si="29"/>
        <v>0.29591239180617457</v>
      </c>
    </row>
    <row r="114" spans="1:19" s="7" customFormat="1" x14ac:dyDescent="0.25">
      <c r="A114" s="58" t="s">
        <v>119</v>
      </c>
      <c r="B114" s="81">
        <v>1041040</v>
      </c>
      <c r="C114" s="82">
        <f t="shared" si="23"/>
        <v>17350.666666666668</v>
      </c>
      <c r="D114" s="55">
        <f t="shared" si="20"/>
        <v>2.5983325351536806</v>
      </c>
      <c r="E114" s="55">
        <f t="shared" si="21"/>
        <v>3.4802483226328498</v>
      </c>
      <c r="F114" s="55">
        <f t="shared" si="22"/>
        <v>0.53104606557885448</v>
      </c>
      <c r="G114" s="55">
        <f t="shared" si="19"/>
        <v>6.6096269233653846</v>
      </c>
      <c r="H114" s="56"/>
      <c r="I114" s="55">
        <f t="shared" si="24"/>
        <v>0.96138303800686176</v>
      </c>
      <c r="J114" s="55">
        <f t="shared" si="25"/>
        <v>3.306235906501207</v>
      </c>
      <c r="K114" s="55">
        <f t="shared" si="26"/>
        <v>0.53104606557885448</v>
      </c>
      <c r="L114" s="56"/>
      <c r="M114" s="55">
        <f t="shared" si="27"/>
        <v>1.0912996647645459</v>
      </c>
      <c r="N114" s="55">
        <f t="shared" si="28"/>
        <v>3.4802483226328498</v>
      </c>
      <c r="O114" s="55">
        <f t="shared" si="28"/>
        <v>0.53104606557885448</v>
      </c>
      <c r="P114" s="56"/>
      <c r="Q114" s="55">
        <f t="shared" si="30"/>
        <v>1.0912996647645459</v>
      </c>
      <c r="R114" s="55">
        <f t="shared" si="29"/>
        <v>3.4802483226328498</v>
      </c>
      <c r="S114" s="55">
        <f t="shared" si="29"/>
        <v>0.53104606557885448</v>
      </c>
    </row>
    <row r="115" spans="1:19" x14ac:dyDescent="0.25">
      <c r="A115" s="64" t="s">
        <v>120</v>
      </c>
      <c r="B115" s="79">
        <v>907960</v>
      </c>
      <c r="C115" s="80">
        <f t="shared" si="23"/>
        <v>15132.666666666666</v>
      </c>
      <c r="D115" s="39">
        <f t="shared" si="20"/>
        <v>2.2661780609949047</v>
      </c>
      <c r="E115" s="39">
        <f t="shared" si="21"/>
        <v>3.0353552860771171</v>
      </c>
      <c r="F115" s="39">
        <f t="shared" si="22"/>
        <v>0.4631604796193966</v>
      </c>
      <c r="G115" s="39">
        <f t="shared" si="19"/>
        <v>5.7646938266914187</v>
      </c>
      <c r="H115" s="56"/>
      <c r="I115" s="39">
        <f t="shared" si="24"/>
        <v>0.83848588256811474</v>
      </c>
      <c r="J115" s="39">
        <f t="shared" si="25"/>
        <v>2.8835875217732609</v>
      </c>
      <c r="K115" s="39">
        <f t="shared" si="26"/>
        <v>0.4631604796193966</v>
      </c>
      <c r="L115" s="6"/>
      <c r="M115" s="39">
        <f t="shared" si="27"/>
        <v>0.95179478561785991</v>
      </c>
      <c r="N115" s="39">
        <f t="shared" si="28"/>
        <v>3.0353552860771171</v>
      </c>
      <c r="O115" s="39">
        <f t="shared" si="28"/>
        <v>0.4631604796193966</v>
      </c>
      <c r="P115" s="6"/>
      <c r="Q115" s="39">
        <f t="shared" si="30"/>
        <v>0.95179478561785991</v>
      </c>
      <c r="R115" s="39">
        <f t="shared" si="29"/>
        <v>3.0353552860771171</v>
      </c>
      <c r="S115" s="39">
        <f t="shared" si="29"/>
        <v>0.4631604796193966</v>
      </c>
    </row>
    <row r="116" spans="1:19" x14ac:dyDescent="0.25">
      <c r="A116" s="60" t="s">
        <v>121</v>
      </c>
      <c r="B116" s="85">
        <v>1207896</v>
      </c>
      <c r="C116" s="82">
        <f t="shared" si="23"/>
        <v>20131.599999999999</v>
      </c>
      <c r="D116" s="55">
        <f t="shared" si="20"/>
        <v>3.0147885536405803</v>
      </c>
      <c r="E116" s="55">
        <f t="shared" si="21"/>
        <v>4.0380562014090984</v>
      </c>
      <c r="F116" s="55">
        <f t="shared" si="22"/>
        <v>0.61616116424770984</v>
      </c>
      <c r="G116" s="55">
        <f t="shared" si="19"/>
        <v>7.6690059192973878</v>
      </c>
      <c r="H116" s="56"/>
      <c r="I116" s="55">
        <f t="shared" si="24"/>
        <v>1.1154717648470147</v>
      </c>
      <c r="J116" s="55">
        <f t="shared" si="25"/>
        <v>3.8361533913386432</v>
      </c>
      <c r="K116" s="55">
        <f t="shared" si="26"/>
        <v>0.61616116424770984</v>
      </c>
      <c r="L116" s="56"/>
      <c r="M116" s="55">
        <f t="shared" si="27"/>
        <v>1.2662111925290436</v>
      </c>
      <c r="N116" s="55">
        <f t="shared" si="28"/>
        <v>4.0380562014090984</v>
      </c>
      <c r="O116" s="55">
        <f t="shared" si="28"/>
        <v>0.61616116424770984</v>
      </c>
      <c r="P116" s="56"/>
      <c r="Q116" s="55">
        <f t="shared" si="30"/>
        <v>1.2662111925290436</v>
      </c>
      <c r="R116" s="55">
        <f t="shared" si="29"/>
        <v>4.0380562014090984</v>
      </c>
      <c r="S116" s="55">
        <f t="shared" si="29"/>
        <v>0.61616116424770984</v>
      </c>
    </row>
    <row r="117" spans="1:19" x14ac:dyDescent="0.25">
      <c r="A117" s="64" t="s">
        <v>123</v>
      </c>
      <c r="B117" s="79">
        <v>788045</v>
      </c>
      <c r="C117" s="80">
        <f t="shared" si="23"/>
        <v>13134.083333333334</v>
      </c>
      <c r="D117" s="39">
        <f t="shared" si="20"/>
        <v>1.9668821204422329</v>
      </c>
      <c r="E117" s="39">
        <f t="shared" si="21"/>
        <v>2.6344734970886843</v>
      </c>
      <c r="F117" s="39">
        <f t="shared" si="22"/>
        <v>0.40199050636775563</v>
      </c>
      <c r="G117" s="39">
        <f t="shared" si="19"/>
        <v>5.0033461238986723</v>
      </c>
      <c r="H117" s="56"/>
      <c r="I117" s="39">
        <f t="shared" si="24"/>
        <v>0.72774638456362617</v>
      </c>
      <c r="J117" s="39">
        <f t="shared" si="25"/>
        <v>2.5027498222342501</v>
      </c>
      <c r="K117" s="39">
        <f t="shared" si="26"/>
        <v>0.40199050636775563</v>
      </c>
      <c r="L117" s="6"/>
      <c r="M117" s="39">
        <f t="shared" si="27"/>
        <v>0.8260904905857378</v>
      </c>
      <c r="N117" s="39">
        <f t="shared" si="28"/>
        <v>2.6344734970886843</v>
      </c>
      <c r="O117" s="39">
        <f t="shared" si="28"/>
        <v>0.40199050636775563</v>
      </c>
      <c r="P117" s="6"/>
      <c r="Q117" s="39">
        <f t="shared" si="30"/>
        <v>0.8260904905857378</v>
      </c>
      <c r="R117" s="39">
        <f t="shared" si="29"/>
        <v>2.6344734970886843</v>
      </c>
      <c r="S117" s="39">
        <f t="shared" si="29"/>
        <v>0.40199050636775563</v>
      </c>
    </row>
    <row r="118" spans="1:19" s="7" customFormat="1" x14ac:dyDescent="0.25">
      <c r="A118" s="62" t="s">
        <v>124</v>
      </c>
      <c r="B118" s="81">
        <v>8181503</v>
      </c>
      <c r="C118" s="82">
        <f t="shared" si="23"/>
        <v>136358.38333333333</v>
      </c>
      <c r="D118" s="55">
        <f t="shared" si="20"/>
        <v>20.420219618225467</v>
      </c>
      <c r="E118" s="55">
        <f t="shared" si="21"/>
        <v>27.351170072586665</v>
      </c>
      <c r="F118" s="55">
        <f t="shared" si="22"/>
        <v>4.1734755424110448</v>
      </c>
      <c r="G118" s="55">
        <f t="shared" si="19"/>
        <v>51.944865233223176</v>
      </c>
      <c r="H118" s="56"/>
      <c r="I118" s="55">
        <f t="shared" si="24"/>
        <v>7.5554812587434226</v>
      </c>
      <c r="J118" s="55">
        <f t="shared" si="25"/>
        <v>25.983611568957333</v>
      </c>
      <c r="K118" s="55">
        <f t="shared" si="26"/>
        <v>4.1734755424110448</v>
      </c>
      <c r="L118" s="56"/>
      <c r="M118" s="55">
        <f t="shared" si="27"/>
        <v>8.5764922396546961</v>
      </c>
      <c r="N118" s="55">
        <f t="shared" si="28"/>
        <v>27.351170072586665</v>
      </c>
      <c r="O118" s="55">
        <f t="shared" si="28"/>
        <v>4.1734755424110448</v>
      </c>
      <c r="P118" s="56"/>
      <c r="Q118" s="55">
        <f t="shared" si="30"/>
        <v>8.5764922396546961</v>
      </c>
      <c r="R118" s="55">
        <f t="shared" si="29"/>
        <v>27.351170072586665</v>
      </c>
      <c r="S118" s="55">
        <f t="shared" si="29"/>
        <v>4.1734755424110448</v>
      </c>
    </row>
    <row r="119" spans="1:19" x14ac:dyDescent="0.25">
      <c r="A119" s="64" t="s">
        <v>125</v>
      </c>
      <c r="B119" s="79">
        <v>1027320</v>
      </c>
      <c r="C119" s="80">
        <f t="shared" si="23"/>
        <v>17122</v>
      </c>
      <c r="D119" s="39">
        <f t="shared" si="20"/>
        <v>2.5640887766215315</v>
      </c>
      <c r="E119" s="39">
        <f t="shared" si="21"/>
        <v>3.4343816825551166</v>
      </c>
      <c r="F119" s="39">
        <f t="shared" si="22"/>
        <v>0.52404734120732022</v>
      </c>
      <c r="G119" s="39">
        <f t="shared" si="19"/>
        <v>6.5225178003839686</v>
      </c>
      <c r="H119" s="56"/>
      <c r="I119" s="39">
        <f t="shared" si="24"/>
        <v>0.94871284734996664</v>
      </c>
      <c r="J119" s="39">
        <f t="shared" si="25"/>
        <v>3.2626625984273607</v>
      </c>
      <c r="K119" s="39">
        <f t="shared" si="26"/>
        <v>0.52404734120732022</v>
      </c>
      <c r="L119" s="6"/>
      <c r="M119" s="39">
        <f t="shared" si="27"/>
        <v>1.0769172861810432</v>
      </c>
      <c r="N119" s="39">
        <f t="shared" si="28"/>
        <v>3.4343816825551166</v>
      </c>
      <c r="O119" s="39">
        <f t="shared" si="28"/>
        <v>0.52404734120732022</v>
      </c>
      <c r="P119" s="6"/>
      <c r="Q119" s="39">
        <f t="shared" si="30"/>
        <v>1.0769172861810432</v>
      </c>
      <c r="R119" s="39">
        <f t="shared" si="29"/>
        <v>3.4343816825551166</v>
      </c>
      <c r="S119" s="39">
        <f t="shared" si="29"/>
        <v>0.52404734120732022</v>
      </c>
    </row>
    <row r="120" spans="1:19" s="7" customFormat="1" x14ac:dyDescent="0.25">
      <c r="A120" s="58" t="s">
        <v>126</v>
      </c>
      <c r="B120" s="81">
        <v>3774657</v>
      </c>
      <c r="C120" s="82">
        <f t="shared" si="23"/>
        <v>62910.95</v>
      </c>
      <c r="D120" s="55">
        <f t="shared" si="20"/>
        <v>9.4211693039129969</v>
      </c>
      <c r="E120" s="55">
        <f t="shared" si="21"/>
        <v>12.618865454511203</v>
      </c>
      <c r="F120" s="55">
        <f t="shared" si="22"/>
        <v>1.9254944562741889</v>
      </c>
      <c r="G120" s="55">
        <f t="shared" si="19"/>
        <v>23.965529214698389</v>
      </c>
      <c r="H120" s="56"/>
      <c r="I120" s="55">
        <f t="shared" si="24"/>
        <v>3.485832642447809</v>
      </c>
      <c r="J120" s="55">
        <f t="shared" si="25"/>
        <v>11.987922181785642</v>
      </c>
      <c r="K120" s="55">
        <f t="shared" si="26"/>
        <v>1.9254944562741889</v>
      </c>
      <c r="L120" s="56"/>
      <c r="M120" s="55">
        <f t="shared" si="27"/>
        <v>3.9568911076434587</v>
      </c>
      <c r="N120" s="55">
        <f t="shared" si="28"/>
        <v>12.618865454511203</v>
      </c>
      <c r="O120" s="55">
        <f t="shared" si="28"/>
        <v>1.9254944562741889</v>
      </c>
      <c r="P120" s="56"/>
      <c r="Q120" s="55">
        <f t="shared" si="30"/>
        <v>3.9568911076434587</v>
      </c>
      <c r="R120" s="55">
        <f t="shared" si="29"/>
        <v>12.618865454511203</v>
      </c>
      <c r="S120" s="55">
        <f t="shared" si="29"/>
        <v>1.9254944562741889</v>
      </c>
    </row>
    <row r="121" spans="1:19" x14ac:dyDescent="0.25">
      <c r="A121" s="64" t="s">
        <v>127</v>
      </c>
      <c r="B121" s="79">
        <v>1187252</v>
      </c>
      <c r="C121" s="80">
        <f t="shared" si="23"/>
        <v>19787.533333333333</v>
      </c>
      <c r="D121" s="39">
        <f t="shared" si="20"/>
        <v>2.9632631781932273</v>
      </c>
      <c r="E121" s="39">
        <f t="shared" si="21"/>
        <v>3.9690422861201253</v>
      </c>
      <c r="F121" s="39">
        <f t="shared" si="22"/>
        <v>0.60563043057963772</v>
      </c>
      <c r="G121" s="39">
        <f t="shared" si="19"/>
        <v>7.53793589489299</v>
      </c>
      <c r="H121" s="56"/>
      <c r="I121" s="39">
        <f t="shared" si="24"/>
        <v>1.0964073759314941</v>
      </c>
      <c r="J121" s="39">
        <f t="shared" si="25"/>
        <v>3.7705901718141188</v>
      </c>
      <c r="K121" s="39">
        <f t="shared" si="26"/>
        <v>0.60563043057963772</v>
      </c>
      <c r="L121" s="6"/>
      <c r="M121" s="39">
        <f t="shared" si="27"/>
        <v>1.2445705348411553</v>
      </c>
      <c r="N121" s="39">
        <f t="shared" si="28"/>
        <v>3.9690422861201253</v>
      </c>
      <c r="O121" s="39">
        <f t="shared" si="28"/>
        <v>0.60563043057963772</v>
      </c>
      <c r="P121" s="6"/>
      <c r="Q121" s="39">
        <f t="shared" si="30"/>
        <v>1.2445705348411553</v>
      </c>
      <c r="R121" s="39">
        <f t="shared" si="29"/>
        <v>3.9690422861201253</v>
      </c>
      <c r="S121" s="39">
        <f t="shared" si="29"/>
        <v>0.60563043057963772</v>
      </c>
    </row>
    <row r="122" spans="1:19" s="7" customFormat="1" x14ac:dyDescent="0.25">
      <c r="A122" s="58" t="s">
        <v>128</v>
      </c>
      <c r="B122" s="81">
        <v>1122199</v>
      </c>
      <c r="C122" s="82">
        <f t="shared" si="23"/>
        <v>18703.316666666666</v>
      </c>
      <c r="D122" s="55">
        <f t="shared" si="20"/>
        <v>2.8008973455553341</v>
      </c>
      <c r="E122" s="55">
        <f t="shared" si="21"/>
        <v>3.7515668825503927</v>
      </c>
      <c r="F122" s="55">
        <f t="shared" si="22"/>
        <v>0.57244617281422883</v>
      </c>
      <c r="G122" s="55">
        <f t="shared" si="19"/>
        <v>7.1249104009199558</v>
      </c>
      <c r="H122" s="56"/>
      <c r="I122" s="55">
        <f t="shared" si="24"/>
        <v>1.0363320178554736</v>
      </c>
      <c r="J122" s="55">
        <f t="shared" si="25"/>
        <v>3.5639885384228731</v>
      </c>
      <c r="K122" s="55">
        <f t="shared" si="26"/>
        <v>0.57244617281422883</v>
      </c>
      <c r="L122" s="56"/>
      <c r="M122" s="55">
        <f t="shared" si="27"/>
        <v>1.1763768851332403</v>
      </c>
      <c r="N122" s="55">
        <f t="shared" si="28"/>
        <v>3.7515668825503927</v>
      </c>
      <c r="O122" s="55">
        <f t="shared" si="28"/>
        <v>0.57244617281422883</v>
      </c>
      <c r="P122" s="56"/>
      <c r="Q122" s="55">
        <f t="shared" si="30"/>
        <v>1.1763768851332403</v>
      </c>
      <c r="R122" s="55">
        <f t="shared" si="29"/>
        <v>3.7515668825503927</v>
      </c>
      <c r="S122" s="55">
        <f t="shared" si="29"/>
        <v>0.57244617281422883</v>
      </c>
    </row>
    <row r="123" spans="1:19" x14ac:dyDescent="0.25">
      <c r="A123" s="64" t="s">
        <v>129</v>
      </c>
      <c r="B123" s="79">
        <v>3227923</v>
      </c>
      <c r="C123" s="80">
        <f t="shared" si="23"/>
        <v>53798.716666666667</v>
      </c>
      <c r="D123" s="39">
        <f t="shared" si="20"/>
        <v>8.0565754936129963</v>
      </c>
      <c r="E123" s="39">
        <f t="shared" si="21"/>
        <v>10.791106591810109</v>
      </c>
      <c r="F123" s="39">
        <f t="shared" si="22"/>
        <v>1.6465993709574007</v>
      </c>
      <c r="G123" s="39">
        <f t="shared" si="19"/>
        <v>20.494281456380506</v>
      </c>
      <c r="H123" s="56"/>
      <c r="I123" s="39">
        <f t="shared" si="24"/>
        <v>2.9809329326368088</v>
      </c>
      <c r="J123" s="39">
        <f t="shared" si="25"/>
        <v>10.251551262219603</v>
      </c>
      <c r="K123" s="39">
        <f t="shared" si="26"/>
        <v>1.6465993709574007</v>
      </c>
      <c r="L123" s="6"/>
      <c r="M123" s="39">
        <f t="shared" si="27"/>
        <v>3.3837617073174582</v>
      </c>
      <c r="N123" s="39">
        <f t="shared" si="28"/>
        <v>10.791106591810109</v>
      </c>
      <c r="O123" s="39">
        <f t="shared" si="28"/>
        <v>1.6465993709574007</v>
      </c>
      <c r="P123" s="6"/>
      <c r="Q123" s="39">
        <f t="shared" si="30"/>
        <v>3.3837617073174582</v>
      </c>
      <c r="R123" s="39">
        <f t="shared" si="29"/>
        <v>10.791106591810109</v>
      </c>
      <c r="S123" s="39">
        <f t="shared" si="29"/>
        <v>1.6465993709574007</v>
      </c>
    </row>
    <row r="124" spans="1:19" s="7" customFormat="1" x14ac:dyDescent="0.25">
      <c r="A124" s="58" t="s">
        <v>130</v>
      </c>
      <c r="B124" s="81">
        <v>2477738</v>
      </c>
      <c r="C124" s="82">
        <f t="shared" si="23"/>
        <v>41295.633333333331</v>
      </c>
      <c r="D124" s="55">
        <f t="shared" si="20"/>
        <v>6.1841881762339677</v>
      </c>
      <c r="E124" s="55">
        <f t="shared" si="21"/>
        <v>8.2832009513790741</v>
      </c>
      <c r="F124" s="55">
        <f t="shared" si="22"/>
        <v>1.2639216710551175</v>
      </c>
      <c r="G124" s="55">
        <f t="shared" si="19"/>
        <v>15.73131079866816</v>
      </c>
      <c r="H124" s="56"/>
      <c r="I124" s="55">
        <f t="shared" si="24"/>
        <v>2.2881496252065681</v>
      </c>
      <c r="J124" s="55">
        <f t="shared" si="25"/>
        <v>7.8690409038101201</v>
      </c>
      <c r="K124" s="55">
        <f t="shared" si="26"/>
        <v>1.2639216710551175</v>
      </c>
      <c r="L124" s="56"/>
      <c r="M124" s="55">
        <f t="shared" si="27"/>
        <v>2.5973590340182664</v>
      </c>
      <c r="N124" s="55">
        <f t="shared" si="28"/>
        <v>8.2832009513790741</v>
      </c>
      <c r="O124" s="55">
        <f t="shared" si="28"/>
        <v>1.2639216710551175</v>
      </c>
      <c r="P124" s="56"/>
      <c r="Q124" s="55">
        <f t="shared" si="30"/>
        <v>2.5973590340182664</v>
      </c>
      <c r="R124" s="55">
        <f t="shared" si="29"/>
        <v>8.2832009513790741</v>
      </c>
      <c r="S124" s="55">
        <f t="shared" si="29"/>
        <v>1.2639216710551175</v>
      </c>
    </row>
    <row r="125" spans="1:19" x14ac:dyDescent="0.25">
      <c r="A125" s="64" t="s">
        <v>131</v>
      </c>
      <c r="B125" s="79">
        <v>924208</v>
      </c>
      <c r="C125" s="80">
        <f t="shared" si="23"/>
        <v>15403.466666666667</v>
      </c>
      <c r="D125" s="39">
        <f t="shared" si="20"/>
        <v>2.3067314566676713</v>
      </c>
      <c r="E125" s="39">
        <f t="shared" si="21"/>
        <v>3.089673155463633</v>
      </c>
      <c r="F125" s="39">
        <f t="shared" si="22"/>
        <v>0.47144876486638537</v>
      </c>
      <c r="G125" s="39">
        <f t="shared" si="19"/>
        <v>5.8678533769976893</v>
      </c>
      <c r="H125" s="56"/>
      <c r="I125" s="39">
        <f t="shared" si="24"/>
        <v>0.85349063896703836</v>
      </c>
      <c r="J125" s="39">
        <f t="shared" si="25"/>
        <v>2.9351894976904513</v>
      </c>
      <c r="K125" s="39">
        <f t="shared" si="26"/>
        <v>0.47144876486638537</v>
      </c>
      <c r="L125" s="6"/>
      <c r="M125" s="39">
        <f t="shared" si="27"/>
        <v>0.96882721180042197</v>
      </c>
      <c r="N125" s="39">
        <f t="shared" si="28"/>
        <v>3.089673155463633</v>
      </c>
      <c r="O125" s="39">
        <f t="shared" si="28"/>
        <v>0.47144876486638537</v>
      </c>
      <c r="P125" s="6"/>
      <c r="Q125" s="39">
        <f t="shared" si="30"/>
        <v>0.96882721180042197</v>
      </c>
      <c r="R125" s="39">
        <f t="shared" si="29"/>
        <v>3.089673155463633</v>
      </c>
      <c r="S125" s="39">
        <f t="shared" si="29"/>
        <v>0.47144876486638537</v>
      </c>
    </row>
    <row r="126" spans="1:19" s="7" customFormat="1" x14ac:dyDescent="0.25">
      <c r="A126" s="58" t="s">
        <v>132</v>
      </c>
      <c r="B126" s="81">
        <v>1041314</v>
      </c>
      <c r="C126" s="82">
        <f t="shared" si="23"/>
        <v>17355.233333333334</v>
      </c>
      <c r="D126" s="55">
        <f t="shared" si="20"/>
        <v>2.5990164119640164</v>
      </c>
      <c r="E126" s="55">
        <f t="shared" si="21"/>
        <v>3.4811643182145766</v>
      </c>
      <c r="F126" s="55">
        <f t="shared" si="22"/>
        <v>0.53118583602184277</v>
      </c>
      <c r="G126" s="55">
        <f t="shared" si="19"/>
        <v>6.6113665662004362</v>
      </c>
      <c r="H126" s="56"/>
      <c r="I126" s="55">
        <f t="shared" si="24"/>
        <v>0.96163607242668603</v>
      </c>
      <c r="J126" s="55">
        <f t="shared" si="25"/>
        <v>3.3071061023038477</v>
      </c>
      <c r="K126" s="55">
        <f t="shared" si="26"/>
        <v>0.53118583602184277</v>
      </c>
      <c r="L126" s="56"/>
      <c r="M126" s="55">
        <f t="shared" si="27"/>
        <v>1.0915868930248869</v>
      </c>
      <c r="N126" s="55">
        <f t="shared" si="28"/>
        <v>3.4811643182145766</v>
      </c>
      <c r="O126" s="55">
        <f t="shared" si="28"/>
        <v>0.53118583602184277</v>
      </c>
      <c r="P126" s="56"/>
      <c r="Q126" s="55">
        <f t="shared" si="30"/>
        <v>1.0915868930248869</v>
      </c>
      <c r="R126" s="55">
        <f t="shared" si="29"/>
        <v>3.4811643182145766</v>
      </c>
      <c r="S126" s="55">
        <f t="shared" si="29"/>
        <v>0.53118583602184277</v>
      </c>
    </row>
    <row r="127" spans="1:19" x14ac:dyDescent="0.25">
      <c r="A127" s="64" t="s">
        <v>133</v>
      </c>
      <c r="B127" s="79">
        <v>1829038</v>
      </c>
      <c r="C127" s="80">
        <f t="shared" si="23"/>
        <v>30483.966666666667</v>
      </c>
      <c r="D127" s="39">
        <f t="shared" si="20"/>
        <v>4.565097348259834</v>
      </c>
      <c r="E127" s="39">
        <f t="shared" si="21"/>
        <v>6.1145646963918212</v>
      </c>
      <c r="F127" s="39">
        <f t="shared" si="22"/>
        <v>0.93301259672463766</v>
      </c>
      <c r="G127" s="39">
        <f t="shared" si="19"/>
        <v>11.612674641376293</v>
      </c>
      <c r="H127" s="56"/>
      <c r="I127" s="39">
        <f t="shared" si="24"/>
        <v>1.6890860188561385</v>
      </c>
      <c r="J127" s="39">
        <f t="shared" si="25"/>
        <v>5.8088364615722297</v>
      </c>
      <c r="K127" s="39">
        <f t="shared" si="26"/>
        <v>0.93301259672463766</v>
      </c>
      <c r="L127" s="6"/>
      <c r="M127" s="39">
        <f t="shared" si="27"/>
        <v>1.9173408862691301</v>
      </c>
      <c r="N127" s="39">
        <f t="shared" si="28"/>
        <v>6.1145646963918212</v>
      </c>
      <c r="O127" s="39">
        <f t="shared" si="28"/>
        <v>0.93301259672463766</v>
      </c>
      <c r="P127" s="6"/>
      <c r="Q127" s="39">
        <f t="shared" si="30"/>
        <v>1.9173408862691301</v>
      </c>
      <c r="R127" s="39">
        <f t="shared" si="29"/>
        <v>6.1145646963918212</v>
      </c>
      <c r="S127" s="39">
        <f t="shared" si="29"/>
        <v>0.93301259672463766</v>
      </c>
    </row>
    <row r="128" spans="1:19" s="7" customFormat="1" x14ac:dyDescent="0.25">
      <c r="A128" s="58" t="s">
        <v>122</v>
      </c>
      <c r="B128" s="81">
        <v>402769</v>
      </c>
      <c r="C128" s="82">
        <f>B128/60</f>
        <v>6712.8166666666666</v>
      </c>
      <c r="D128" s="55">
        <f>F$9*(C128/D$15)</f>
        <v>1.0052714562853615</v>
      </c>
      <c r="E128" s="55">
        <f>F$10*(C128/D$15)</f>
        <v>1.3464767315938966</v>
      </c>
      <c r="F128" s="55">
        <f>F$11*(C128/D$15)</f>
        <v>0.20545693997073081</v>
      </c>
      <c r="G128" s="55">
        <f>SUM(D128:F128)</f>
        <v>2.557205127849989</v>
      </c>
      <c r="H128" s="56"/>
      <c r="I128" s="55">
        <f>D128*0.37</f>
        <v>0.37195043882558376</v>
      </c>
      <c r="J128" s="55">
        <f>E128*0.95</f>
        <v>1.2791528950142017</v>
      </c>
      <c r="K128" s="55">
        <f>F128*1</f>
        <v>0.20545693997073081</v>
      </c>
      <c r="L128" s="56"/>
      <c r="M128" s="55">
        <f>D128*0.42</f>
        <v>0.42221401163985184</v>
      </c>
      <c r="N128" s="55">
        <f>E128*1</f>
        <v>1.3464767315938966</v>
      </c>
      <c r="O128" s="55">
        <f>F128*1</f>
        <v>0.20545693997073081</v>
      </c>
      <c r="P128" s="56"/>
      <c r="Q128" s="55">
        <f>D128*0.42</f>
        <v>0.42221401163985184</v>
      </c>
      <c r="R128" s="55">
        <f>E128*1</f>
        <v>1.3464767315938966</v>
      </c>
      <c r="S128" s="55">
        <f>F128*1</f>
        <v>0.20545693997073081</v>
      </c>
    </row>
    <row r="129" spans="1:19" x14ac:dyDescent="0.25">
      <c r="A129" s="64" t="s">
        <v>134</v>
      </c>
      <c r="B129" s="79">
        <v>922141</v>
      </c>
      <c r="C129" s="80">
        <f t="shared" si="23"/>
        <v>15369.016666666666</v>
      </c>
      <c r="D129" s="39">
        <f t="shared" si="20"/>
        <v>2.3015724297809399</v>
      </c>
      <c r="E129" s="39">
        <f t="shared" si="21"/>
        <v>3.0827630720058576</v>
      </c>
      <c r="F129" s="39">
        <f t="shared" si="22"/>
        <v>0.4703943652107031</v>
      </c>
      <c r="G129" s="39">
        <f t="shared" si="19"/>
        <v>5.8547298669975003</v>
      </c>
      <c r="H129" s="56"/>
      <c r="I129" s="39">
        <f t="shared" si="24"/>
        <v>0.8515817990189477</v>
      </c>
      <c r="J129" s="39">
        <f t="shared" si="25"/>
        <v>2.9286249184055646</v>
      </c>
      <c r="K129" s="39">
        <f t="shared" si="26"/>
        <v>0.4703943652107031</v>
      </c>
      <c r="L129" s="6"/>
      <c r="M129" s="39">
        <f t="shared" si="27"/>
        <v>0.96666042050799472</v>
      </c>
      <c r="N129" s="39">
        <f t="shared" si="28"/>
        <v>3.0827630720058576</v>
      </c>
      <c r="O129" s="39">
        <f t="shared" si="28"/>
        <v>0.4703943652107031</v>
      </c>
      <c r="P129" s="6"/>
      <c r="Q129" s="39">
        <f t="shared" si="30"/>
        <v>0.96666042050799472</v>
      </c>
      <c r="R129" s="39">
        <f t="shared" si="29"/>
        <v>3.0827630720058576</v>
      </c>
      <c r="S129" s="39">
        <f t="shared" si="29"/>
        <v>0.4703943652107031</v>
      </c>
    </row>
    <row r="130" spans="1:19" s="7" customFormat="1" x14ac:dyDescent="0.25">
      <c r="A130" s="58" t="s">
        <v>136</v>
      </c>
      <c r="B130" s="81">
        <v>1003000</v>
      </c>
      <c r="C130" s="82">
        <f t="shared" si="23"/>
        <v>16716.666666666668</v>
      </c>
      <c r="D130" s="55">
        <f t="shared" si="20"/>
        <v>2.503388469952299</v>
      </c>
      <c r="E130" s="55">
        <f t="shared" si="21"/>
        <v>3.3530787170528971</v>
      </c>
      <c r="F130" s="55">
        <f t="shared" si="22"/>
        <v>0.51164143911433857</v>
      </c>
      <c r="G130" s="55">
        <f t="shared" si="19"/>
        <v>6.3681086261195343</v>
      </c>
      <c r="H130" s="56"/>
      <c r="I130" s="55">
        <f t="shared" si="24"/>
        <v>0.92625373388235066</v>
      </c>
      <c r="J130" s="55">
        <f t="shared" si="25"/>
        <v>3.1854247812002519</v>
      </c>
      <c r="K130" s="55">
        <f t="shared" si="26"/>
        <v>0.51164143911433857</v>
      </c>
      <c r="L130" s="56"/>
      <c r="M130" s="55">
        <f t="shared" si="27"/>
        <v>1.0514231573799655</v>
      </c>
      <c r="N130" s="55">
        <f t="shared" si="28"/>
        <v>3.3530787170528971</v>
      </c>
      <c r="O130" s="55">
        <f t="shared" si="28"/>
        <v>0.51164143911433857</v>
      </c>
      <c r="P130" s="56"/>
      <c r="Q130" s="55">
        <f t="shared" si="30"/>
        <v>1.0514231573799655</v>
      </c>
      <c r="R130" s="55">
        <f t="shared" si="29"/>
        <v>3.3530787170528971</v>
      </c>
      <c r="S130" s="55">
        <f t="shared" si="29"/>
        <v>0.51164143911433857</v>
      </c>
    </row>
    <row r="131" spans="1:19" x14ac:dyDescent="0.25">
      <c r="A131" s="64" t="s">
        <v>137</v>
      </c>
      <c r="B131" s="79">
        <v>359461</v>
      </c>
      <c r="C131" s="80">
        <f t="shared" si="23"/>
        <v>5991.0166666666664</v>
      </c>
      <c r="D131" s="39">
        <f t="shared" si="20"/>
        <v>0.89717898584000333</v>
      </c>
      <c r="E131" s="39">
        <f t="shared" si="21"/>
        <v>1.2016959408878878</v>
      </c>
      <c r="F131" s="39">
        <f t="shared" si="22"/>
        <v>0.1833650482008766</v>
      </c>
      <c r="G131" s="39">
        <f t="shared" si="19"/>
        <v>2.2822399749287676</v>
      </c>
      <c r="H131" s="56"/>
      <c r="I131" s="39">
        <f t="shared" si="24"/>
        <v>0.33195622476080122</v>
      </c>
      <c r="J131" s="39">
        <f t="shared" si="25"/>
        <v>1.1416111438434933</v>
      </c>
      <c r="K131" s="39">
        <f t="shared" si="26"/>
        <v>0.1833650482008766</v>
      </c>
      <c r="L131" s="6"/>
      <c r="M131" s="39">
        <f t="shared" si="27"/>
        <v>0.3768151740528014</v>
      </c>
      <c r="N131" s="39">
        <f t="shared" si="28"/>
        <v>1.2016959408878878</v>
      </c>
      <c r="O131" s="39">
        <f t="shared" si="28"/>
        <v>0.1833650482008766</v>
      </c>
      <c r="P131" s="6"/>
      <c r="Q131" s="39">
        <f t="shared" si="30"/>
        <v>0.3768151740528014</v>
      </c>
      <c r="R131" s="39">
        <f t="shared" si="29"/>
        <v>1.2016959408878878</v>
      </c>
      <c r="S131" s="39">
        <f t="shared" si="29"/>
        <v>0.1833650482008766</v>
      </c>
    </row>
    <row r="132" spans="1:19" s="7" customFormat="1" x14ac:dyDescent="0.25">
      <c r="A132" s="58" t="s">
        <v>138</v>
      </c>
      <c r="B132" s="81">
        <v>486991</v>
      </c>
      <c r="C132" s="82">
        <f t="shared" si="23"/>
        <v>8116.5166666666664</v>
      </c>
      <c r="D132" s="55">
        <f t="shared" si="20"/>
        <v>1.215481210738325</v>
      </c>
      <c r="E132" s="55">
        <f t="shared" si="21"/>
        <v>1.6280350523392895</v>
      </c>
      <c r="F132" s="55">
        <f t="shared" si="22"/>
        <v>0.24841951752316133</v>
      </c>
      <c r="G132" s="55">
        <f t="shared" si="19"/>
        <v>3.0919357806007759</v>
      </c>
      <c r="H132" s="56"/>
      <c r="I132" s="55">
        <f t="shared" si="24"/>
        <v>0.44972804797318028</v>
      </c>
      <c r="J132" s="55">
        <f t="shared" si="25"/>
        <v>1.5466332997223249</v>
      </c>
      <c r="K132" s="55">
        <f t="shared" si="26"/>
        <v>0.24841951752316133</v>
      </c>
      <c r="L132" s="56"/>
      <c r="M132" s="55">
        <f t="shared" si="27"/>
        <v>0.51050210851009648</v>
      </c>
      <c r="N132" s="55">
        <f t="shared" si="28"/>
        <v>1.6280350523392895</v>
      </c>
      <c r="O132" s="55">
        <f t="shared" si="28"/>
        <v>0.24841951752316133</v>
      </c>
      <c r="P132" s="56"/>
      <c r="Q132" s="55">
        <f t="shared" si="30"/>
        <v>0.51050210851009648</v>
      </c>
      <c r="R132" s="55">
        <f t="shared" si="29"/>
        <v>1.6280350523392895</v>
      </c>
      <c r="S132" s="55">
        <f t="shared" si="29"/>
        <v>0.24841951752316133</v>
      </c>
    </row>
    <row r="133" spans="1:19" x14ac:dyDescent="0.25">
      <c r="A133" s="64" t="s">
        <v>139</v>
      </c>
      <c r="B133" s="79">
        <v>2100261</v>
      </c>
      <c r="C133" s="80">
        <f t="shared" si="23"/>
        <v>35004.35</v>
      </c>
      <c r="D133" s="39">
        <f t="shared" si="20"/>
        <v>5.2420430421639939</v>
      </c>
      <c r="E133" s="39">
        <f t="shared" si="21"/>
        <v>7.021276629467831</v>
      </c>
      <c r="F133" s="39">
        <f t="shared" si="22"/>
        <v>1.0713664611722031</v>
      </c>
      <c r="G133" s="39">
        <f t="shared" si="19"/>
        <v>13.334686132804029</v>
      </c>
      <c r="H133" s="56"/>
      <c r="I133" s="39">
        <f t="shared" si="24"/>
        <v>1.9395559256006778</v>
      </c>
      <c r="J133" s="39">
        <f t="shared" si="25"/>
        <v>6.6702127979944388</v>
      </c>
      <c r="K133" s="39">
        <f t="shared" si="26"/>
        <v>1.0713664611722031</v>
      </c>
      <c r="L133" s="6"/>
      <c r="M133" s="39">
        <f t="shared" si="27"/>
        <v>2.2016580777088772</v>
      </c>
      <c r="N133" s="39">
        <f t="shared" si="28"/>
        <v>7.021276629467831</v>
      </c>
      <c r="O133" s="39">
        <f t="shared" si="28"/>
        <v>1.0713664611722031</v>
      </c>
      <c r="P133" s="6"/>
      <c r="Q133" s="39">
        <f t="shared" si="30"/>
        <v>2.2016580777088772</v>
      </c>
      <c r="R133" s="39">
        <f t="shared" si="29"/>
        <v>7.021276629467831</v>
      </c>
      <c r="S133" s="39">
        <f t="shared" si="29"/>
        <v>1.0713664611722031</v>
      </c>
    </row>
    <row r="134" spans="1:19" s="7" customFormat="1" x14ac:dyDescent="0.25">
      <c r="A134" s="58" t="s">
        <v>140</v>
      </c>
      <c r="B134" s="81">
        <v>759109</v>
      </c>
      <c r="C134" s="82">
        <f t="shared" si="23"/>
        <v>12651.816666666668</v>
      </c>
      <c r="D134" s="55">
        <f t="shared" si="20"/>
        <v>1.8946607358295313</v>
      </c>
      <c r="E134" s="55">
        <f t="shared" si="21"/>
        <v>2.5377390147789707</v>
      </c>
      <c r="F134" s="55">
        <f t="shared" si="22"/>
        <v>0.38722993141041517</v>
      </c>
      <c r="G134" s="55">
        <f t="shared" si="19"/>
        <v>4.8196296820189168</v>
      </c>
      <c r="H134" s="56"/>
      <c r="I134" s="55">
        <f t="shared" si="24"/>
        <v>0.70102447225692655</v>
      </c>
      <c r="J134" s="55">
        <f t="shared" si="25"/>
        <v>2.4108520640400219</v>
      </c>
      <c r="K134" s="55">
        <f t="shared" si="26"/>
        <v>0.38722993141041517</v>
      </c>
      <c r="L134" s="56"/>
      <c r="M134" s="55">
        <f t="shared" si="27"/>
        <v>0.79575750904840314</v>
      </c>
      <c r="N134" s="55">
        <f t="shared" si="28"/>
        <v>2.5377390147789707</v>
      </c>
      <c r="O134" s="55">
        <f t="shared" si="28"/>
        <v>0.38722993141041517</v>
      </c>
      <c r="P134" s="56"/>
      <c r="Q134" s="55">
        <f t="shared" si="30"/>
        <v>0.79575750904840314</v>
      </c>
      <c r="R134" s="55">
        <f t="shared" si="29"/>
        <v>2.5377390147789707</v>
      </c>
      <c r="S134" s="55">
        <f t="shared" si="29"/>
        <v>0.38722993141041517</v>
      </c>
    </row>
    <row r="135" spans="1:19" x14ac:dyDescent="0.25">
      <c r="A135" s="64" t="s">
        <v>141</v>
      </c>
      <c r="B135" s="79">
        <v>1239213</v>
      </c>
      <c r="C135" s="80">
        <f t="shared" si="23"/>
        <v>20653.55</v>
      </c>
      <c r="D135" s="39">
        <f t="shared" si="20"/>
        <v>3.0929526779810552</v>
      </c>
      <c r="E135" s="39">
        <f t="shared" si="21"/>
        <v>4.1427504847410486</v>
      </c>
      <c r="F135" s="39">
        <f t="shared" si="22"/>
        <v>0.63213631374795287</v>
      </c>
      <c r="G135" s="39">
        <f t="shared" si="19"/>
        <v>7.8678394764700563</v>
      </c>
      <c r="H135" s="56"/>
      <c r="I135" s="39">
        <f t="shared" si="24"/>
        <v>1.1443924908529903</v>
      </c>
      <c r="J135" s="39">
        <f t="shared" si="25"/>
        <v>3.9356129605039958</v>
      </c>
      <c r="K135" s="39">
        <f t="shared" si="26"/>
        <v>0.63213631374795287</v>
      </c>
      <c r="L135" s="6"/>
      <c r="M135" s="39">
        <f t="shared" si="27"/>
        <v>1.2990401247520431</v>
      </c>
      <c r="N135" s="39">
        <f t="shared" si="28"/>
        <v>4.1427504847410486</v>
      </c>
      <c r="O135" s="39">
        <f t="shared" si="28"/>
        <v>0.63213631374795287</v>
      </c>
      <c r="P135" s="6"/>
      <c r="Q135" s="39">
        <f t="shared" si="30"/>
        <v>1.2990401247520431</v>
      </c>
      <c r="R135" s="39">
        <f t="shared" si="29"/>
        <v>4.1427504847410486</v>
      </c>
      <c r="S135" s="39">
        <f t="shared" si="29"/>
        <v>0.63213631374795287</v>
      </c>
    </row>
    <row r="136" spans="1:19" s="7" customFormat="1" x14ac:dyDescent="0.25">
      <c r="A136" s="58" t="s">
        <v>142</v>
      </c>
      <c r="B136" s="81">
        <v>1956661</v>
      </c>
      <c r="C136" s="82">
        <f t="shared" si="23"/>
        <v>32611.016666666666</v>
      </c>
      <c r="D136" s="55">
        <f t="shared" si="20"/>
        <v>4.8836316919295468</v>
      </c>
      <c r="E136" s="55">
        <f t="shared" si="21"/>
        <v>6.5412147114530796</v>
      </c>
      <c r="F136" s="55">
        <f t="shared" si="22"/>
        <v>0.9981145063797614</v>
      </c>
      <c r="G136" s="55">
        <f t="shared" si="19"/>
        <v>12.422960909762388</v>
      </c>
      <c r="H136" s="56"/>
      <c r="I136" s="55">
        <f t="shared" si="24"/>
        <v>1.8069437260139323</v>
      </c>
      <c r="J136" s="55">
        <f t="shared" si="25"/>
        <v>6.214153975880425</v>
      </c>
      <c r="K136" s="55">
        <f t="shared" si="26"/>
        <v>0.9981145063797614</v>
      </c>
      <c r="L136" s="56"/>
      <c r="M136" s="55">
        <f t="shared" si="27"/>
        <v>2.0511253106104097</v>
      </c>
      <c r="N136" s="55">
        <f t="shared" si="28"/>
        <v>6.5412147114530796</v>
      </c>
      <c r="O136" s="55">
        <f t="shared" si="28"/>
        <v>0.9981145063797614</v>
      </c>
      <c r="P136" s="56"/>
      <c r="Q136" s="55">
        <f t="shared" si="30"/>
        <v>2.0511253106104097</v>
      </c>
      <c r="R136" s="55">
        <f t="shared" si="29"/>
        <v>6.5412147114530796</v>
      </c>
      <c r="S136" s="55">
        <f t="shared" si="29"/>
        <v>0.9981145063797614</v>
      </c>
    </row>
    <row r="137" spans="1:19" x14ac:dyDescent="0.25">
      <c r="A137" s="64" t="s">
        <v>143</v>
      </c>
      <c r="B137" s="79">
        <v>893724</v>
      </c>
      <c r="C137" s="80">
        <f t="shared" si="23"/>
        <v>14895.4</v>
      </c>
      <c r="D137" s="39">
        <f t="shared" si="20"/>
        <v>2.2306464176666485</v>
      </c>
      <c r="E137" s="39">
        <f t="shared" si="21"/>
        <v>2.9877636324221171</v>
      </c>
      <c r="F137" s="39">
        <f t="shared" si="22"/>
        <v>0.45589853791727125</v>
      </c>
      <c r="G137" s="39">
        <f t="shared" si="19"/>
        <v>5.6743085880060367</v>
      </c>
      <c r="H137" s="56"/>
      <c r="I137" s="39">
        <f t="shared" si="24"/>
        <v>0.82533917453665995</v>
      </c>
      <c r="J137" s="39">
        <f t="shared" si="25"/>
        <v>2.8383754508010113</v>
      </c>
      <c r="K137" s="39">
        <f t="shared" si="26"/>
        <v>0.45589853791727125</v>
      </c>
      <c r="L137" s="6"/>
      <c r="M137" s="39">
        <f t="shared" si="27"/>
        <v>0.93687149541999237</v>
      </c>
      <c r="N137" s="39">
        <f t="shared" si="28"/>
        <v>2.9877636324221171</v>
      </c>
      <c r="O137" s="39">
        <f t="shared" si="28"/>
        <v>0.45589853791727125</v>
      </c>
      <c r="P137" s="6"/>
      <c r="Q137" s="39">
        <f t="shared" si="30"/>
        <v>0.93687149541999237</v>
      </c>
      <c r="R137" s="39">
        <f t="shared" si="29"/>
        <v>2.9877636324221171</v>
      </c>
      <c r="S137" s="39">
        <f t="shared" si="29"/>
        <v>0.45589853791727125</v>
      </c>
    </row>
    <row r="138" spans="1:19" s="7" customFormat="1" x14ac:dyDescent="0.25">
      <c r="A138" s="58" t="s">
        <v>144</v>
      </c>
      <c r="B138" s="81">
        <v>3933573</v>
      </c>
      <c r="C138" s="82">
        <f t="shared" si="23"/>
        <v>65559.55</v>
      </c>
      <c r="D138" s="55">
        <f t="shared" si="20"/>
        <v>9.8178078703047618</v>
      </c>
      <c r="E138" s="55">
        <f t="shared" si="21"/>
        <v>13.150129519714772</v>
      </c>
      <c r="F138" s="55">
        <f t="shared" si="22"/>
        <v>2.0065592727630168</v>
      </c>
      <c r="G138" s="55">
        <f t="shared" si="19"/>
        <v>24.974496662782553</v>
      </c>
      <c r="H138" s="56"/>
      <c r="I138" s="55">
        <f t="shared" si="24"/>
        <v>3.6325889120127619</v>
      </c>
      <c r="J138" s="55">
        <f t="shared" si="25"/>
        <v>12.492623043729033</v>
      </c>
      <c r="K138" s="55">
        <f t="shared" si="26"/>
        <v>2.0065592727630168</v>
      </c>
      <c r="L138" s="56"/>
      <c r="M138" s="55">
        <f t="shared" si="27"/>
        <v>4.1234793055279999</v>
      </c>
      <c r="N138" s="55">
        <f t="shared" si="28"/>
        <v>13.150129519714772</v>
      </c>
      <c r="O138" s="55">
        <f t="shared" si="28"/>
        <v>2.0065592727630168</v>
      </c>
      <c r="P138" s="56"/>
      <c r="Q138" s="55">
        <f t="shared" si="30"/>
        <v>4.1234793055279999</v>
      </c>
      <c r="R138" s="55">
        <f t="shared" si="29"/>
        <v>13.150129519714772</v>
      </c>
      <c r="S138" s="55">
        <f t="shared" si="29"/>
        <v>2.0065592727630168</v>
      </c>
    </row>
    <row r="139" spans="1:19" x14ac:dyDescent="0.25">
      <c r="A139" s="64" t="s">
        <v>145</v>
      </c>
      <c r="B139" s="79">
        <v>1584225</v>
      </c>
      <c r="C139" s="80">
        <f t="shared" si="23"/>
        <v>26403.75</v>
      </c>
      <c r="D139" s="39">
        <f t="shared" si="20"/>
        <v>3.9540683936292935</v>
      </c>
      <c r="E139" s="39">
        <f t="shared" si="21"/>
        <v>5.296142702415878</v>
      </c>
      <c r="F139" s="39">
        <f t="shared" si="22"/>
        <v>0.80813076658116945</v>
      </c>
      <c r="G139" s="39">
        <f t="shared" si="19"/>
        <v>10.058341862626342</v>
      </c>
      <c r="H139" s="56"/>
      <c r="I139" s="39">
        <f t="shared" si="24"/>
        <v>1.4630053056428385</v>
      </c>
      <c r="J139" s="39">
        <f t="shared" si="25"/>
        <v>5.0313355672950841</v>
      </c>
      <c r="K139" s="39">
        <f t="shared" si="26"/>
        <v>0.80813076658116945</v>
      </c>
      <c r="L139" s="6"/>
      <c r="M139" s="39">
        <f t="shared" si="27"/>
        <v>1.6607087253243031</v>
      </c>
      <c r="N139" s="39">
        <f t="shared" si="28"/>
        <v>5.296142702415878</v>
      </c>
      <c r="O139" s="39">
        <f t="shared" si="28"/>
        <v>0.80813076658116945</v>
      </c>
      <c r="P139" s="6"/>
      <c r="Q139" s="39">
        <f t="shared" si="30"/>
        <v>1.6607087253243031</v>
      </c>
      <c r="R139" s="39">
        <f t="shared" si="29"/>
        <v>5.296142702415878</v>
      </c>
      <c r="S139" s="39">
        <f t="shared" si="29"/>
        <v>0.80813076658116945</v>
      </c>
    </row>
    <row r="140" spans="1:19" s="7" customFormat="1" x14ac:dyDescent="0.25">
      <c r="A140" s="58" t="s">
        <v>146</v>
      </c>
      <c r="B140" s="81">
        <v>1286162</v>
      </c>
      <c r="C140" s="82">
        <f t="shared" si="23"/>
        <v>21436.033333333333</v>
      </c>
      <c r="D140" s="55">
        <f t="shared" si="20"/>
        <v>3.2101327231214247</v>
      </c>
      <c r="E140" s="55">
        <f t="shared" si="21"/>
        <v>4.2997033189254115</v>
      </c>
      <c r="F140" s="55">
        <f t="shared" si="22"/>
        <v>0.65608552005401377</v>
      </c>
      <c r="G140" s="55">
        <f t="shared" si="19"/>
        <v>8.1659215621008503</v>
      </c>
      <c r="H140" s="56"/>
      <c r="I140" s="55">
        <f t="shared" si="24"/>
        <v>1.1877491075549271</v>
      </c>
      <c r="J140" s="55">
        <f t="shared" si="25"/>
        <v>4.084718152979141</v>
      </c>
      <c r="K140" s="55">
        <f t="shared" si="26"/>
        <v>0.65608552005401377</v>
      </c>
      <c r="L140" s="56"/>
      <c r="M140" s="55">
        <f t="shared" si="27"/>
        <v>1.3482557437109983</v>
      </c>
      <c r="N140" s="55">
        <f t="shared" si="28"/>
        <v>4.2997033189254115</v>
      </c>
      <c r="O140" s="55">
        <f t="shared" si="28"/>
        <v>0.65608552005401377</v>
      </c>
      <c r="P140" s="56"/>
      <c r="Q140" s="55">
        <f t="shared" si="30"/>
        <v>1.3482557437109983</v>
      </c>
      <c r="R140" s="55">
        <f t="shared" si="29"/>
        <v>4.2997033189254115</v>
      </c>
      <c r="S140" s="55">
        <f t="shared" si="29"/>
        <v>0.65608552005401377</v>
      </c>
    </row>
    <row r="141" spans="1:19" x14ac:dyDescent="0.25">
      <c r="A141" s="64" t="s">
        <v>147</v>
      </c>
      <c r="B141" s="79">
        <v>1303259</v>
      </c>
      <c r="C141" s="80">
        <f t="shared" si="23"/>
        <v>21720.983333333334</v>
      </c>
      <c r="D141" s="39">
        <f t="shared" si="20"/>
        <v>3.2528051385459253</v>
      </c>
      <c r="E141" s="39">
        <f t="shared" si="21"/>
        <v>4.356859437395455</v>
      </c>
      <c r="F141" s="39">
        <f t="shared" si="22"/>
        <v>0.66480688962982415</v>
      </c>
      <c r="G141" s="39">
        <f t="shared" si="19"/>
        <v>8.2744714655712048</v>
      </c>
      <c r="H141" s="56"/>
      <c r="I141" s="39">
        <f t="shared" si="24"/>
        <v>1.2035379012619924</v>
      </c>
      <c r="J141" s="39">
        <f t="shared" si="25"/>
        <v>4.1390164655256818</v>
      </c>
      <c r="K141" s="39">
        <f t="shared" si="26"/>
        <v>0.66480688962982415</v>
      </c>
      <c r="L141" s="6"/>
      <c r="M141" s="39">
        <f t="shared" si="27"/>
        <v>1.3661781581892887</v>
      </c>
      <c r="N141" s="39">
        <f t="shared" si="28"/>
        <v>4.356859437395455</v>
      </c>
      <c r="O141" s="39">
        <f t="shared" si="28"/>
        <v>0.66480688962982415</v>
      </c>
      <c r="P141" s="6"/>
      <c r="Q141" s="39">
        <f t="shared" si="30"/>
        <v>1.3661781581892887</v>
      </c>
      <c r="R141" s="39">
        <f t="shared" si="29"/>
        <v>4.356859437395455</v>
      </c>
      <c r="S141" s="39">
        <f t="shared" si="29"/>
        <v>0.66480688962982415</v>
      </c>
    </row>
    <row r="142" spans="1:19" s="7" customFormat="1" x14ac:dyDescent="0.25">
      <c r="A142" s="58" t="s">
        <v>148</v>
      </c>
      <c r="B142" s="81">
        <v>1367194</v>
      </c>
      <c r="C142" s="82">
        <f t="shared" si="23"/>
        <v>22786.566666666666</v>
      </c>
      <c r="D142" s="55">
        <f t="shared" si="20"/>
        <v>3.4123805541255869</v>
      </c>
      <c r="E142" s="55">
        <f t="shared" si="21"/>
        <v>4.5705973115477754</v>
      </c>
      <c r="F142" s="55">
        <f t="shared" si="22"/>
        <v>0.69742084317895203</v>
      </c>
      <c r="G142" s="55">
        <f t="shared" si="19"/>
        <v>8.680398708852314</v>
      </c>
      <c r="H142" s="56"/>
      <c r="I142" s="55">
        <f t="shared" si="24"/>
        <v>1.2625808050264671</v>
      </c>
      <c r="J142" s="55">
        <f t="shared" si="25"/>
        <v>4.3420674459703861</v>
      </c>
      <c r="K142" s="55">
        <f t="shared" si="26"/>
        <v>0.69742084317895203</v>
      </c>
      <c r="L142" s="56"/>
      <c r="M142" s="55">
        <f t="shared" si="27"/>
        <v>1.4331998327327464</v>
      </c>
      <c r="N142" s="55">
        <f t="shared" si="28"/>
        <v>4.5705973115477754</v>
      </c>
      <c r="O142" s="55">
        <f t="shared" si="28"/>
        <v>0.69742084317895203</v>
      </c>
      <c r="P142" s="56"/>
      <c r="Q142" s="55">
        <f t="shared" si="30"/>
        <v>1.4331998327327464</v>
      </c>
      <c r="R142" s="55">
        <f t="shared" si="29"/>
        <v>4.5705973115477754</v>
      </c>
      <c r="S142" s="55">
        <f t="shared" si="29"/>
        <v>0.69742084317895203</v>
      </c>
    </row>
    <row r="143" spans="1:19" x14ac:dyDescent="0.25">
      <c r="A143" s="64" t="s">
        <v>149</v>
      </c>
      <c r="B143" s="79">
        <v>2059525</v>
      </c>
      <c r="C143" s="80">
        <f t="shared" si="23"/>
        <v>34325.416666666664</v>
      </c>
      <c r="D143" s="39">
        <f t="shared" si="20"/>
        <v>5.14037002849303</v>
      </c>
      <c r="E143" s="39">
        <f t="shared" si="21"/>
        <v>6.8850941622516126</v>
      </c>
      <c r="F143" s="39">
        <f t="shared" si="22"/>
        <v>1.0505865751664587</v>
      </c>
      <c r="G143" s="39">
        <f t="shared" si="19"/>
        <v>13.076050765911102</v>
      </c>
      <c r="H143" s="56"/>
      <c r="I143" s="39">
        <f t="shared" si="24"/>
        <v>1.9019369105424211</v>
      </c>
      <c r="J143" s="39">
        <f t="shared" si="25"/>
        <v>6.5408394541390313</v>
      </c>
      <c r="K143" s="39">
        <f t="shared" si="26"/>
        <v>1.0505865751664587</v>
      </c>
      <c r="L143" s="6"/>
      <c r="M143" s="39">
        <f t="shared" si="27"/>
        <v>2.1589554119670726</v>
      </c>
      <c r="N143" s="39">
        <f t="shared" si="28"/>
        <v>6.8850941622516126</v>
      </c>
      <c r="O143" s="39">
        <f t="shared" si="28"/>
        <v>1.0505865751664587</v>
      </c>
      <c r="P143" s="6"/>
      <c r="Q143" s="39">
        <f t="shared" si="30"/>
        <v>2.1589554119670726</v>
      </c>
      <c r="R143" s="39">
        <f t="shared" si="29"/>
        <v>6.8850941622516126</v>
      </c>
      <c r="S143" s="39">
        <f t="shared" si="29"/>
        <v>1.0505865751664587</v>
      </c>
    </row>
    <row r="144" spans="1:19" s="7" customFormat="1" x14ac:dyDescent="0.25">
      <c r="A144" s="58" t="s">
        <v>150</v>
      </c>
      <c r="B144" s="81">
        <v>761937</v>
      </c>
      <c r="C144" s="82">
        <f t="shared" si="23"/>
        <v>12698.95</v>
      </c>
      <c r="D144" s="55">
        <f t="shared" si="20"/>
        <v>1.9017191432004437</v>
      </c>
      <c r="E144" s="55">
        <f t="shared" si="21"/>
        <v>2.5471931589582582</v>
      </c>
      <c r="F144" s="55">
        <f t="shared" si="22"/>
        <v>0.3886725256176089</v>
      </c>
      <c r="G144" s="55">
        <f t="shared" si="19"/>
        <v>4.8375848277763103</v>
      </c>
      <c r="H144" s="56"/>
      <c r="I144" s="55">
        <f t="shared" si="24"/>
        <v>0.70363608298416414</v>
      </c>
      <c r="J144" s="55">
        <f t="shared" si="25"/>
        <v>2.4198335010103453</v>
      </c>
      <c r="K144" s="55">
        <f t="shared" si="26"/>
        <v>0.3886725256176089</v>
      </c>
      <c r="L144" s="56"/>
      <c r="M144" s="55">
        <f t="shared" si="27"/>
        <v>0.79872204014418635</v>
      </c>
      <c r="N144" s="55">
        <f t="shared" si="28"/>
        <v>2.5471931589582582</v>
      </c>
      <c r="O144" s="55">
        <f t="shared" si="28"/>
        <v>0.3886725256176089</v>
      </c>
      <c r="P144" s="56"/>
      <c r="Q144" s="55">
        <f t="shared" si="30"/>
        <v>0.79872204014418635</v>
      </c>
      <c r="R144" s="55">
        <f t="shared" si="29"/>
        <v>2.5471931589582582</v>
      </c>
      <c r="S144" s="55">
        <f t="shared" si="29"/>
        <v>0.3886725256176089</v>
      </c>
    </row>
    <row r="145" spans="1:19" x14ac:dyDescent="0.25">
      <c r="A145" s="64" t="s">
        <v>151</v>
      </c>
      <c r="B145" s="79">
        <v>573237</v>
      </c>
      <c r="C145" s="80">
        <f t="shared" si="23"/>
        <v>9553.9500000000007</v>
      </c>
      <c r="D145" s="39">
        <f t="shared" si="20"/>
        <v>1.4307426683450111</v>
      </c>
      <c r="E145" s="39">
        <f t="shared" si="21"/>
        <v>1.9163597054110186</v>
      </c>
      <c r="F145" s="39">
        <f t="shared" si="22"/>
        <v>0.2924145599537249</v>
      </c>
      <c r="G145" s="39">
        <f t="shared" si="19"/>
        <v>3.6395169337097544</v>
      </c>
      <c r="H145" s="56"/>
      <c r="I145" s="39">
        <f t="shared" si="24"/>
        <v>0.52937478728765408</v>
      </c>
      <c r="J145" s="39">
        <f t="shared" si="25"/>
        <v>1.8205417201404677</v>
      </c>
      <c r="K145" s="39">
        <f t="shared" si="26"/>
        <v>0.2924145599537249</v>
      </c>
      <c r="L145" s="6"/>
      <c r="M145" s="39">
        <f t="shared" si="27"/>
        <v>0.60091192070490462</v>
      </c>
      <c r="N145" s="39">
        <f t="shared" si="28"/>
        <v>1.9163597054110186</v>
      </c>
      <c r="O145" s="39">
        <f t="shared" si="28"/>
        <v>0.2924145599537249</v>
      </c>
      <c r="P145" s="6"/>
      <c r="Q145" s="39">
        <f t="shared" si="30"/>
        <v>0.60091192070490462</v>
      </c>
      <c r="R145" s="39">
        <f t="shared" si="29"/>
        <v>1.9163597054110186</v>
      </c>
      <c r="S145" s="39">
        <f t="shared" si="29"/>
        <v>0.2924145599537249</v>
      </c>
    </row>
    <row r="146" spans="1:19" s="7" customFormat="1" x14ac:dyDescent="0.25">
      <c r="A146" s="58" t="s">
        <v>152</v>
      </c>
      <c r="B146" s="81">
        <v>2663758</v>
      </c>
      <c r="C146" s="82">
        <f t="shared" si="23"/>
        <v>44395.966666666667</v>
      </c>
      <c r="D146" s="55">
        <f t="shared" si="20"/>
        <v>6.6484756370321003</v>
      </c>
      <c r="E146" s="55">
        <f t="shared" si="21"/>
        <v>8.9050750320831416</v>
      </c>
      <c r="F146" s="55">
        <f t="shared" si="22"/>
        <v>1.3588125389554659</v>
      </c>
      <c r="G146" s="55">
        <f t="shared" si="19"/>
        <v>16.912363208070708</v>
      </c>
      <c r="H146" s="56"/>
      <c r="I146" s="55">
        <f t="shared" si="24"/>
        <v>2.4599359857018772</v>
      </c>
      <c r="J146" s="55">
        <f t="shared" si="25"/>
        <v>8.4598212804789839</v>
      </c>
      <c r="K146" s="55">
        <f t="shared" si="26"/>
        <v>1.3588125389554659</v>
      </c>
      <c r="L146" s="56"/>
      <c r="M146" s="55">
        <f t="shared" si="27"/>
        <v>2.7923597675534819</v>
      </c>
      <c r="N146" s="55">
        <f t="shared" si="28"/>
        <v>8.9050750320831416</v>
      </c>
      <c r="O146" s="55">
        <f t="shared" si="28"/>
        <v>1.3588125389554659</v>
      </c>
      <c r="P146" s="56"/>
      <c r="Q146" s="55">
        <f t="shared" si="30"/>
        <v>2.7923597675534819</v>
      </c>
      <c r="R146" s="55">
        <f t="shared" si="29"/>
        <v>8.9050750320831416</v>
      </c>
      <c r="S146" s="55">
        <f t="shared" si="29"/>
        <v>1.3588125389554659</v>
      </c>
    </row>
    <row r="147" spans="1:19" x14ac:dyDescent="0.25">
      <c r="A147" s="64" t="s">
        <v>153</v>
      </c>
      <c r="B147" s="79">
        <v>2441787</v>
      </c>
      <c r="C147" s="80">
        <f t="shared" si="23"/>
        <v>40696.449999999997</v>
      </c>
      <c r="D147" s="39">
        <f t="shared" si="20"/>
        <v>6.0944580477362056</v>
      </c>
      <c r="E147" s="39">
        <f t="shared" si="21"/>
        <v>8.1630149763473998</v>
      </c>
      <c r="F147" s="39">
        <f t="shared" si="22"/>
        <v>1.2455826666906114</v>
      </c>
      <c r="G147" s="39">
        <f t="shared" si="19"/>
        <v>15.503055690774216</v>
      </c>
      <c r="H147" s="56"/>
      <c r="I147" s="39">
        <f t="shared" si="24"/>
        <v>2.2549494776623962</v>
      </c>
      <c r="J147" s="39">
        <f t="shared" si="25"/>
        <v>7.754864227530029</v>
      </c>
      <c r="K147" s="39">
        <f t="shared" si="26"/>
        <v>1.2455826666906114</v>
      </c>
      <c r="L147" s="6"/>
      <c r="M147" s="39">
        <f t="shared" si="27"/>
        <v>2.5596723800492063</v>
      </c>
      <c r="N147" s="39">
        <f t="shared" si="28"/>
        <v>8.1630149763473998</v>
      </c>
      <c r="O147" s="39">
        <f t="shared" si="28"/>
        <v>1.2455826666906114</v>
      </c>
      <c r="P147" s="6"/>
      <c r="Q147" s="39">
        <f t="shared" si="30"/>
        <v>2.5596723800492063</v>
      </c>
      <c r="R147" s="39">
        <f t="shared" si="29"/>
        <v>8.1630149763473998</v>
      </c>
      <c r="S147" s="39">
        <f t="shared" si="29"/>
        <v>1.2455826666906114</v>
      </c>
    </row>
    <row r="148" spans="1:19" s="7" customFormat="1" x14ac:dyDescent="0.25">
      <c r="A148" s="58" t="s">
        <v>154</v>
      </c>
      <c r="B148" s="81">
        <v>1247798</v>
      </c>
      <c r="C148" s="82">
        <f t="shared" si="23"/>
        <v>20796.633333333335</v>
      </c>
      <c r="D148" s="55">
        <f t="shared" si="20"/>
        <v>3.114379986071325</v>
      </c>
      <c r="E148" s="55">
        <f t="shared" si="21"/>
        <v>4.1714505652853155</v>
      </c>
      <c r="F148" s="55">
        <f t="shared" si="22"/>
        <v>0.63651561759121977</v>
      </c>
      <c r="G148" s="55">
        <f t="shared" ref="G148:G209" si="31">SUM(D148:F148)</f>
        <v>7.9223461689478611</v>
      </c>
      <c r="H148" s="56"/>
      <c r="I148" s="55">
        <f t="shared" si="24"/>
        <v>1.1523205948463902</v>
      </c>
      <c r="J148" s="55">
        <f t="shared" si="25"/>
        <v>3.9628780370210497</v>
      </c>
      <c r="K148" s="55">
        <f t="shared" si="26"/>
        <v>0.63651561759121977</v>
      </c>
      <c r="L148" s="56"/>
      <c r="M148" s="55">
        <f t="shared" si="27"/>
        <v>1.3080395941499565</v>
      </c>
      <c r="N148" s="55">
        <f t="shared" si="28"/>
        <v>4.1714505652853155</v>
      </c>
      <c r="O148" s="55">
        <f t="shared" si="28"/>
        <v>0.63651561759121977</v>
      </c>
      <c r="P148" s="56"/>
      <c r="Q148" s="55">
        <f t="shared" si="30"/>
        <v>1.3080395941499565</v>
      </c>
      <c r="R148" s="55">
        <f t="shared" si="29"/>
        <v>4.1714505652853155</v>
      </c>
      <c r="S148" s="55">
        <f t="shared" si="29"/>
        <v>0.63651561759121977</v>
      </c>
    </row>
    <row r="149" spans="1:19" x14ac:dyDescent="0.25">
      <c r="A149" s="64" t="s">
        <v>155</v>
      </c>
      <c r="B149" s="79">
        <v>1236211</v>
      </c>
      <c r="C149" s="80">
        <f t="shared" si="23"/>
        <v>20603.516666666666</v>
      </c>
      <c r="D149" s="39">
        <f t="shared" ref="D149:D210" si="32">F$9*(C149/D$15)</f>
        <v>3.0854599838765719</v>
      </c>
      <c r="E149" s="39">
        <f t="shared" ref="E149:E210" si="33">F$10*(C149/D$15)</f>
        <v>4.1327146499368679</v>
      </c>
      <c r="F149" s="39">
        <f t="shared" ref="F149:F210" si="34">F$11*(C149/D$15)</f>
        <v>0.63060496020835044</v>
      </c>
      <c r="G149" s="39">
        <f t="shared" si="31"/>
        <v>7.8487795940217904</v>
      </c>
      <c r="H149" s="56"/>
      <c r="I149" s="39">
        <f t="shared" si="24"/>
        <v>1.1416201940343316</v>
      </c>
      <c r="J149" s="39">
        <f t="shared" si="25"/>
        <v>3.9260789174400244</v>
      </c>
      <c r="K149" s="39">
        <f t="shared" si="26"/>
        <v>0.63060496020835044</v>
      </c>
      <c r="L149" s="6"/>
      <c r="M149" s="39">
        <f t="shared" si="27"/>
        <v>1.2958931932281601</v>
      </c>
      <c r="N149" s="39">
        <f t="shared" si="28"/>
        <v>4.1327146499368679</v>
      </c>
      <c r="O149" s="39">
        <f t="shared" si="28"/>
        <v>0.63060496020835044</v>
      </c>
      <c r="P149" s="6"/>
      <c r="Q149" s="39">
        <f t="shared" si="30"/>
        <v>1.2958931932281601</v>
      </c>
      <c r="R149" s="39">
        <f t="shared" si="29"/>
        <v>4.1327146499368679</v>
      </c>
      <c r="S149" s="39">
        <f t="shared" si="29"/>
        <v>0.63060496020835044</v>
      </c>
    </row>
    <row r="150" spans="1:19" s="7" customFormat="1" x14ac:dyDescent="0.25">
      <c r="A150" s="58" t="s">
        <v>156</v>
      </c>
      <c r="B150" s="81">
        <v>523078</v>
      </c>
      <c r="C150" s="82">
        <f t="shared" ref="C150:C211" si="35">B150/60</f>
        <v>8717.9666666666672</v>
      </c>
      <c r="D150" s="55">
        <f t="shared" si="32"/>
        <v>1.3055507817404872</v>
      </c>
      <c r="E150" s="55">
        <f t="shared" si="33"/>
        <v>1.7486756821122587</v>
      </c>
      <c r="F150" s="55">
        <f t="shared" si="34"/>
        <v>0.26682789699805581</v>
      </c>
      <c r="G150" s="55">
        <f t="shared" si="31"/>
        <v>3.3210543608508019</v>
      </c>
      <c r="H150" s="56"/>
      <c r="I150" s="55">
        <f t="shared" si="24"/>
        <v>0.48305378924398029</v>
      </c>
      <c r="J150" s="55">
        <f t="shared" si="25"/>
        <v>1.6612418980066457</v>
      </c>
      <c r="K150" s="55">
        <f t="shared" si="26"/>
        <v>0.26682789699805581</v>
      </c>
      <c r="L150" s="56"/>
      <c r="M150" s="55">
        <f t="shared" si="27"/>
        <v>0.54833132833100462</v>
      </c>
      <c r="N150" s="55">
        <f t="shared" si="28"/>
        <v>1.7486756821122587</v>
      </c>
      <c r="O150" s="55">
        <f t="shared" si="28"/>
        <v>0.26682789699805581</v>
      </c>
      <c r="P150" s="56"/>
      <c r="Q150" s="55">
        <f t="shared" si="30"/>
        <v>0.54833132833100462</v>
      </c>
      <c r="R150" s="55">
        <f t="shared" si="29"/>
        <v>1.7486756821122587</v>
      </c>
      <c r="S150" s="55">
        <f t="shared" si="29"/>
        <v>0.26682789699805581</v>
      </c>
    </row>
    <row r="151" spans="1:19" s="7" customFormat="1" x14ac:dyDescent="0.25">
      <c r="A151" s="58" t="s">
        <v>157</v>
      </c>
      <c r="B151" s="81">
        <v>1275249</v>
      </c>
      <c r="C151" s="82">
        <f t="shared" si="35"/>
        <v>21254.15</v>
      </c>
      <c r="D151" s="55">
        <f t="shared" si="32"/>
        <v>3.1828949580440677</v>
      </c>
      <c r="E151" s="55">
        <f t="shared" si="33"/>
        <v>4.2632206189860327</v>
      </c>
      <c r="F151" s="55">
        <f t="shared" si="34"/>
        <v>0.65051867755645176</v>
      </c>
      <c r="G151" s="55">
        <f t="shared" si="31"/>
        <v>8.0966342545865526</v>
      </c>
      <c r="H151" s="56"/>
      <c r="I151" s="55">
        <f t="shared" ref="I151:I212" si="36">D151*0.37</f>
        <v>1.1776711344763051</v>
      </c>
      <c r="J151" s="55">
        <f t="shared" ref="J151:J212" si="37">E151*0.95</f>
        <v>4.0500595880367305</v>
      </c>
      <c r="K151" s="55">
        <f t="shared" ref="K151:K212" si="38">F151*1</f>
        <v>0.65051867755645176</v>
      </c>
      <c r="L151" s="56"/>
      <c r="M151" s="55">
        <f t="shared" ref="M151:M212" si="39">D151*0.42</f>
        <v>1.3368158823785083</v>
      </c>
      <c r="N151" s="55">
        <f t="shared" ref="N151:O212" si="40">E151*1</f>
        <v>4.2632206189860327</v>
      </c>
      <c r="O151" s="55">
        <f t="shared" si="40"/>
        <v>0.65051867755645176</v>
      </c>
      <c r="P151" s="56"/>
      <c r="Q151" s="55">
        <f t="shared" si="30"/>
        <v>1.3368158823785083</v>
      </c>
      <c r="R151" s="55">
        <f t="shared" ref="R151:S212" si="41">E151*1</f>
        <v>4.2632206189860327</v>
      </c>
      <c r="S151" s="55">
        <f t="shared" si="41"/>
        <v>0.65051867755645176</v>
      </c>
    </row>
    <row r="152" spans="1:19" x14ac:dyDescent="0.25">
      <c r="A152" s="64" t="s">
        <v>158</v>
      </c>
      <c r="B152" s="79">
        <v>483160</v>
      </c>
      <c r="C152" s="80">
        <f t="shared" si="35"/>
        <v>8052.666666666667</v>
      </c>
      <c r="D152" s="39">
        <f t="shared" si="32"/>
        <v>1.2059194148974606</v>
      </c>
      <c r="E152" s="39">
        <f t="shared" si="33"/>
        <v>1.615227829442949</v>
      </c>
      <c r="F152" s="39">
        <f t="shared" si="34"/>
        <v>0.24646528187685326</v>
      </c>
      <c r="G152" s="39">
        <f t="shared" si="31"/>
        <v>3.0676125262172627</v>
      </c>
      <c r="H152" s="56"/>
      <c r="I152" s="39">
        <f t="shared" si="36"/>
        <v>0.44619018351206041</v>
      </c>
      <c r="J152" s="39">
        <f t="shared" si="37"/>
        <v>1.5344664379708015</v>
      </c>
      <c r="K152" s="39">
        <f t="shared" si="38"/>
        <v>0.24646528187685326</v>
      </c>
      <c r="L152" s="6"/>
      <c r="M152" s="39">
        <f t="shared" si="39"/>
        <v>0.50648615425693344</v>
      </c>
      <c r="N152" s="39">
        <f t="shared" si="40"/>
        <v>1.615227829442949</v>
      </c>
      <c r="O152" s="39">
        <f t="shared" si="40"/>
        <v>0.24646528187685326</v>
      </c>
      <c r="P152" s="6"/>
      <c r="Q152" s="39">
        <f t="shared" si="30"/>
        <v>0.50648615425693344</v>
      </c>
      <c r="R152" s="39">
        <f t="shared" si="41"/>
        <v>1.615227829442949</v>
      </c>
      <c r="S152" s="39">
        <f t="shared" si="41"/>
        <v>0.24646528187685326</v>
      </c>
    </row>
    <row r="153" spans="1:19" s="7" customFormat="1" x14ac:dyDescent="0.25">
      <c r="A153" s="58" t="s">
        <v>254</v>
      </c>
      <c r="B153" s="81">
        <v>2098807</v>
      </c>
      <c r="C153" s="82">
        <f t="shared" si="35"/>
        <v>34980.116666666669</v>
      </c>
      <c r="D153" s="55">
        <f t="shared" si="32"/>
        <v>5.2384140024478318</v>
      </c>
      <c r="E153" s="55">
        <f t="shared" si="33"/>
        <v>7.0164158353954535</v>
      </c>
      <c r="F153" s="55">
        <f t="shared" si="34"/>
        <v>1.0706247596243743</v>
      </c>
      <c r="G153" s="55">
        <f t="shared" si="31"/>
        <v>13.32545459746766</v>
      </c>
      <c r="H153" s="56"/>
      <c r="I153" s="55">
        <f t="shared" si="36"/>
        <v>1.9382131809056977</v>
      </c>
      <c r="J153" s="55">
        <f t="shared" si="37"/>
        <v>6.6655950436256806</v>
      </c>
      <c r="K153" s="55">
        <f t="shared" si="38"/>
        <v>1.0706247596243743</v>
      </c>
      <c r="L153" s="56"/>
      <c r="M153" s="55">
        <f t="shared" si="39"/>
        <v>2.2001338810280893</v>
      </c>
      <c r="N153" s="55">
        <f t="shared" si="40"/>
        <v>7.0164158353954535</v>
      </c>
      <c r="O153" s="55">
        <f t="shared" si="40"/>
        <v>1.0706247596243743</v>
      </c>
      <c r="P153" s="56"/>
      <c r="Q153" s="55">
        <f t="shared" si="30"/>
        <v>2.2001338810280893</v>
      </c>
      <c r="R153" s="55">
        <f t="shared" si="41"/>
        <v>7.0164158353954535</v>
      </c>
      <c r="S153" s="55">
        <f t="shared" si="41"/>
        <v>1.0706247596243743</v>
      </c>
    </row>
    <row r="154" spans="1:19" x14ac:dyDescent="0.25">
      <c r="A154" s="64" t="s">
        <v>159</v>
      </c>
      <c r="B154" s="79">
        <v>3790896</v>
      </c>
      <c r="C154" s="80">
        <f t="shared" si="35"/>
        <v>63181.599999999999</v>
      </c>
      <c r="D154" s="39">
        <f t="shared" si="32"/>
        <v>9.4617002364788547</v>
      </c>
      <c r="E154" s="39">
        <f t="shared" si="33"/>
        <v>12.673153236451604</v>
      </c>
      <c r="F154" s="39">
        <f t="shared" si="34"/>
        <v>1.9337781505212257</v>
      </c>
      <c r="G154" s="39">
        <f t="shared" si="31"/>
        <v>24.068631623451683</v>
      </c>
      <c r="H154" s="56"/>
      <c r="I154" s="39">
        <f t="shared" si="36"/>
        <v>3.5008290874971761</v>
      </c>
      <c r="J154" s="39">
        <f t="shared" si="37"/>
        <v>12.039495574629024</v>
      </c>
      <c r="K154" s="39">
        <f t="shared" si="38"/>
        <v>1.9337781505212257</v>
      </c>
      <c r="L154" s="6"/>
      <c r="M154" s="39">
        <f t="shared" si="39"/>
        <v>3.9739140993211191</v>
      </c>
      <c r="N154" s="39">
        <f t="shared" si="40"/>
        <v>12.673153236451604</v>
      </c>
      <c r="O154" s="39">
        <f t="shared" si="40"/>
        <v>1.9337781505212257</v>
      </c>
      <c r="P154" s="6"/>
      <c r="Q154" s="39">
        <f t="shared" si="30"/>
        <v>3.9739140993211191</v>
      </c>
      <c r="R154" s="39">
        <f t="shared" si="41"/>
        <v>12.673153236451604</v>
      </c>
      <c r="S154" s="39">
        <f t="shared" si="41"/>
        <v>1.9337781505212257</v>
      </c>
    </row>
    <row r="155" spans="1:19" s="7" customFormat="1" x14ac:dyDescent="0.25">
      <c r="A155" s="58" t="s">
        <v>160</v>
      </c>
      <c r="B155" s="81">
        <v>852229</v>
      </c>
      <c r="C155" s="82">
        <f t="shared" si="35"/>
        <v>14203.816666666668</v>
      </c>
      <c r="D155" s="55">
        <f t="shared" si="32"/>
        <v>2.127079015313039</v>
      </c>
      <c r="E155" s="55">
        <f t="shared" si="33"/>
        <v>2.8490437905835226</v>
      </c>
      <c r="F155" s="55">
        <f t="shared" si="34"/>
        <v>0.43473147758222691</v>
      </c>
      <c r="G155" s="55">
        <f t="shared" si="31"/>
        <v>5.4108542834787894</v>
      </c>
      <c r="H155" s="56"/>
      <c r="I155" s="55">
        <f t="shared" si="36"/>
        <v>0.78701923566582443</v>
      </c>
      <c r="J155" s="55">
        <f t="shared" si="37"/>
        <v>2.7065916010543463</v>
      </c>
      <c r="K155" s="55">
        <f t="shared" si="38"/>
        <v>0.43473147758222691</v>
      </c>
      <c r="L155" s="56"/>
      <c r="M155" s="55">
        <f t="shared" si="39"/>
        <v>0.89337318643147634</v>
      </c>
      <c r="N155" s="55">
        <f t="shared" si="40"/>
        <v>2.8490437905835226</v>
      </c>
      <c r="O155" s="55">
        <f t="shared" si="40"/>
        <v>0.43473147758222691</v>
      </c>
      <c r="P155" s="56"/>
      <c r="Q155" s="55">
        <f t="shared" si="30"/>
        <v>0.89337318643147634</v>
      </c>
      <c r="R155" s="55">
        <f t="shared" si="41"/>
        <v>2.8490437905835226</v>
      </c>
      <c r="S155" s="55">
        <f t="shared" si="41"/>
        <v>0.43473147758222691</v>
      </c>
    </row>
    <row r="156" spans="1:19" x14ac:dyDescent="0.25">
      <c r="A156" s="64" t="s">
        <v>161</v>
      </c>
      <c r="B156" s="79">
        <v>9108738</v>
      </c>
      <c r="C156" s="80">
        <f t="shared" si="35"/>
        <v>151812.29999999999</v>
      </c>
      <c r="D156" s="39">
        <f t="shared" si="32"/>
        <v>22.734506166516812</v>
      </c>
      <c r="E156" s="39">
        <f t="shared" si="33"/>
        <v>30.450962639093689</v>
      </c>
      <c r="F156" s="39">
        <f t="shared" si="34"/>
        <v>4.6464684135946772</v>
      </c>
      <c r="G156" s="39">
        <f t="shared" si="31"/>
        <v>57.831937219205173</v>
      </c>
      <c r="H156" s="56"/>
      <c r="I156" s="39">
        <f t="shared" si="36"/>
        <v>8.4117672816112208</v>
      </c>
      <c r="J156" s="39">
        <f t="shared" si="37"/>
        <v>28.928414507139003</v>
      </c>
      <c r="K156" s="39">
        <f t="shared" si="38"/>
        <v>4.6464684135946772</v>
      </c>
      <c r="L156" s="6"/>
      <c r="M156" s="39">
        <f t="shared" si="39"/>
        <v>9.5484925899370605</v>
      </c>
      <c r="N156" s="39">
        <f t="shared" si="40"/>
        <v>30.450962639093689</v>
      </c>
      <c r="O156" s="39">
        <f t="shared" si="40"/>
        <v>4.6464684135946772</v>
      </c>
      <c r="P156" s="6"/>
      <c r="Q156" s="39">
        <f t="shared" si="30"/>
        <v>9.5484925899370605</v>
      </c>
      <c r="R156" s="39">
        <f t="shared" si="41"/>
        <v>30.450962639093689</v>
      </c>
      <c r="S156" s="39">
        <f t="shared" si="41"/>
        <v>4.6464684135946772</v>
      </c>
    </row>
    <row r="157" spans="1:19" s="7" customFormat="1" x14ac:dyDescent="0.25">
      <c r="A157" s="58" t="s">
        <v>162</v>
      </c>
      <c r="B157" s="81">
        <v>3027585</v>
      </c>
      <c r="C157" s="82">
        <f t="shared" si="35"/>
        <v>50459.75</v>
      </c>
      <c r="D157" s="55">
        <f t="shared" si="32"/>
        <v>7.5565517256236605</v>
      </c>
      <c r="E157" s="55">
        <f t="shared" si="33"/>
        <v>10.121366727386436</v>
      </c>
      <c r="F157" s="55">
        <f t="shared" si="34"/>
        <v>1.5444047322442518</v>
      </c>
      <c r="G157" s="55">
        <f t="shared" si="31"/>
        <v>19.22232318525435</v>
      </c>
      <c r="H157" s="56"/>
      <c r="I157" s="55">
        <f t="shared" si="36"/>
        <v>2.7959241384807543</v>
      </c>
      <c r="J157" s="55">
        <f t="shared" si="37"/>
        <v>9.615298391017113</v>
      </c>
      <c r="K157" s="55">
        <f t="shared" si="38"/>
        <v>1.5444047322442518</v>
      </c>
      <c r="L157" s="56"/>
      <c r="M157" s="55">
        <f t="shared" si="39"/>
        <v>3.1737517247619373</v>
      </c>
      <c r="N157" s="55">
        <f t="shared" si="40"/>
        <v>10.121366727386436</v>
      </c>
      <c r="O157" s="55">
        <f t="shared" si="40"/>
        <v>1.5444047322442518</v>
      </c>
      <c r="P157" s="56"/>
      <c r="Q157" s="55">
        <f t="shared" si="30"/>
        <v>3.1737517247619373</v>
      </c>
      <c r="R157" s="55">
        <f t="shared" si="41"/>
        <v>10.121366727386436</v>
      </c>
      <c r="S157" s="55">
        <f t="shared" si="41"/>
        <v>1.5444047322442518</v>
      </c>
    </row>
    <row r="158" spans="1:19" x14ac:dyDescent="0.25">
      <c r="A158" s="64" t="s">
        <v>163</v>
      </c>
      <c r="B158" s="79">
        <v>1691315</v>
      </c>
      <c r="C158" s="80">
        <f t="shared" si="35"/>
        <v>28188.583333333332</v>
      </c>
      <c r="D158" s="39">
        <f t="shared" si="32"/>
        <v>4.2213544068368618</v>
      </c>
      <c r="E158" s="39">
        <f t="shared" si="33"/>
        <v>5.654149880690249</v>
      </c>
      <c r="F158" s="39">
        <f t="shared" si="34"/>
        <v>0.86275856490096448</v>
      </c>
      <c r="G158" s="39">
        <f t="shared" si="31"/>
        <v>10.738262852428075</v>
      </c>
      <c r="H158" s="56"/>
      <c r="I158" s="39">
        <f t="shared" si="36"/>
        <v>1.5619011305296389</v>
      </c>
      <c r="J158" s="39">
        <f t="shared" si="37"/>
        <v>5.3714423866557359</v>
      </c>
      <c r="K158" s="39">
        <f t="shared" si="38"/>
        <v>0.86275856490096448</v>
      </c>
      <c r="L158" s="6"/>
      <c r="M158" s="39">
        <f t="shared" si="39"/>
        <v>1.7729688508714818</v>
      </c>
      <c r="N158" s="39">
        <f t="shared" si="40"/>
        <v>5.654149880690249</v>
      </c>
      <c r="O158" s="39">
        <f t="shared" si="40"/>
        <v>0.86275856490096448</v>
      </c>
      <c r="P158" s="6"/>
      <c r="Q158" s="39">
        <f t="shared" si="30"/>
        <v>1.7729688508714818</v>
      </c>
      <c r="R158" s="39">
        <f t="shared" si="41"/>
        <v>5.654149880690249</v>
      </c>
      <c r="S158" s="39">
        <f t="shared" si="41"/>
        <v>0.86275856490096448</v>
      </c>
    </row>
    <row r="159" spans="1:19" s="7" customFormat="1" x14ac:dyDescent="0.25">
      <c r="A159" s="58" t="s">
        <v>164</v>
      </c>
      <c r="B159" s="81">
        <v>1763041</v>
      </c>
      <c r="C159" s="82">
        <f t="shared" si="35"/>
        <v>29384.016666666666</v>
      </c>
      <c r="D159" s="55">
        <f t="shared" si="32"/>
        <v>4.4003753852972789</v>
      </c>
      <c r="E159" s="55">
        <f t="shared" si="33"/>
        <v>5.8939334540295674</v>
      </c>
      <c r="F159" s="55">
        <f t="shared" si="34"/>
        <v>0.89934679407535634</v>
      </c>
      <c r="G159" s="55">
        <f t="shared" si="31"/>
        <v>11.193655633402201</v>
      </c>
      <c r="H159" s="56"/>
      <c r="I159" s="55">
        <f t="shared" si="36"/>
        <v>1.6281388925599931</v>
      </c>
      <c r="J159" s="55">
        <f t="shared" si="37"/>
        <v>5.5992367813280888</v>
      </c>
      <c r="K159" s="55">
        <f t="shared" si="38"/>
        <v>0.89934679407535634</v>
      </c>
      <c r="L159" s="56"/>
      <c r="M159" s="55">
        <f t="shared" si="39"/>
        <v>1.848157661824857</v>
      </c>
      <c r="N159" s="55">
        <f t="shared" si="40"/>
        <v>5.8939334540295674</v>
      </c>
      <c r="O159" s="55">
        <f t="shared" si="40"/>
        <v>0.89934679407535634</v>
      </c>
      <c r="P159" s="56"/>
      <c r="Q159" s="55">
        <f t="shared" si="30"/>
        <v>1.848157661824857</v>
      </c>
      <c r="R159" s="55">
        <f t="shared" si="41"/>
        <v>5.8939334540295674</v>
      </c>
      <c r="S159" s="55">
        <f t="shared" si="41"/>
        <v>0.89934679407535634</v>
      </c>
    </row>
    <row r="160" spans="1:19" x14ac:dyDescent="0.25">
      <c r="A160" s="64" t="s">
        <v>165</v>
      </c>
      <c r="B160" s="79">
        <v>4482223</v>
      </c>
      <c r="C160" s="80">
        <f t="shared" si="35"/>
        <v>74703.71666666666</v>
      </c>
      <c r="D160" s="39">
        <f t="shared" si="32"/>
        <v>11.187183826475577</v>
      </c>
      <c r="E160" s="39">
        <f t="shared" si="33"/>
        <v>14.984293665388819</v>
      </c>
      <c r="F160" s="39">
        <f t="shared" si="34"/>
        <v>2.2864317309585118</v>
      </c>
      <c r="G160" s="39">
        <f t="shared" si="31"/>
        <v>28.457909222822906</v>
      </c>
      <c r="H160" s="56"/>
      <c r="I160" s="39">
        <f t="shared" si="36"/>
        <v>4.1392580157959635</v>
      </c>
      <c r="J160" s="39">
        <f t="shared" si="37"/>
        <v>14.235078982119377</v>
      </c>
      <c r="K160" s="39">
        <f t="shared" si="38"/>
        <v>2.2864317309585118</v>
      </c>
      <c r="L160" s="6"/>
      <c r="M160" s="39">
        <f t="shared" si="39"/>
        <v>4.6986172071197423</v>
      </c>
      <c r="N160" s="39">
        <f t="shared" si="40"/>
        <v>14.984293665388819</v>
      </c>
      <c r="O160" s="39">
        <f t="shared" si="40"/>
        <v>2.2864317309585118</v>
      </c>
      <c r="P160" s="6"/>
      <c r="Q160" s="39">
        <f t="shared" si="30"/>
        <v>4.6986172071197423</v>
      </c>
      <c r="R160" s="39">
        <f t="shared" si="41"/>
        <v>14.984293665388819</v>
      </c>
      <c r="S160" s="39">
        <f t="shared" si="41"/>
        <v>2.2864317309585118</v>
      </c>
    </row>
    <row r="161" spans="1:19" s="7" customFormat="1" x14ac:dyDescent="0.25">
      <c r="A161" s="62" t="s">
        <v>166</v>
      </c>
      <c r="B161" s="81">
        <v>2639161</v>
      </c>
      <c r="C161" s="82">
        <f t="shared" si="35"/>
        <v>43986.01666666667</v>
      </c>
      <c r="D161" s="55">
        <f t="shared" si="32"/>
        <v>6.5870839658502298</v>
      </c>
      <c r="E161" s="55">
        <f t="shared" si="33"/>
        <v>8.8228460418504895</v>
      </c>
      <c r="F161" s="55">
        <f t="shared" si="34"/>
        <v>1.3462653360861783</v>
      </c>
      <c r="G161" s="55">
        <f t="shared" si="31"/>
        <v>16.756195343786899</v>
      </c>
      <c r="H161" s="56"/>
      <c r="I161" s="55">
        <f t="shared" si="36"/>
        <v>2.4372210673645851</v>
      </c>
      <c r="J161" s="55">
        <f t="shared" si="37"/>
        <v>8.381703739757965</v>
      </c>
      <c r="K161" s="55">
        <f t="shared" si="38"/>
        <v>1.3462653360861783</v>
      </c>
      <c r="L161" s="56"/>
      <c r="M161" s="55">
        <f t="shared" si="39"/>
        <v>2.7665752656570963</v>
      </c>
      <c r="N161" s="55">
        <f t="shared" si="40"/>
        <v>8.8228460418504895</v>
      </c>
      <c r="O161" s="55">
        <f t="shared" si="40"/>
        <v>1.3462653360861783</v>
      </c>
      <c r="P161" s="56"/>
      <c r="Q161" s="55">
        <f t="shared" si="30"/>
        <v>2.7665752656570963</v>
      </c>
      <c r="R161" s="55">
        <f t="shared" si="41"/>
        <v>8.8228460418504895</v>
      </c>
      <c r="S161" s="55">
        <f t="shared" si="41"/>
        <v>1.3462653360861783</v>
      </c>
    </row>
    <row r="162" spans="1:19" x14ac:dyDescent="0.25">
      <c r="A162" s="64" t="s">
        <v>167</v>
      </c>
      <c r="B162" s="79">
        <v>3907631</v>
      </c>
      <c r="C162" s="80">
        <f t="shared" si="35"/>
        <v>65127.183333333334</v>
      </c>
      <c r="D162" s="39">
        <f t="shared" si="32"/>
        <v>9.7530592125904008</v>
      </c>
      <c r="E162" s="39">
        <f t="shared" si="33"/>
        <v>13.06340412781269</v>
      </c>
      <c r="F162" s="39">
        <f t="shared" si="34"/>
        <v>1.9933259704564323</v>
      </c>
      <c r="G162" s="39">
        <f t="shared" si="31"/>
        <v>24.809789310859522</v>
      </c>
      <c r="H162" s="56"/>
      <c r="I162" s="39">
        <f t="shared" si="36"/>
        <v>3.6086319086584484</v>
      </c>
      <c r="J162" s="39">
        <f t="shared" si="37"/>
        <v>12.410233921422055</v>
      </c>
      <c r="K162" s="39">
        <f t="shared" si="38"/>
        <v>1.9933259704564323</v>
      </c>
      <c r="L162" s="6"/>
      <c r="M162" s="39">
        <f t="shared" si="39"/>
        <v>4.0962848692879685</v>
      </c>
      <c r="N162" s="39">
        <f t="shared" si="40"/>
        <v>13.06340412781269</v>
      </c>
      <c r="O162" s="39">
        <f t="shared" si="40"/>
        <v>1.9933259704564323</v>
      </c>
      <c r="P162" s="6"/>
      <c r="Q162" s="39">
        <f t="shared" si="30"/>
        <v>4.0962848692879685</v>
      </c>
      <c r="R162" s="39">
        <f t="shared" si="41"/>
        <v>13.06340412781269</v>
      </c>
      <c r="S162" s="39">
        <f t="shared" si="41"/>
        <v>1.9933259704564323</v>
      </c>
    </row>
    <row r="163" spans="1:19" s="7" customFormat="1" x14ac:dyDescent="0.25">
      <c r="A163" s="58" t="s">
        <v>168</v>
      </c>
      <c r="B163" s="81">
        <v>1273011</v>
      </c>
      <c r="C163" s="82">
        <f t="shared" si="35"/>
        <v>21216.85</v>
      </c>
      <c r="D163" s="55">
        <f t="shared" si="32"/>
        <v>3.177309132126068</v>
      </c>
      <c r="E163" s="55">
        <f t="shared" si="33"/>
        <v>4.255738874052069</v>
      </c>
      <c r="F163" s="55">
        <f t="shared" si="34"/>
        <v>0.64937704890167813</v>
      </c>
      <c r="G163" s="55">
        <f t="shared" si="31"/>
        <v>8.0824250550798151</v>
      </c>
      <c r="H163" s="56"/>
      <c r="I163" s="55">
        <f t="shared" si="36"/>
        <v>1.1756043788866453</v>
      </c>
      <c r="J163" s="55">
        <f t="shared" si="37"/>
        <v>4.0429519303494654</v>
      </c>
      <c r="K163" s="55">
        <f t="shared" si="38"/>
        <v>0.64937704890167813</v>
      </c>
      <c r="L163" s="56"/>
      <c r="M163" s="55">
        <f t="shared" si="39"/>
        <v>1.3344698354929485</v>
      </c>
      <c r="N163" s="55">
        <f t="shared" si="40"/>
        <v>4.255738874052069</v>
      </c>
      <c r="O163" s="55">
        <f t="shared" si="40"/>
        <v>0.64937704890167813</v>
      </c>
      <c r="P163" s="56"/>
      <c r="Q163" s="55">
        <f t="shared" si="30"/>
        <v>1.3344698354929485</v>
      </c>
      <c r="R163" s="55">
        <f t="shared" si="41"/>
        <v>4.255738874052069</v>
      </c>
      <c r="S163" s="55">
        <f t="shared" si="41"/>
        <v>0.64937704890167813</v>
      </c>
    </row>
    <row r="164" spans="1:19" x14ac:dyDescent="0.25">
      <c r="A164" s="64" t="s">
        <v>169</v>
      </c>
      <c r="B164" s="79">
        <v>1947901</v>
      </c>
      <c r="C164" s="80">
        <f t="shared" si="35"/>
        <v>32465.016666666666</v>
      </c>
      <c r="D164" s="39">
        <f t="shared" si="32"/>
        <v>4.8617676012049387</v>
      </c>
      <c r="E164" s="39">
        <f t="shared" si="33"/>
        <v>6.5119295972343512</v>
      </c>
      <c r="F164" s="39">
        <f t="shared" si="34"/>
        <v>0.9936459330929801</v>
      </c>
      <c r="G164" s="39">
        <f t="shared" si="31"/>
        <v>12.367343131532269</v>
      </c>
      <c r="H164" s="56"/>
      <c r="I164" s="39">
        <f t="shared" si="36"/>
        <v>1.7988540124458272</v>
      </c>
      <c r="J164" s="39">
        <f t="shared" si="37"/>
        <v>6.1863331173726337</v>
      </c>
      <c r="K164" s="39">
        <f t="shared" si="38"/>
        <v>0.9936459330929801</v>
      </c>
      <c r="L164" s="6"/>
      <c r="M164" s="39">
        <f t="shared" si="39"/>
        <v>2.041942392506074</v>
      </c>
      <c r="N164" s="39">
        <f t="shared" si="40"/>
        <v>6.5119295972343512</v>
      </c>
      <c r="O164" s="39">
        <f t="shared" si="40"/>
        <v>0.9936459330929801</v>
      </c>
      <c r="P164" s="6"/>
      <c r="Q164" s="39">
        <f t="shared" si="30"/>
        <v>2.041942392506074</v>
      </c>
      <c r="R164" s="39">
        <f t="shared" si="41"/>
        <v>6.5119295972343512</v>
      </c>
      <c r="S164" s="39">
        <f t="shared" si="41"/>
        <v>0.9936459330929801</v>
      </c>
    </row>
    <row r="165" spans="1:19" s="7" customFormat="1" x14ac:dyDescent="0.25">
      <c r="A165" s="58" t="s">
        <v>170</v>
      </c>
      <c r="B165" s="81">
        <v>2614820</v>
      </c>
      <c r="C165" s="82">
        <f t="shared" si="35"/>
        <v>43580.333333333336</v>
      </c>
      <c r="D165" s="55">
        <f t="shared" si="32"/>
        <v>6.5263312452648758</v>
      </c>
      <c r="E165" s="55">
        <f t="shared" si="33"/>
        <v>8.7414728723073338</v>
      </c>
      <c r="F165" s="55">
        <f t="shared" si="34"/>
        <v>1.3338487216599746</v>
      </c>
      <c r="G165" s="55">
        <f t="shared" si="31"/>
        <v>16.601652839232184</v>
      </c>
      <c r="H165" s="56"/>
      <c r="I165" s="55">
        <f t="shared" si="36"/>
        <v>2.414742560748004</v>
      </c>
      <c r="J165" s="55">
        <f t="shared" si="37"/>
        <v>8.3043992286919668</v>
      </c>
      <c r="K165" s="55">
        <f t="shared" si="38"/>
        <v>1.3338487216599746</v>
      </c>
      <c r="L165" s="56"/>
      <c r="M165" s="55">
        <f t="shared" si="39"/>
        <v>2.7410591230112478</v>
      </c>
      <c r="N165" s="55">
        <f t="shared" si="40"/>
        <v>8.7414728723073338</v>
      </c>
      <c r="O165" s="55">
        <f t="shared" si="40"/>
        <v>1.3338487216599746</v>
      </c>
      <c r="P165" s="56"/>
      <c r="Q165" s="55">
        <f t="shared" si="30"/>
        <v>2.7410591230112478</v>
      </c>
      <c r="R165" s="55">
        <f t="shared" si="41"/>
        <v>8.7414728723073338</v>
      </c>
      <c r="S165" s="55">
        <f t="shared" si="41"/>
        <v>1.3338487216599746</v>
      </c>
    </row>
    <row r="166" spans="1:19" x14ac:dyDescent="0.25">
      <c r="A166" s="64" t="s">
        <v>171</v>
      </c>
      <c r="B166" s="79">
        <v>561987</v>
      </c>
      <c r="C166" s="80">
        <f t="shared" si="35"/>
        <v>9366.4500000000007</v>
      </c>
      <c r="D166" s="39">
        <f t="shared" si="32"/>
        <v>1.4026637847089558</v>
      </c>
      <c r="E166" s="39">
        <f t="shared" si="33"/>
        <v>1.8787503977671052</v>
      </c>
      <c r="F166" s="39">
        <f t="shared" si="34"/>
        <v>0.28667581001350922</v>
      </c>
      <c r="G166" s="39">
        <f t="shared" si="31"/>
        <v>3.5680899924895702</v>
      </c>
      <c r="H166" s="56"/>
      <c r="I166" s="39">
        <f t="shared" si="36"/>
        <v>0.51898560034231367</v>
      </c>
      <c r="J166" s="39">
        <f t="shared" si="37"/>
        <v>1.7848128778787498</v>
      </c>
      <c r="K166" s="39">
        <f t="shared" si="38"/>
        <v>0.28667581001350922</v>
      </c>
      <c r="L166" s="6"/>
      <c r="M166" s="39">
        <f t="shared" si="39"/>
        <v>0.58911878957776143</v>
      </c>
      <c r="N166" s="39">
        <f t="shared" si="40"/>
        <v>1.8787503977671052</v>
      </c>
      <c r="O166" s="39">
        <f t="shared" si="40"/>
        <v>0.28667581001350922</v>
      </c>
      <c r="P166" s="6"/>
      <c r="Q166" s="39">
        <f t="shared" si="30"/>
        <v>0.58911878957776143</v>
      </c>
      <c r="R166" s="39">
        <f t="shared" si="41"/>
        <v>1.8787503977671052</v>
      </c>
      <c r="S166" s="39">
        <f t="shared" si="41"/>
        <v>0.28667581001350922</v>
      </c>
    </row>
    <row r="167" spans="1:19" s="7" customFormat="1" x14ac:dyDescent="0.25">
      <c r="A167" s="58" t="s">
        <v>172</v>
      </c>
      <c r="B167" s="81">
        <v>346719</v>
      </c>
      <c r="C167" s="82">
        <f t="shared" si="35"/>
        <v>5778.65</v>
      </c>
      <c r="D167" s="55">
        <f t="shared" si="32"/>
        <v>0.86537621825861533</v>
      </c>
      <c r="E167" s="55">
        <f t="shared" si="33"/>
        <v>1.1590988032879994</v>
      </c>
      <c r="F167" s="55">
        <f t="shared" si="34"/>
        <v>0.17686521249081191</v>
      </c>
      <c r="G167" s="55">
        <f t="shared" si="31"/>
        <v>2.2013402340374268</v>
      </c>
      <c r="H167" s="56"/>
      <c r="I167" s="55">
        <f t="shared" si="36"/>
        <v>0.32018920075568769</v>
      </c>
      <c r="J167" s="55">
        <f t="shared" si="37"/>
        <v>1.1011438631235995</v>
      </c>
      <c r="K167" s="55">
        <f t="shared" si="38"/>
        <v>0.17686521249081191</v>
      </c>
      <c r="L167" s="56"/>
      <c r="M167" s="55">
        <f t="shared" si="39"/>
        <v>0.36345801166861841</v>
      </c>
      <c r="N167" s="55">
        <f t="shared" si="40"/>
        <v>1.1590988032879994</v>
      </c>
      <c r="O167" s="55">
        <f t="shared" si="40"/>
        <v>0.17686521249081191</v>
      </c>
      <c r="P167" s="56"/>
      <c r="Q167" s="55">
        <f t="shared" si="30"/>
        <v>0.36345801166861841</v>
      </c>
      <c r="R167" s="55">
        <f t="shared" si="41"/>
        <v>1.1590988032879994</v>
      </c>
      <c r="S167" s="55">
        <f t="shared" si="41"/>
        <v>0.17686521249081191</v>
      </c>
    </row>
    <row r="168" spans="1:19" x14ac:dyDescent="0.25">
      <c r="A168" s="64" t="s">
        <v>173</v>
      </c>
      <c r="B168" s="79">
        <v>4089117</v>
      </c>
      <c r="C168" s="80">
        <f t="shared" si="35"/>
        <v>68151.95</v>
      </c>
      <c r="D168" s="39">
        <f t="shared" si="32"/>
        <v>10.206030259308012</v>
      </c>
      <c r="E168" s="39">
        <f t="shared" si="33"/>
        <v>13.670120821773869</v>
      </c>
      <c r="F168" s="39">
        <f t="shared" si="34"/>
        <v>2.0859039946030973</v>
      </c>
      <c r="G168" s="39">
        <f t="shared" si="31"/>
        <v>25.962055075684976</v>
      </c>
      <c r="H168" s="56"/>
      <c r="I168" s="39">
        <f t="shared" si="36"/>
        <v>3.7762311959439643</v>
      </c>
      <c r="J168" s="39">
        <f t="shared" si="37"/>
        <v>12.986614780685175</v>
      </c>
      <c r="K168" s="39">
        <f t="shared" si="38"/>
        <v>2.0859039946030973</v>
      </c>
      <c r="L168" s="6"/>
      <c r="M168" s="39">
        <f t="shared" si="39"/>
        <v>4.2865327089093643</v>
      </c>
      <c r="N168" s="39">
        <f t="shared" si="40"/>
        <v>13.670120821773869</v>
      </c>
      <c r="O168" s="39">
        <f t="shared" si="40"/>
        <v>2.0859039946030973</v>
      </c>
      <c r="P168" s="6"/>
      <c r="Q168" s="39">
        <f t="shared" si="30"/>
        <v>4.2865327089093643</v>
      </c>
      <c r="R168" s="39">
        <f t="shared" si="41"/>
        <v>13.670120821773869</v>
      </c>
      <c r="S168" s="39">
        <f t="shared" si="41"/>
        <v>2.0859039946030973</v>
      </c>
    </row>
    <row r="169" spans="1:19" s="7" customFormat="1" x14ac:dyDescent="0.25">
      <c r="A169" s="58" t="s">
        <v>174</v>
      </c>
      <c r="B169" s="81">
        <v>693234</v>
      </c>
      <c r="C169" s="82">
        <f t="shared" si="35"/>
        <v>11553.9</v>
      </c>
      <c r="D169" s="55">
        <f t="shared" si="32"/>
        <v>1.7302432727606303</v>
      </c>
      <c r="E169" s="55">
        <f t="shared" si="33"/>
        <v>2.3175156244640558</v>
      </c>
      <c r="F169" s="55">
        <f t="shared" si="34"/>
        <v>0.35362636231604122</v>
      </c>
      <c r="G169" s="55">
        <f t="shared" si="31"/>
        <v>4.401385259540727</v>
      </c>
      <c r="H169" s="56"/>
      <c r="I169" s="55">
        <f t="shared" si="36"/>
        <v>0.64019001092143324</v>
      </c>
      <c r="J169" s="55">
        <f t="shared" si="37"/>
        <v>2.2016398432408528</v>
      </c>
      <c r="K169" s="55">
        <f t="shared" si="38"/>
        <v>0.35362636231604122</v>
      </c>
      <c r="L169" s="56"/>
      <c r="M169" s="55">
        <f t="shared" si="39"/>
        <v>0.72670217455946473</v>
      </c>
      <c r="N169" s="55">
        <f t="shared" si="40"/>
        <v>2.3175156244640558</v>
      </c>
      <c r="O169" s="55">
        <f t="shared" si="40"/>
        <v>0.35362636231604122</v>
      </c>
      <c r="P169" s="56"/>
      <c r="Q169" s="55">
        <f t="shared" si="30"/>
        <v>0.72670217455946473</v>
      </c>
      <c r="R169" s="55">
        <f t="shared" si="41"/>
        <v>2.3175156244640558</v>
      </c>
      <c r="S169" s="55">
        <f t="shared" si="41"/>
        <v>0.35362636231604122</v>
      </c>
    </row>
    <row r="170" spans="1:19" x14ac:dyDescent="0.25">
      <c r="A170" s="64" t="s">
        <v>175</v>
      </c>
      <c r="B170" s="79">
        <v>931832</v>
      </c>
      <c r="C170" s="80">
        <f t="shared" si="35"/>
        <v>15530.533333333333</v>
      </c>
      <c r="D170" s="39">
        <f t="shared" si="32"/>
        <v>2.3257602041202299</v>
      </c>
      <c r="E170" s="39">
        <f t="shared" si="33"/>
        <v>3.1151605653727166</v>
      </c>
      <c r="F170" s="39">
        <f t="shared" si="34"/>
        <v>0.4753378519369813</v>
      </c>
      <c r="G170" s="39">
        <f t="shared" si="31"/>
        <v>5.9162586214299271</v>
      </c>
      <c r="H170" s="56"/>
      <c r="I170" s="39">
        <f t="shared" si="36"/>
        <v>0.86053127552448505</v>
      </c>
      <c r="J170" s="39">
        <f t="shared" si="37"/>
        <v>2.9594025371040806</v>
      </c>
      <c r="K170" s="39">
        <f t="shared" si="38"/>
        <v>0.4753378519369813</v>
      </c>
      <c r="L170" s="6"/>
      <c r="M170" s="39">
        <f t="shared" si="39"/>
        <v>0.97681928573049648</v>
      </c>
      <c r="N170" s="39">
        <f t="shared" si="40"/>
        <v>3.1151605653727166</v>
      </c>
      <c r="O170" s="39">
        <f t="shared" si="40"/>
        <v>0.4753378519369813</v>
      </c>
      <c r="P170" s="6"/>
      <c r="Q170" s="39">
        <f t="shared" ref="Q170:Q231" si="42">D170*0.42</f>
        <v>0.97681928573049648</v>
      </c>
      <c r="R170" s="39">
        <f t="shared" si="41"/>
        <v>3.1151605653727166</v>
      </c>
      <c r="S170" s="39">
        <f t="shared" si="41"/>
        <v>0.4753378519369813</v>
      </c>
    </row>
    <row r="171" spans="1:19" s="7" customFormat="1" x14ac:dyDescent="0.25">
      <c r="A171" s="58" t="s">
        <v>176</v>
      </c>
      <c r="B171" s="81">
        <v>748467</v>
      </c>
      <c r="C171" s="82">
        <f t="shared" si="35"/>
        <v>12474.45</v>
      </c>
      <c r="D171" s="55">
        <f t="shared" si="32"/>
        <v>1.8680993598602069</v>
      </c>
      <c r="E171" s="55">
        <f t="shared" si="33"/>
        <v>2.502162281272613</v>
      </c>
      <c r="F171" s="55">
        <f t="shared" si="34"/>
        <v>0.38180132902252406</v>
      </c>
      <c r="G171" s="55">
        <f t="shared" si="31"/>
        <v>4.7520629701553441</v>
      </c>
      <c r="H171" s="56"/>
      <c r="I171" s="55">
        <f t="shared" si="36"/>
        <v>0.69119676314827661</v>
      </c>
      <c r="J171" s="55">
        <f t="shared" si="37"/>
        <v>2.377054167208982</v>
      </c>
      <c r="K171" s="55">
        <f t="shared" si="38"/>
        <v>0.38180132902252406</v>
      </c>
      <c r="L171" s="56"/>
      <c r="M171" s="55">
        <f t="shared" si="39"/>
        <v>0.78460173114128684</v>
      </c>
      <c r="N171" s="55">
        <f t="shared" si="40"/>
        <v>2.502162281272613</v>
      </c>
      <c r="O171" s="55">
        <f t="shared" si="40"/>
        <v>0.38180132902252406</v>
      </c>
      <c r="P171" s="56"/>
      <c r="Q171" s="55">
        <f t="shared" si="42"/>
        <v>0.78460173114128684</v>
      </c>
      <c r="R171" s="55">
        <f t="shared" si="41"/>
        <v>2.502162281272613</v>
      </c>
      <c r="S171" s="55">
        <f t="shared" si="41"/>
        <v>0.38180132902252406</v>
      </c>
    </row>
    <row r="172" spans="1:19" x14ac:dyDescent="0.25">
      <c r="A172" s="64" t="s">
        <v>177</v>
      </c>
      <c r="B172" s="79">
        <v>698124</v>
      </c>
      <c r="C172" s="80">
        <f t="shared" si="35"/>
        <v>11635.4</v>
      </c>
      <c r="D172" s="39">
        <f t="shared" si="32"/>
        <v>1.7424482275144355</v>
      </c>
      <c r="E172" s="39">
        <f t="shared" si="33"/>
        <v>2.3338631368532767</v>
      </c>
      <c r="F172" s="39">
        <f t="shared" si="34"/>
        <v>0.35612080562338833</v>
      </c>
      <c r="G172" s="39">
        <f t="shared" si="31"/>
        <v>4.4324321699911007</v>
      </c>
      <c r="H172" s="56"/>
      <c r="I172" s="39">
        <f t="shared" si="36"/>
        <v>0.64470584418034116</v>
      </c>
      <c r="J172" s="39">
        <f t="shared" si="37"/>
        <v>2.2171699800106128</v>
      </c>
      <c r="K172" s="39">
        <f t="shared" si="38"/>
        <v>0.35612080562338833</v>
      </c>
      <c r="L172" s="6"/>
      <c r="M172" s="39">
        <f t="shared" si="39"/>
        <v>0.7318282555560629</v>
      </c>
      <c r="N172" s="39">
        <f t="shared" si="40"/>
        <v>2.3338631368532767</v>
      </c>
      <c r="O172" s="39">
        <f t="shared" si="40"/>
        <v>0.35612080562338833</v>
      </c>
      <c r="P172" s="6"/>
      <c r="Q172" s="39">
        <f t="shared" si="42"/>
        <v>0.7318282555560629</v>
      </c>
      <c r="R172" s="39">
        <f t="shared" si="41"/>
        <v>2.3338631368532767</v>
      </c>
      <c r="S172" s="39">
        <f t="shared" si="41"/>
        <v>0.35612080562338833</v>
      </c>
    </row>
    <row r="173" spans="1:19" s="7" customFormat="1" x14ac:dyDescent="0.25">
      <c r="A173" s="58" t="s">
        <v>178</v>
      </c>
      <c r="B173" s="81">
        <v>3196097</v>
      </c>
      <c r="C173" s="82">
        <f t="shared" si="35"/>
        <v>53268.283333333333</v>
      </c>
      <c r="D173" s="55">
        <f t="shared" si="32"/>
        <v>7.9771409557817874</v>
      </c>
      <c r="E173" s="55">
        <f t="shared" si="33"/>
        <v>10.684710696247869</v>
      </c>
      <c r="F173" s="55">
        <f t="shared" si="34"/>
        <v>1.630364574904307</v>
      </c>
      <c r="G173" s="55">
        <f t="shared" si="31"/>
        <v>20.292216226933963</v>
      </c>
      <c r="H173" s="56"/>
      <c r="I173" s="55">
        <f t="shared" si="36"/>
        <v>2.9515421536392612</v>
      </c>
      <c r="J173" s="55">
        <f t="shared" si="37"/>
        <v>10.150475161435475</v>
      </c>
      <c r="K173" s="55">
        <f t="shared" si="38"/>
        <v>1.630364574904307</v>
      </c>
      <c r="L173" s="56"/>
      <c r="M173" s="55">
        <f t="shared" si="39"/>
        <v>3.3503992014283508</v>
      </c>
      <c r="N173" s="55">
        <f t="shared" si="40"/>
        <v>10.684710696247869</v>
      </c>
      <c r="O173" s="55">
        <f t="shared" si="40"/>
        <v>1.630364574904307</v>
      </c>
      <c r="P173" s="56"/>
      <c r="Q173" s="55">
        <f t="shared" si="42"/>
        <v>3.3503992014283508</v>
      </c>
      <c r="R173" s="55">
        <f t="shared" si="41"/>
        <v>10.684710696247869</v>
      </c>
      <c r="S173" s="55">
        <f t="shared" si="41"/>
        <v>1.630364574904307</v>
      </c>
    </row>
    <row r="174" spans="1:19" x14ac:dyDescent="0.25">
      <c r="A174" s="64" t="s">
        <v>179</v>
      </c>
      <c r="B174" s="79">
        <v>957551</v>
      </c>
      <c r="C174" s="80">
        <f t="shared" si="35"/>
        <v>15959.183333333332</v>
      </c>
      <c r="D174" s="39">
        <f t="shared" si="32"/>
        <v>2.3899522759634033</v>
      </c>
      <c r="E174" s="39">
        <f t="shared" si="33"/>
        <v>3.2011404572210549</v>
      </c>
      <c r="F174" s="39">
        <f t="shared" si="34"/>
        <v>0.48845739946697297</v>
      </c>
      <c r="G174" s="39">
        <f t="shared" si="31"/>
        <v>6.0795501326514314</v>
      </c>
      <c r="H174" s="56"/>
      <c r="I174" s="39">
        <f t="shared" si="36"/>
        <v>0.88428234210645917</v>
      </c>
      <c r="J174" s="39">
        <f t="shared" si="37"/>
        <v>3.0410834343600022</v>
      </c>
      <c r="K174" s="39">
        <f t="shared" si="38"/>
        <v>0.48845739946697297</v>
      </c>
      <c r="L174" s="6"/>
      <c r="M174" s="39">
        <f t="shared" si="39"/>
        <v>1.0037799559046294</v>
      </c>
      <c r="N174" s="39">
        <f t="shared" si="40"/>
        <v>3.2011404572210549</v>
      </c>
      <c r="O174" s="39">
        <f t="shared" si="40"/>
        <v>0.48845739946697297</v>
      </c>
      <c r="P174" s="6"/>
      <c r="Q174" s="39">
        <f t="shared" si="42"/>
        <v>1.0037799559046294</v>
      </c>
      <c r="R174" s="39">
        <f t="shared" si="41"/>
        <v>3.2011404572210549</v>
      </c>
      <c r="S174" s="39">
        <f t="shared" si="41"/>
        <v>0.48845739946697297</v>
      </c>
    </row>
    <row r="175" spans="1:19" s="7" customFormat="1" x14ac:dyDescent="0.25">
      <c r="A175" s="58" t="s">
        <v>180</v>
      </c>
      <c r="B175" s="81">
        <v>647461</v>
      </c>
      <c r="C175" s="82">
        <f t="shared" si="35"/>
        <v>10791.016666666666</v>
      </c>
      <c r="D175" s="55">
        <f t="shared" si="32"/>
        <v>1.6159984069230164</v>
      </c>
      <c r="E175" s="55">
        <f t="shared" si="33"/>
        <v>2.1644942165720695</v>
      </c>
      <c r="F175" s="55">
        <f t="shared" si="34"/>
        <v>0.33027704667039753</v>
      </c>
      <c r="G175" s="55">
        <f t="shared" si="31"/>
        <v>4.1107696701654834</v>
      </c>
      <c r="H175" s="56"/>
      <c r="I175" s="55">
        <f t="shared" si="36"/>
        <v>0.5979194105615161</v>
      </c>
      <c r="J175" s="55">
        <f t="shared" si="37"/>
        <v>2.0562695057434661</v>
      </c>
      <c r="K175" s="55">
        <f t="shared" si="38"/>
        <v>0.33027704667039753</v>
      </c>
      <c r="L175" s="56"/>
      <c r="M175" s="55">
        <f t="shared" si="39"/>
        <v>0.6787193309076669</v>
      </c>
      <c r="N175" s="55">
        <f t="shared" si="40"/>
        <v>2.1644942165720695</v>
      </c>
      <c r="O175" s="55">
        <f t="shared" si="40"/>
        <v>0.33027704667039753</v>
      </c>
      <c r="P175" s="56"/>
      <c r="Q175" s="55">
        <f t="shared" si="42"/>
        <v>0.6787193309076669</v>
      </c>
      <c r="R175" s="55">
        <f t="shared" si="41"/>
        <v>2.1644942165720695</v>
      </c>
      <c r="S175" s="55">
        <f t="shared" si="41"/>
        <v>0.33027704667039753</v>
      </c>
    </row>
    <row r="176" spans="1:19" x14ac:dyDescent="0.25">
      <c r="A176" s="64" t="s">
        <v>181</v>
      </c>
      <c r="B176" s="79">
        <v>1682583</v>
      </c>
      <c r="C176" s="80">
        <f t="shared" si="35"/>
        <v>28043.05</v>
      </c>
      <c r="D176" s="39">
        <f t="shared" si="32"/>
        <v>4.1995602013337479</v>
      </c>
      <c r="E176" s="39">
        <f t="shared" si="33"/>
        <v>5.6249583718594369</v>
      </c>
      <c r="F176" s="39">
        <f t="shared" si="34"/>
        <v>0.85830427472514559</v>
      </c>
      <c r="G176" s="39">
        <f t="shared" si="31"/>
        <v>10.682822847918331</v>
      </c>
      <c r="H176" s="56"/>
      <c r="I176" s="39">
        <f t="shared" si="36"/>
        <v>1.5538372744934867</v>
      </c>
      <c r="J176" s="39">
        <f t="shared" si="37"/>
        <v>5.343710453266465</v>
      </c>
      <c r="K176" s="39">
        <f t="shared" si="38"/>
        <v>0.85830427472514559</v>
      </c>
      <c r="L176" s="6"/>
      <c r="M176" s="39">
        <f t="shared" si="39"/>
        <v>1.763815284560174</v>
      </c>
      <c r="N176" s="39">
        <f t="shared" si="40"/>
        <v>5.6249583718594369</v>
      </c>
      <c r="O176" s="39">
        <f t="shared" si="40"/>
        <v>0.85830427472514559</v>
      </c>
      <c r="P176" s="6"/>
      <c r="Q176" s="39">
        <f t="shared" si="42"/>
        <v>1.763815284560174</v>
      </c>
      <c r="R176" s="39">
        <f t="shared" si="41"/>
        <v>5.6249583718594369</v>
      </c>
      <c r="S176" s="39">
        <f t="shared" si="41"/>
        <v>0.85830427472514559</v>
      </c>
    </row>
    <row r="177" spans="1:19" s="7" customFormat="1" x14ac:dyDescent="0.25">
      <c r="A177" s="62" t="s">
        <v>182</v>
      </c>
      <c r="B177" s="81">
        <v>1481601</v>
      </c>
      <c r="C177" s="82">
        <f t="shared" si="35"/>
        <v>24693.35</v>
      </c>
      <c r="D177" s="55">
        <f t="shared" si="32"/>
        <v>3.6979290732500458</v>
      </c>
      <c r="E177" s="55">
        <f t="shared" si="33"/>
        <v>4.9530655835137471</v>
      </c>
      <c r="F177" s="55">
        <f t="shared" si="34"/>
        <v>0.75578112445986334</v>
      </c>
      <c r="G177" s="55">
        <f t="shared" si="31"/>
        <v>9.4067757812236561</v>
      </c>
      <c r="H177" s="56"/>
      <c r="I177" s="55">
        <f t="shared" si="36"/>
        <v>1.3682337571025169</v>
      </c>
      <c r="J177" s="55">
        <f t="shared" si="37"/>
        <v>4.7054123043380596</v>
      </c>
      <c r="K177" s="55">
        <f t="shared" si="38"/>
        <v>0.75578112445986334</v>
      </c>
      <c r="L177" s="56"/>
      <c r="M177" s="55">
        <f t="shared" si="39"/>
        <v>1.5531302107650191</v>
      </c>
      <c r="N177" s="55">
        <f t="shared" si="40"/>
        <v>4.9530655835137471</v>
      </c>
      <c r="O177" s="55">
        <f t="shared" si="40"/>
        <v>0.75578112445986334</v>
      </c>
      <c r="P177" s="56"/>
      <c r="Q177" s="55">
        <f t="shared" si="42"/>
        <v>1.5531302107650191</v>
      </c>
      <c r="R177" s="55">
        <f t="shared" si="41"/>
        <v>4.9530655835137471</v>
      </c>
      <c r="S177" s="55">
        <f t="shared" si="41"/>
        <v>0.75578112445986334</v>
      </c>
    </row>
    <row r="178" spans="1:19" x14ac:dyDescent="0.25">
      <c r="A178" s="64" t="s">
        <v>183</v>
      </c>
      <c r="B178" s="79">
        <v>1681058</v>
      </c>
      <c r="C178" s="80">
        <f t="shared" si="35"/>
        <v>28017.633333333335</v>
      </c>
      <c r="D178" s="39">
        <f t="shared" si="32"/>
        <v>4.1957539526630834</v>
      </c>
      <c r="E178" s="39">
        <f t="shared" si="33"/>
        <v>5.6198602212677065</v>
      </c>
      <c r="F178" s="39">
        <f t="shared" si="34"/>
        <v>0.85752635528880539</v>
      </c>
      <c r="G178" s="39">
        <f t="shared" si="31"/>
        <v>10.673140529219594</v>
      </c>
      <c r="H178" s="56"/>
      <c r="I178" s="39">
        <f t="shared" si="36"/>
        <v>1.5524289624853409</v>
      </c>
      <c r="J178" s="39">
        <f t="shared" si="37"/>
        <v>5.3388672102043211</v>
      </c>
      <c r="K178" s="39">
        <f t="shared" si="38"/>
        <v>0.85752635528880539</v>
      </c>
      <c r="L178" s="6"/>
      <c r="M178" s="39">
        <f t="shared" si="39"/>
        <v>1.762216660118495</v>
      </c>
      <c r="N178" s="39">
        <f t="shared" si="40"/>
        <v>5.6198602212677065</v>
      </c>
      <c r="O178" s="39">
        <f t="shared" si="40"/>
        <v>0.85752635528880539</v>
      </c>
      <c r="P178" s="6"/>
      <c r="Q178" s="39">
        <f t="shared" si="42"/>
        <v>1.762216660118495</v>
      </c>
      <c r="R178" s="39">
        <f t="shared" si="41"/>
        <v>5.6198602212677065</v>
      </c>
      <c r="S178" s="39">
        <f t="shared" si="41"/>
        <v>0.85752635528880539</v>
      </c>
    </row>
    <row r="179" spans="1:19" s="7" customFormat="1" x14ac:dyDescent="0.25">
      <c r="A179" s="58" t="s">
        <v>184</v>
      </c>
      <c r="B179" s="81">
        <v>1220131</v>
      </c>
      <c r="C179" s="82">
        <f t="shared" si="35"/>
        <v>20335.516666666666</v>
      </c>
      <c r="D179" s="55">
        <f t="shared" si="32"/>
        <v>3.0453258995327701</v>
      </c>
      <c r="E179" s="55">
        <f t="shared" si="33"/>
        <v>4.0789584128778342</v>
      </c>
      <c r="F179" s="55">
        <f t="shared" si="34"/>
        <v>0.62240237362713557</v>
      </c>
      <c r="G179" s="55">
        <f t="shared" si="31"/>
        <v>7.7466866860377399</v>
      </c>
      <c r="H179" s="56"/>
      <c r="I179" s="55">
        <f t="shared" si="36"/>
        <v>1.1267705828271248</v>
      </c>
      <c r="J179" s="55">
        <f t="shared" si="37"/>
        <v>3.8750104922339421</v>
      </c>
      <c r="K179" s="55">
        <f t="shared" si="38"/>
        <v>0.62240237362713557</v>
      </c>
      <c r="L179" s="56"/>
      <c r="M179" s="55">
        <f t="shared" si="39"/>
        <v>1.2790368778037633</v>
      </c>
      <c r="N179" s="55">
        <f t="shared" si="40"/>
        <v>4.0789584128778342</v>
      </c>
      <c r="O179" s="55">
        <f t="shared" si="40"/>
        <v>0.62240237362713557</v>
      </c>
      <c r="P179" s="56"/>
      <c r="Q179" s="55">
        <f t="shared" si="42"/>
        <v>1.2790368778037633</v>
      </c>
      <c r="R179" s="55">
        <f t="shared" si="41"/>
        <v>4.0789584128778342</v>
      </c>
      <c r="S179" s="55">
        <f t="shared" si="41"/>
        <v>0.62240237362713557</v>
      </c>
    </row>
    <row r="180" spans="1:19" x14ac:dyDescent="0.25">
      <c r="A180" s="64" t="s">
        <v>185</v>
      </c>
      <c r="B180" s="79">
        <v>1661826</v>
      </c>
      <c r="C180" s="80">
        <f t="shared" si="35"/>
        <v>27697.1</v>
      </c>
      <c r="D180" s="39">
        <f t="shared" si="32"/>
        <v>4.1477527890996502</v>
      </c>
      <c r="E180" s="39">
        <f t="shared" si="33"/>
        <v>5.555566691969239</v>
      </c>
      <c r="F180" s="39">
        <f t="shared" si="34"/>
        <v>0.84771589850211826</v>
      </c>
      <c r="G180" s="39">
        <f t="shared" si="31"/>
        <v>10.551035379571006</v>
      </c>
      <c r="H180" s="56"/>
      <c r="I180" s="39">
        <f t="shared" si="36"/>
        <v>1.5346685319668705</v>
      </c>
      <c r="J180" s="39">
        <f t="shared" si="37"/>
        <v>5.2777883573707767</v>
      </c>
      <c r="K180" s="39">
        <f t="shared" si="38"/>
        <v>0.84771589850211826</v>
      </c>
      <c r="L180" s="6"/>
      <c r="M180" s="39">
        <f t="shared" si="39"/>
        <v>1.742056171421853</v>
      </c>
      <c r="N180" s="39">
        <f t="shared" si="40"/>
        <v>5.555566691969239</v>
      </c>
      <c r="O180" s="39">
        <f t="shared" si="40"/>
        <v>0.84771589850211826</v>
      </c>
      <c r="P180" s="6"/>
      <c r="Q180" s="39">
        <f t="shared" si="42"/>
        <v>1.742056171421853</v>
      </c>
      <c r="R180" s="39">
        <f t="shared" si="41"/>
        <v>5.555566691969239</v>
      </c>
      <c r="S180" s="39">
        <f t="shared" si="41"/>
        <v>0.84771589850211826</v>
      </c>
    </row>
    <row r="181" spans="1:19" s="7" customFormat="1" x14ac:dyDescent="0.25">
      <c r="A181" s="58" t="s">
        <v>186</v>
      </c>
      <c r="B181" s="81">
        <v>792806</v>
      </c>
      <c r="C181" s="82">
        <f t="shared" si="35"/>
        <v>13213.433333333332</v>
      </c>
      <c r="D181" s="55">
        <f t="shared" si="32"/>
        <v>1.9787651039970113</v>
      </c>
      <c r="E181" s="55">
        <f t="shared" si="33"/>
        <v>2.6503897560835883</v>
      </c>
      <c r="F181" s="55">
        <f t="shared" si="34"/>
        <v>0.40441914534245488</v>
      </c>
      <c r="G181" s="55">
        <f t="shared" si="31"/>
        <v>5.0335740054230547</v>
      </c>
      <c r="H181" s="56"/>
      <c r="I181" s="55">
        <f t="shared" si="36"/>
        <v>0.7321430884788942</v>
      </c>
      <c r="J181" s="55">
        <f t="shared" si="37"/>
        <v>2.5178702682794087</v>
      </c>
      <c r="K181" s="55">
        <f t="shared" si="38"/>
        <v>0.40441914534245488</v>
      </c>
      <c r="L181" s="56"/>
      <c r="M181" s="55">
        <f t="shared" si="39"/>
        <v>0.83108134367874476</v>
      </c>
      <c r="N181" s="55">
        <f t="shared" si="40"/>
        <v>2.6503897560835883</v>
      </c>
      <c r="O181" s="55">
        <f t="shared" si="40"/>
        <v>0.40441914534245488</v>
      </c>
      <c r="P181" s="56"/>
      <c r="Q181" s="55">
        <f t="shared" si="42"/>
        <v>0.83108134367874476</v>
      </c>
      <c r="R181" s="55">
        <f t="shared" si="41"/>
        <v>2.6503897560835883</v>
      </c>
      <c r="S181" s="55">
        <f t="shared" si="41"/>
        <v>0.40441914534245488</v>
      </c>
    </row>
    <row r="182" spans="1:19" x14ac:dyDescent="0.25">
      <c r="A182" s="64" t="s">
        <v>187</v>
      </c>
      <c r="B182" s="79">
        <v>1534316</v>
      </c>
      <c r="C182" s="80">
        <f t="shared" si="35"/>
        <v>25571.933333333334</v>
      </c>
      <c r="D182" s="39">
        <f t="shared" si="32"/>
        <v>3.829500482216682</v>
      </c>
      <c r="E182" s="39">
        <f t="shared" si="33"/>
        <v>5.1292944415092059</v>
      </c>
      <c r="F182" s="39">
        <f t="shared" si="34"/>
        <v>0.78267163140194962</v>
      </c>
      <c r="G182" s="39">
        <f t="shared" si="31"/>
        <v>9.7414665551278379</v>
      </c>
      <c r="H182" s="56"/>
      <c r="I182" s="39">
        <f t="shared" si="36"/>
        <v>1.4169151784201723</v>
      </c>
      <c r="J182" s="39">
        <f t="shared" si="37"/>
        <v>4.8728297194337458</v>
      </c>
      <c r="K182" s="39">
        <f t="shared" si="38"/>
        <v>0.78267163140194962</v>
      </c>
      <c r="L182" s="6"/>
      <c r="M182" s="39">
        <f t="shared" si="39"/>
        <v>1.6083902025310064</v>
      </c>
      <c r="N182" s="39">
        <f t="shared" si="40"/>
        <v>5.1292944415092059</v>
      </c>
      <c r="O182" s="39">
        <f t="shared" si="40"/>
        <v>0.78267163140194962</v>
      </c>
      <c r="P182" s="6"/>
      <c r="Q182" s="39">
        <f t="shared" si="42"/>
        <v>1.6083902025310064</v>
      </c>
      <c r="R182" s="39">
        <f t="shared" si="41"/>
        <v>5.1292944415092059</v>
      </c>
      <c r="S182" s="39">
        <f t="shared" si="41"/>
        <v>0.78267163140194962</v>
      </c>
    </row>
    <row r="183" spans="1:19" s="7" customFormat="1" x14ac:dyDescent="0.25">
      <c r="A183" s="58" t="s">
        <v>188</v>
      </c>
      <c r="B183" s="81">
        <v>1183406</v>
      </c>
      <c r="C183" s="82">
        <f t="shared" si="35"/>
        <v>19723.433333333334</v>
      </c>
      <c r="D183" s="55">
        <f t="shared" si="32"/>
        <v>2.9536639438408483</v>
      </c>
      <c r="E183" s="55">
        <f t="shared" si="33"/>
        <v>3.9561849174802601</v>
      </c>
      <c r="F183" s="55">
        <f t="shared" si="34"/>
        <v>0.60366854326674269</v>
      </c>
      <c r="G183" s="55">
        <f t="shared" si="31"/>
        <v>7.5135174045878514</v>
      </c>
      <c r="H183" s="56"/>
      <c r="I183" s="55">
        <f t="shared" si="36"/>
        <v>1.0928556592211138</v>
      </c>
      <c r="J183" s="55">
        <f t="shared" si="37"/>
        <v>3.7583756716062471</v>
      </c>
      <c r="K183" s="55">
        <f t="shared" si="38"/>
        <v>0.60366854326674269</v>
      </c>
      <c r="L183" s="56"/>
      <c r="M183" s="55">
        <f t="shared" si="39"/>
        <v>1.2405388564131563</v>
      </c>
      <c r="N183" s="55">
        <f t="shared" si="40"/>
        <v>3.9561849174802601</v>
      </c>
      <c r="O183" s="55">
        <f t="shared" si="40"/>
        <v>0.60366854326674269</v>
      </c>
      <c r="P183" s="56"/>
      <c r="Q183" s="55">
        <f t="shared" si="42"/>
        <v>1.2405388564131563</v>
      </c>
      <c r="R183" s="55">
        <f t="shared" si="41"/>
        <v>3.9561849174802601</v>
      </c>
      <c r="S183" s="55">
        <f t="shared" si="41"/>
        <v>0.60366854326674269</v>
      </c>
    </row>
    <row r="184" spans="1:19" x14ac:dyDescent="0.25">
      <c r="A184" s="64" t="s">
        <v>189</v>
      </c>
      <c r="B184" s="79">
        <v>1410137</v>
      </c>
      <c r="C184" s="80">
        <f t="shared" si="35"/>
        <v>23502.283333333333</v>
      </c>
      <c r="D184" s="39">
        <f t="shared" si="32"/>
        <v>3.5195620207907532</v>
      </c>
      <c r="E184" s="39">
        <f t="shared" si="33"/>
        <v>4.7141578891613376</v>
      </c>
      <c r="F184" s="39">
        <f t="shared" si="34"/>
        <v>0.71932654439519039</v>
      </c>
      <c r="G184" s="39">
        <f t="shared" si="31"/>
        <v>8.9530464543472821</v>
      </c>
      <c r="H184" s="56"/>
      <c r="I184" s="39">
        <f t="shared" si="36"/>
        <v>1.3022379476925787</v>
      </c>
      <c r="J184" s="39">
        <f t="shared" si="37"/>
        <v>4.4784499947032703</v>
      </c>
      <c r="K184" s="39">
        <f t="shared" si="38"/>
        <v>0.71932654439519039</v>
      </c>
      <c r="L184" s="6"/>
      <c r="M184" s="39">
        <f t="shared" si="39"/>
        <v>1.4782160487321163</v>
      </c>
      <c r="N184" s="39">
        <f t="shared" si="40"/>
        <v>4.7141578891613376</v>
      </c>
      <c r="O184" s="39">
        <f t="shared" si="40"/>
        <v>0.71932654439519039</v>
      </c>
      <c r="P184" s="6"/>
      <c r="Q184" s="39">
        <f t="shared" si="42"/>
        <v>1.4782160487321163</v>
      </c>
      <c r="R184" s="39">
        <f t="shared" si="41"/>
        <v>4.7141578891613376</v>
      </c>
      <c r="S184" s="39">
        <f t="shared" si="41"/>
        <v>0.71932654439519039</v>
      </c>
    </row>
    <row r="185" spans="1:19" s="7" customFormat="1" x14ac:dyDescent="0.25">
      <c r="A185" s="58" t="s">
        <v>190</v>
      </c>
      <c r="B185" s="81">
        <v>1407703</v>
      </c>
      <c r="C185" s="82">
        <f t="shared" si="35"/>
        <v>23461.716666666667</v>
      </c>
      <c r="D185" s="55">
        <f t="shared" si="32"/>
        <v>3.5134869983222945</v>
      </c>
      <c r="E185" s="55">
        <f t="shared" si="33"/>
        <v>4.7060209065119789</v>
      </c>
      <c r="F185" s="55">
        <f t="shared" si="34"/>
        <v>0.71808493396368067</v>
      </c>
      <c r="G185" s="55">
        <f t="shared" si="31"/>
        <v>8.9375928387979542</v>
      </c>
      <c r="H185" s="56"/>
      <c r="I185" s="55">
        <f t="shared" si="36"/>
        <v>1.2999901893792489</v>
      </c>
      <c r="J185" s="55">
        <f t="shared" si="37"/>
        <v>4.4707198611863799</v>
      </c>
      <c r="K185" s="55">
        <f t="shared" si="38"/>
        <v>0.71808493396368067</v>
      </c>
      <c r="L185" s="56"/>
      <c r="M185" s="55">
        <f t="shared" si="39"/>
        <v>1.4756645392953636</v>
      </c>
      <c r="N185" s="55">
        <f t="shared" si="40"/>
        <v>4.7060209065119789</v>
      </c>
      <c r="O185" s="55">
        <f t="shared" si="40"/>
        <v>0.71808493396368067</v>
      </c>
      <c r="P185" s="56"/>
      <c r="Q185" s="55">
        <f t="shared" si="42"/>
        <v>1.4756645392953636</v>
      </c>
      <c r="R185" s="55">
        <f t="shared" si="41"/>
        <v>4.7060209065119789</v>
      </c>
      <c r="S185" s="55">
        <f t="shared" si="41"/>
        <v>0.71808493396368067</v>
      </c>
    </row>
    <row r="186" spans="1:19" x14ac:dyDescent="0.25">
      <c r="A186" s="64" t="s">
        <v>191</v>
      </c>
      <c r="B186" s="79">
        <v>1550021</v>
      </c>
      <c r="C186" s="80">
        <f t="shared" si="35"/>
        <v>25833.683333333334</v>
      </c>
      <c r="D186" s="39">
        <f t="shared" si="32"/>
        <v>3.8686986037726148</v>
      </c>
      <c r="E186" s="39">
        <f t="shared" si="33"/>
        <v>5.1817970349801081</v>
      </c>
      <c r="F186" s="39">
        <f t="shared" si="34"/>
        <v>0.79068292631849058</v>
      </c>
      <c r="G186" s="39">
        <f t="shared" si="31"/>
        <v>9.841178565071214</v>
      </c>
      <c r="H186" s="56"/>
      <c r="I186" s="39">
        <f t="shared" si="36"/>
        <v>1.4314184833958674</v>
      </c>
      <c r="J186" s="39">
        <f t="shared" si="37"/>
        <v>4.9227071832311022</v>
      </c>
      <c r="K186" s="39">
        <f t="shared" si="38"/>
        <v>0.79068292631849058</v>
      </c>
      <c r="L186" s="6"/>
      <c r="M186" s="39">
        <f t="shared" si="39"/>
        <v>1.6248534135844981</v>
      </c>
      <c r="N186" s="39">
        <f t="shared" si="40"/>
        <v>5.1817970349801081</v>
      </c>
      <c r="O186" s="39">
        <f t="shared" si="40"/>
        <v>0.79068292631849058</v>
      </c>
      <c r="P186" s="6"/>
      <c r="Q186" s="39">
        <f t="shared" si="42"/>
        <v>1.6248534135844981</v>
      </c>
      <c r="R186" s="39">
        <f t="shared" si="41"/>
        <v>5.1817970349801081</v>
      </c>
      <c r="S186" s="39">
        <f t="shared" si="41"/>
        <v>0.79068292631849058</v>
      </c>
    </row>
    <row r="187" spans="1:19" s="7" customFormat="1" x14ac:dyDescent="0.25">
      <c r="A187" s="58" t="s">
        <v>192</v>
      </c>
      <c r="B187" s="81">
        <v>4455381</v>
      </c>
      <c r="C187" s="82">
        <f t="shared" si="35"/>
        <v>74256.350000000006</v>
      </c>
      <c r="D187" s="55">
        <f t="shared" si="32"/>
        <v>11.120188858070334</v>
      </c>
      <c r="E187" s="55">
        <f t="shared" si="33"/>
        <v>14.894559528875229</v>
      </c>
      <c r="F187" s="55">
        <f t="shared" si="34"/>
        <v>2.2727393286567108</v>
      </c>
      <c r="G187" s="55">
        <f t="shared" si="31"/>
        <v>28.287487715602275</v>
      </c>
      <c r="H187" s="56"/>
      <c r="I187" s="55">
        <f t="shared" si="36"/>
        <v>4.1144698774860231</v>
      </c>
      <c r="J187" s="55">
        <f t="shared" si="37"/>
        <v>14.149831552431467</v>
      </c>
      <c r="K187" s="55">
        <f t="shared" si="38"/>
        <v>2.2727393286567108</v>
      </c>
      <c r="L187" s="56"/>
      <c r="M187" s="55">
        <f t="shared" si="39"/>
        <v>4.6704793203895401</v>
      </c>
      <c r="N187" s="55">
        <f t="shared" si="40"/>
        <v>14.894559528875229</v>
      </c>
      <c r="O187" s="55">
        <f t="shared" si="40"/>
        <v>2.2727393286567108</v>
      </c>
      <c r="P187" s="56"/>
      <c r="Q187" s="55">
        <f t="shared" si="42"/>
        <v>4.6704793203895401</v>
      </c>
      <c r="R187" s="55">
        <f t="shared" si="41"/>
        <v>14.894559528875229</v>
      </c>
      <c r="S187" s="55">
        <f t="shared" si="41"/>
        <v>2.2727393286567108</v>
      </c>
    </row>
    <row r="188" spans="1:19" x14ac:dyDescent="0.25">
      <c r="A188" s="64" t="s">
        <v>193</v>
      </c>
      <c r="B188" s="79">
        <v>5022750</v>
      </c>
      <c r="C188" s="80">
        <f t="shared" si="35"/>
        <v>83712.5</v>
      </c>
      <c r="D188" s="39">
        <f t="shared" si="32"/>
        <v>12.536285580710778</v>
      </c>
      <c r="E188" s="39">
        <f t="shared" si="33"/>
        <v>16.79130221941918</v>
      </c>
      <c r="F188" s="39">
        <f t="shared" si="34"/>
        <v>2.562160556641619</v>
      </c>
      <c r="G188" s="39">
        <f t="shared" si="31"/>
        <v>31.889748356771577</v>
      </c>
      <c r="H188" s="56"/>
      <c r="I188" s="39">
        <f t="shared" si="36"/>
        <v>4.6384256648629876</v>
      </c>
      <c r="J188" s="39">
        <f t="shared" si="37"/>
        <v>15.951737108448221</v>
      </c>
      <c r="K188" s="39">
        <f t="shared" si="38"/>
        <v>2.562160556641619</v>
      </c>
      <c r="L188" s="6"/>
      <c r="M188" s="39">
        <f t="shared" si="39"/>
        <v>5.2652399438985267</v>
      </c>
      <c r="N188" s="39">
        <f t="shared" si="40"/>
        <v>16.79130221941918</v>
      </c>
      <c r="O188" s="39">
        <f t="shared" si="40"/>
        <v>2.562160556641619</v>
      </c>
      <c r="P188" s="6"/>
      <c r="Q188" s="39">
        <f t="shared" si="42"/>
        <v>5.2652399438985267</v>
      </c>
      <c r="R188" s="39">
        <f t="shared" si="41"/>
        <v>16.79130221941918</v>
      </c>
      <c r="S188" s="39">
        <f t="shared" si="41"/>
        <v>2.562160556641619</v>
      </c>
    </row>
    <row r="189" spans="1:19" s="7" customFormat="1" x14ac:dyDescent="0.25">
      <c r="A189" s="58" t="s">
        <v>194</v>
      </c>
      <c r="B189" s="81">
        <v>1625404</v>
      </c>
      <c r="C189" s="82">
        <f t="shared" si="35"/>
        <v>27090.066666666666</v>
      </c>
      <c r="D189" s="55">
        <f t="shared" si="32"/>
        <v>4.0568470913403258</v>
      </c>
      <c r="E189" s="55">
        <f t="shared" si="33"/>
        <v>5.4338061405908737</v>
      </c>
      <c r="F189" s="55">
        <f t="shared" si="34"/>
        <v>0.82913663180678188</v>
      </c>
      <c r="G189" s="55">
        <f t="shared" si="31"/>
        <v>10.319789863737981</v>
      </c>
      <c r="H189" s="56"/>
      <c r="I189" s="55">
        <f t="shared" si="36"/>
        <v>1.5010334237959206</v>
      </c>
      <c r="J189" s="55">
        <f t="shared" si="37"/>
        <v>5.1621158335613302</v>
      </c>
      <c r="K189" s="55">
        <f t="shared" si="38"/>
        <v>0.82913663180678188</v>
      </c>
      <c r="L189" s="56"/>
      <c r="M189" s="55">
        <f t="shared" si="39"/>
        <v>1.7038757783629368</v>
      </c>
      <c r="N189" s="55">
        <f t="shared" si="40"/>
        <v>5.4338061405908737</v>
      </c>
      <c r="O189" s="55">
        <f t="shared" si="40"/>
        <v>0.82913663180678188</v>
      </c>
      <c r="P189" s="56"/>
      <c r="Q189" s="55">
        <f t="shared" si="42"/>
        <v>1.7038757783629368</v>
      </c>
      <c r="R189" s="55">
        <f t="shared" si="41"/>
        <v>5.4338061405908737</v>
      </c>
      <c r="S189" s="55">
        <f t="shared" si="41"/>
        <v>0.82913663180678188</v>
      </c>
    </row>
    <row r="190" spans="1:19" x14ac:dyDescent="0.25">
      <c r="A190" s="64" t="s">
        <v>195</v>
      </c>
      <c r="B190" s="79">
        <v>1175850</v>
      </c>
      <c r="C190" s="80">
        <f t="shared" si="35"/>
        <v>19597.5</v>
      </c>
      <c r="D190" s="39">
        <f t="shared" si="32"/>
        <v>2.9348049176404896</v>
      </c>
      <c r="E190" s="39">
        <f t="shared" si="33"/>
        <v>3.9309248349418233</v>
      </c>
      <c r="F190" s="39">
        <f t="shared" si="34"/>
        <v>0.5998141437513409</v>
      </c>
      <c r="G190" s="39">
        <f t="shared" si="31"/>
        <v>7.4655438963336538</v>
      </c>
      <c r="H190" s="56"/>
      <c r="I190" s="39">
        <f t="shared" si="36"/>
        <v>1.0858778195269811</v>
      </c>
      <c r="J190" s="39">
        <f t="shared" si="37"/>
        <v>3.734378593194732</v>
      </c>
      <c r="K190" s="39">
        <f t="shared" si="38"/>
        <v>0.5998141437513409</v>
      </c>
      <c r="L190" s="6"/>
      <c r="M190" s="39">
        <f t="shared" si="39"/>
        <v>1.2326180654090055</v>
      </c>
      <c r="N190" s="39">
        <f t="shared" si="40"/>
        <v>3.9309248349418233</v>
      </c>
      <c r="O190" s="39">
        <f t="shared" si="40"/>
        <v>0.5998141437513409</v>
      </c>
      <c r="P190" s="6"/>
      <c r="Q190" s="39">
        <f t="shared" si="42"/>
        <v>1.2326180654090055</v>
      </c>
      <c r="R190" s="39">
        <f t="shared" si="41"/>
        <v>3.9309248349418233</v>
      </c>
      <c r="S190" s="39">
        <f t="shared" si="41"/>
        <v>0.5998141437513409</v>
      </c>
    </row>
    <row r="191" spans="1:19" s="7" customFormat="1" x14ac:dyDescent="0.25">
      <c r="A191" s="58" t="s">
        <v>196</v>
      </c>
      <c r="B191" s="81">
        <v>2825978</v>
      </c>
      <c r="C191" s="82">
        <f t="shared" si="35"/>
        <v>47099.633333333331</v>
      </c>
      <c r="D191" s="55">
        <f t="shared" si="32"/>
        <v>7.0533606595601768</v>
      </c>
      <c r="E191" s="55">
        <f t="shared" si="33"/>
        <v>9.4473845330605286</v>
      </c>
      <c r="F191" s="55">
        <f t="shared" si="34"/>
        <v>1.4415627625378464</v>
      </c>
      <c r="G191" s="55">
        <f t="shared" si="31"/>
        <v>17.942307955158551</v>
      </c>
      <c r="H191" s="56"/>
      <c r="I191" s="55">
        <f t="shared" si="36"/>
        <v>2.6097434440372655</v>
      </c>
      <c r="J191" s="55">
        <f t="shared" si="37"/>
        <v>8.9750153064075011</v>
      </c>
      <c r="K191" s="55">
        <f t="shared" si="38"/>
        <v>1.4415627625378464</v>
      </c>
      <c r="L191" s="56"/>
      <c r="M191" s="55">
        <f t="shared" si="39"/>
        <v>2.9624114770152743</v>
      </c>
      <c r="N191" s="55">
        <f t="shared" si="40"/>
        <v>9.4473845330605286</v>
      </c>
      <c r="O191" s="55">
        <f t="shared" si="40"/>
        <v>1.4415627625378464</v>
      </c>
      <c r="P191" s="56"/>
      <c r="Q191" s="55">
        <f t="shared" si="42"/>
        <v>2.9624114770152743</v>
      </c>
      <c r="R191" s="55">
        <f t="shared" si="41"/>
        <v>9.4473845330605286</v>
      </c>
      <c r="S191" s="55">
        <f t="shared" si="41"/>
        <v>1.4415627625378464</v>
      </c>
    </row>
    <row r="192" spans="1:19" x14ac:dyDescent="0.25">
      <c r="A192" s="64" t="s">
        <v>197</v>
      </c>
      <c r="B192" s="79">
        <v>3199002</v>
      </c>
      <c r="C192" s="80">
        <f t="shared" si="35"/>
        <v>53316.7</v>
      </c>
      <c r="D192" s="39">
        <f t="shared" si="32"/>
        <v>7.9843915475118097</v>
      </c>
      <c r="E192" s="39">
        <f t="shared" si="33"/>
        <v>10.69442225524392</v>
      </c>
      <c r="F192" s="39">
        <f t="shared" si="34"/>
        <v>1.6318464476666472</v>
      </c>
      <c r="G192" s="39">
        <f t="shared" si="31"/>
        <v>20.310660250422377</v>
      </c>
      <c r="H192" s="56"/>
      <c r="I192" s="39">
        <f t="shared" si="36"/>
        <v>2.9542248725793696</v>
      </c>
      <c r="J192" s="39">
        <f t="shared" si="37"/>
        <v>10.159701142481723</v>
      </c>
      <c r="K192" s="39">
        <f t="shared" si="38"/>
        <v>1.6318464476666472</v>
      </c>
      <c r="L192" s="6"/>
      <c r="M192" s="39">
        <f t="shared" si="39"/>
        <v>3.35344444995496</v>
      </c>
      <c r="N192" s="39">
        <f t="shared" si="40"/>
        <v>10.69442225524392</v>
      </c>
      <c r="O192" s="39">
        <f t="shared" si="40"/>
        <v>1.6318464476666472</v>
      </c>
      <c r="P192" s="6"/>
      <c r="Q192" s="39">
        <f t="shared" si="42"/>
        <v>3.35344444995496</v>
      </c>
      <c r="R192" s="39">
        <f t="shared" si="41"/>
        <v>10.69442225524392</v>
      </c>
      <c r="S192" s="39">
        <f t="shared" si="41"/>
        <v>1.6318464476666472</v>
      </c>
    </row>
    <row r="193" spans="1:19" s="7" customFormat="1" x14ac:dyDescent="0.25">
      <c r="A193" s="58" t="s">
        <v>198</v>
      </c>
      <c r="B193" s="81">
        <v>4409136</v>
      </c>
      <c r="C193" s="82">
        <f t="shared" si="35"/>
        <v>73485.600000000006</v>
      </c>
      <c r="D193" s="55">
        <f t="shared" si="32"/>
        <v>11.004765927070389</v>
      </c>
      <c r="E193" s="55">
        <f t="shared" si="33"/>
        <v>14.739960201586982</v>
      </c>
      <c r="F193" s="55">
        <f t="shared" si="34"/>
        <v>2.2491492405691309</v>
      </c>
      <c r="G193" s="55">
        <f t="shared" si="31"/>
        <v>27.993875369226501</v>
      </c>
      <c r="H193" s="56"/>
      <c r="I193" s="55">
        <f t="shared" si="36"/>
        <v>4.0717633930160444</v>
      </c>
      <c r="J193" s="55">
        <f t="shared" si="37"/>
        <v>14.002962191507631</v>
      </c>
      <c r="K193" s="55">
        <f t="shared" si="38"/>
        <v>2.2491492405691309</v>
      </c>
      <c r="L193" s="56"/>
      <c r="M193" s="55">
        <f t="shared" si="39"/>
        <v>4.6220016893695632</v>
      </c>
      <c r="N193" s="55">
        <f t="shared" si="40"/>
        <v>14.739960201586982</v>
      </c>
      <c r="O193" s="55">
        <f t="shared" si="40"/>
        <v>2.2491492405691309</v>
      </c>
      <c r="P193" s="56"/>
      <c r="Q193" s="55">
        <f t="shared" si="42"/>
        <v>4.6220016893695632</v>
      </c>
      <c r="R193" s="55">
        <f t="shared" si="41"/>
        <v>14.739960201586982</v>
      </c>
      <c r="S193" s="55">
        <f t="shared" si="41"/>
        <v>2.2491492405691309</v>
      </c>
    </row>
    <row r="194" spans="1:19" x14ac:dyDescent="0.25">
      <c r="A194" s="64" t="s">
        <v>199</v>
      </c>
      <c r="B194" s="79">
        <v>1533432</v>
      </c>
      <c r="C194" s="80">
        <f t="shared" si="35"/>
        <v>25557.200000000001</v>
      </c>
      <c r="D194" s="39">
        <f t="shared" si="32"/>
        <v>3.8272941059380798</v>
      </c>
      <c r="E194" s="39">
        <f t="shared" si="33"/>
        <v>5.1263391856907861</v>
      </c>
      <c r="F194" s="39">
        <f t="shared" si="34"/>
        <v>0.78222069318442511</v>
      </c>
      <c r="G194" s="39">
        <f t="shared" si="31"/>
        <v>9.7358539848132892</v>
      </c>
      <c r="H194" s="56"/>
      <c r="I194" s="39">
        <f t="shared" si="36"/>
        <v>1.4160988191970896</v>
      </c>
      <c r="J194" s="39">
        <f t="shared" si="37"/>
        <v>4.8700222264062463</v>
      </c>
      <c r="K194" s="39">
        <f t="shared" si="38"/>
        <v>0.78222069318442511</v>
      </c>
      <c r="L194" s="6"/>
      <c r="M194" s="39">
        <f t="shared" si="39"/>
        <v>1.6074635244939934</v>
      </c>
      <c r="N194" s="39">
        <f t="shared" si="40"/>
        <v>5.1263391856907861</v>
      </c>
      <c r="O194" s="39">
        <f t="shared" si="40"/>
        <v>0.78222069318442511</v>
      </c>
      <c r="P194" s="6"/>
      <c r="Q194" s="39">
        <f t="shared" si="42"/>
        <v>1.6074635244939934</v>
      </c>
      <c r="R194" s="39">
        <f t="shared" si="41"/>
        <v>5.1263391856907861</v>
      </c>
      <c r="S194" s="39">
        <f t="shared" si="41"/>
        <v>0.78222069318442511</v>
      </c>
    </row>
    <row r="195" spans="1:19" s="7" customFormat="1" x14ac:dyDescent="0.25">
      <c r="A195" s="58" t="s">
        <v>200</v>
      </c>
      <c r="B195" s="81">
        <v>3262358</v>
      </c>
      <c r="C195" s="82">
        <f t="shared" si="35"/>
        <v>54372.633333333331</v>
      </c>
      <c r="D195" s="55">
        <f t="shared" si="32"/>
        <v>8.1425218365470027</v>
      </c>
      <c r="E195" s="55">
        <f t="shared" si="33"/>
        <v>10.906224503696167</v>
      </c>
      <c r="F195" s="55">
        <f t="shared" si="34"/>
        <v>1.6641650468855187</v>
      </c>
      <c r="G195" s="55">
        <f t="shared" si="31"/>
        <v>20.712911387128688</v>
      </c>
      <c r="H195" s="56"/>
      <c r="I195" s="55">
        <f t="shared" si="36"/>
        <v>3.0127330795223908</v>
      </c>
      <c r="J195" s="55">
        <f t="shared" si="37"/>
        <v>10.360913278511358</v>
      </c>
      <c r="K195" s="55">
        <f t="shared" si="38"/>
        <v>1.6641650468855187</v>
      </c>
      <c r="L195" s="56"/>
      <c r="M195" s="55">
        <f t="shared" si="39"/>
        <v>3.4198591713497408</v>
      </c>
      <c r="N195" s="55">
        <f t="shared" si="40"/>
        <v>10.906224503696167</v>
      </c>
      <c r="O195" s="55">
        <f t="shared" si="40"/>
        <v>1.6641650468855187</v>
      </c>
      <c r="P195" s="56"/>
      <c r="Q195" s="55">
        <f t="shared" si="42"/>
        <v>3.4198591713497408</v>
      </c>
      <c r="R195" s="55">
        <f t="shared" si="41"/>
        <v>10.906224503696167</v>
      </c>
      <c r="S195" s="55">
        <f t="shared" si="41"/>
        <v>1.6641650468855187</v>
      </c>
    </row>
    <row r="196" spans="1:19" s="7" customFormat="1" x14ac:dyDescent="0.25">
      <c r="A196" s="58" t="s">
        <v>202</v>
      </c>
      <c r="B196" s="81">
        <v>3922159</v>
      </c>
      <c r="C196" s="82">
        <f t="shared" si="35"/>
        <v>65369.316666666666</v>
      </c>
      <c r="D196" s="55">
        <f t="shared" si="32"/>
        <v>9.7893196589428104</v>
      </c>
      <c r="E196" s="55">
        <f t="shared" si="33"/>
        <v>13.111971951941648</v>
      </c>
      <c r="F196" s="55">
        <f t="shared" si="34"/>
        <v>2.0007368646014503</v>
      </c>
      <c r="G196" s="55">
        <f t="shared" si="31"/>
        <v>24.902028475485906</v>
      </c>
      <c r="H196" s="56"/>
      <c r="I196" s="55">
        <f t="shared" si="36"/>
        <v>3.62204827380884</v>
      </c>
      <c r="J196" s="55">
        <f t="shared" si="37"/>
        <v>12.456373354344565</v>
      </c>
      <c r="K196" s="55">
        <f t="shared" si="38"/>
        <v>2.0007368646014503</v>
      </c>
      <c r="L196" s="56"/>
      <c r="M196" s="55">
        <f t="shared" si="39"/>
        <v>4.1115142567559806</v>
      </c>
      <c r="N196" s="55">
        <f t="shared" si="40"/>
        <v>13.111971951941648</v>
      </c>
      <c r="O196" s="55">
        <f t="shared" si="40"/>
        <v>2.0007368646014503</v>
      </c>
      <c r="P196" s="56"/>
      <c r="Q196" s="55">
        <f t="shared" si="42"/>
        <v>4.1115142567559806</v>
      </c>
      <c r="R196" s="55">
        <f t="shared" si="41"/>
        <v>13.111971951941648</v>
      </c>
      <c r="S196" s="55">
        <f t="shared" si="41"/>
        <v>2.0007368646014503</v>
      </c>
    </row>
    <row r="197" spans="1:19" x14ac:dyDescent="0.25">
      <c r="A197" s="64" t="s">
        <v>203</v>
      </c>
      <c r="B197" s="79">
        <v>437621</v>
      </c>
      <c r="C197" s="80">
        <f t="shared" si="35"/>
        <v>7293.6833333333334</v>
      </c>
      <c r="D197" s="39">
        <f t="shared" si="32"/>
        <v>1.0922585898394765</v>
      </c>
      <c r="E197" s="39">
        <f t="shared" si="33"/>
        <v>1.462988695149956</v>
      </c>
      <c r="F197" s="39">
        <f t="shared" si="34"/>
        <v>0.22323533222996603</v>
      </c>
      <c r="G197" s="39">
        <f t="shared" si="31"/>
        <v>2.7784826172193986</v>
      </c>
      <c r="H197" s="56"/>
      <c r="I197" s="39">
        <f t="shared" si="36"/>
        <v>0.40413567824060631</v>
      </c>
      <c r="J197" s="39">
        <f t="shared" si="37"/>
        <v>1.3898392603924581</v>
      </c>
      <c r="K197" s="39">
        <f t="shared" si="38"/>
        <v>0.22323533222996603</v>
      </c>
      <c r="L197" s="6"/>
      <c r="M197" s="39">
        <f t="shared" si="39"/>
        <v>0.45874860773258014</v>
      </c>
      <c r="N197" s="39">
        <f t="shared" si="40"/>
        <v>1.462988695149956</v>
      </c>
      <c r="O197" s="39">
        <f t="shared" si="40"/>
        <v>0.22323533222996603</v>
      </c>
      <c r="P197" s="6"/>
      <c r="Q197" s="39">
        <f t="shared" si="42"/>
        <v>0.45874860773258014</v>
      </c>
      <c r="R197" s="39">
        <f t="shared" si="41"/>
        <v>1.462988695149956</v>
      </c>
      <c r="S197" s="39">
        <f t="shared" si="41"/>
        <v>0.22323533222996603</v>
      </c>
    </row>
    <row r="198" spans="1:19" s="7" customFormat="1" x14ac:dyDescent="0.25">
      <c r="A198" s="58" t="s">
        <v>204</v>
      </c>
      <c r="B198" s="81">
        <v>287675</v>
      </c>
      <c r="C198" s="82">
        <f t="shared" si="35"/>
        <v>4794.583333333333</v>
      </c>
      <c r="D198" s="55">
        <f t="shared" si="32"/>
        <v>0.71800825333352702</v>
      </c>
      <c r="E198" s="55">
        <f t="shared" si="33"/>
        <v>0.96171178457446871</v>
      </c>
      <c r="F198" s="55">
        <f t="shared" si="34"/>
        <v>0.14674621236013691</v>
      </c>
      <c r="G198" s="55">
        <f t="shared" si="31"/>
        <v>1.8264662502681326</v>
      </c>
      <c r="H198" s="56"/>
      <c r="I198" s="55">
        <f t="shared" si="36"/>
        <v>0.26566305373340499</v>
      </c>
      <c r="J198" s="55">
        <f t="shared" si="37"/>
        <v>0.91362619534574518</v>
      </c>
      <c r="K198" s="55">
        <f t="shared" si="38"/>
        <v>0.14674621236013691</v>
      </c>
      <c r="L198" s="56"/>
      <c r="M198" s="55">
        <f t="shared" si="39"/>
        <v>0.30156346640008136</v>
      </c>
      <c r="N198" s="55">
        <f t="shared" si="40"/>
        <v>0.96171178457446871</v>
      </c>
      <c r="O198" s="55">
        <f t="shared" si="40"/>
        <v>0.14674621236013691</v>
      </c>
      <c r="P198" s="56"/>
      <c r="Q198" s="55">
        <f t="shared" si="42"/>
        <v>0.30156346640008136</v>
      </c>
      <c r="R198" s="55">
        <f t="shared" si="41"/>
        <v>0.96171178457446871</v>
      </c>
      <c r="S198" s="55">
        <f t="shared" si="41"/>
        <v>0.14674621236013691</v>
      </c>
    </row>
    <row r="199" spans="1:19" x14ac:dyDescent="0.25">
      <c r="A199" s="64" t="s">
        <v>205</v>
      </c>
      <c r="B199" s="79">
        <v>2283109</v>
      </c>
      <c r="C199" s="80">
        <f t="shared" si="35"/>
        <v>38051.816666666666</v>
      </c>
      <c r="D199" s="39">
        <f t="shared" si="32"/>
        <v>5.6984135057271423</v>
      </c>
      <c r="E199" s="39">
        <f t="shared" si="33"/>
        <v>7.6325465569410991</v>
      </c>
      <c r="F199" s="39">
        <f t="shared" si="34"/>
        <v>1.1646392566449633</v>
      </c>
      <c r="G199" s="39">
        <f t="shared" si="31"/>
        <v>14.495599319313204</v>
      </c>
      <c r="H199" s="56"/>
      <c r="I199" s="39">
        <f t="shared" si="36"/>
        <v>2.1084129971190428</v>
      </c>
      <c r="J199" s="39">
        <f t="shared" si="37"/>
        <v>7.2509192290940438</v>
      </c>
      <c r="K199" s="39">
        <f t="shared" si="38"/>
        <v>1.1646392566449633</v>
      </c>
      <c r="L199" s="6"/>
      <c r="M199" s="39">
        <f t="shared" si="39"/>
        <v>2.3933336724053995</v>
      </c>
      <c r="N199" s="39">
        <f t="shared" si="40"/>
        <v>7.6325465569410991</v>
      </c>
      <c r="O199" s="39">
        <f t="shared" si="40"/>
        <v>1.1646392566449633</v>
      </c>
      <c r="P199" s="6"/>
      <c r="Q199" s="39">
        <f t="shared" si="42"/>
        <v>2.3933336724053995</v>
      </c>
      <c r="R199" s="39">
        <f t="shared" si="41"/>
        <v>7.6325465569410991</v>
      </c>
      <c r="S199" s="39">
        <f t="shared" si="41"/>
        <v>1.1646392566449633</v>
      </c>
    </row>
    <row r="200" spans="1:19" s="7" customFormat="1" x14ac:dyDescent="0.25">
      <c r="A200" s="58" t="s">
        <v>206</v>
      </c>
      <c r="B200" s="81">
        <v>1502716</v>
      </c>
      <c r="C200" s="82">
        <f t="shared" si="35"/>
        <v>25045.266666666666</v>
      </c>
      <c r="D200" s="55">
        <f t="shared" si="32"/>
        <v>3.750630017958962</v>
      </c>
      <c r="E200" s="55">
        <f t="shared" si="33"/>
        <v>5.0236540751494125</v>
      </c>
      <c r="F200" s="55">
        <f t="shared" si="34"/>
        <v>0.76655212045876597</v>
      </c>
      <c r="G200" s="55">
        <f t="shared" si="31"/>
        <v>9.5408362135671396</v>
      </c>
      <c r="H200" s="56"/>
      <c r="I200" s="55">
        <f t="shared" si="36"/>
        <v>1.387733106644816</v>
      </c>
      <c r="J200" s="55">
        <f t="shared" si="37"/>
        <v>4.7724713713919416</v>
      </c>
      <c r="K200" s="55">
        <f t="shared" si="38"/>
        <v>0.76655212045876597</v>
      </c>
      <c r="L200" s="56"/>
      <c r="M200" s="55">
        <f t="shared" si="39"/>
        <v>1.5752646075427639</v>
      </c>
      <c r="N200" s="55">
        <f t="shared" si="40"/>
        <v>5.0236540751494125</v>
      </c>
      <c r="O200" s="55">
        <f t="shared" si="40"/>
        <v>0.76655212045876597</v>
      </c>
      <c r="P200" s="56"/>
      <c r="Q200" s="55">
        <f t="shared" si="42"/>
        <v>1.5752646075427639</v>
      </c>
      <c r="R200" s="55">
        <f t="shared" si="41"/>
        <v>5.0236540751494125</v>
      </c>
      <c r="S200" s="55">
        <f t="shared" si="41"/>
        <v>0.76655212045876597</v>
      </c>
    </row>
    <row r="201" spans="1:19" x14ac:dyDescent="0.25">
      <c r="A201" s="64" t="s">
        <v>207</v>
      </c>
      <c r="B201" s="79">
        <v>5139331</v>
      </c>
      <c r="C201" s="80">
        <f t="shared" si="35"/>
        <v>85655.516666666663</v>
      </c>
      <c r="D201" s="39">
        <f t="shared" si="32"/>
        <v>12.827260188104106</v>
      </c>
      <c r="E201" s="39">
        <f t="shared" si="33"/>
        <v>17.181038281146741</v>
      </c>
      <c r="F201" s="39">
        <f t="shared" si="34"/>
        <v>2.6216298194665324</v>
      </c>
      <c r="G201" s="39">
        <f t="shared" si="31"/>
        <v>32.62992828871738</v>
      </c>
      <c r="H201" s="56"/>
      <c r="I201" s="39">
        <f t="shared" si="36"/>
        <v>4.7460862695985186</v>
      </c>
      <c r="J201" s="39">
        <f t="shared" si="37"/>
        <v>16.321986367089401</v>
      </c>
      <c r="K201" s="39">
        <f t="shared" si="38"/>
        <v>2.6216298194665324</v>
      </c>
      <c r="L201" s="6"/>
      <c r="M201" s="39">
        <f t="shared" si="39"/>
        <v>5.3874492790037243</v>
      </c>
      <c r="N201" s="39">
        <f t="shared" si="40"/>
        <v>17.181038281146741</v>
      </c>
      <c r="O201" s="39">
        <f t="shared" si="40"/>
        <v>2.6216298194665324</v>
      </c>
      <c r="P201" s="6"/>
      <c r="Q201" s="39">
        <f t="shared" si="42"/>
        <v>5.3874492790037243</v>
      </c>
      <c r="R201" s="39">
        <f t="shared" si="41"/>
        <v>17.181038281146741</v>
      </c>
      <c r="S201" s="39">
        <f t="shared" si="41"/>
        <v>2.6216298194665324</v>
      </c>
    </row>
    <row r="202" spans="1:19" s="7" customFormat="1" x14ac:dyDescent="0.25">
      <c r="A202" s="58" t="s">
        <v>208</v>
      </c>
      <c r="B202" s="81">
        <v>938052</v>
      </c>
      <c r="C202" s="82">
        <f t="shared" si="35"/>
        <v>15634.2</v>
      </c>
      <c r="D202" s="55">
        <f t="shared" si="32"/>
        <v>2.3412847068950091</v>
      </c>
      <c r="E202" s="55">
        <f t="shared" si="33"/>
        <v>3.1359543336878408</v>
      </c>
      <c r="F202" s="55">
        <f t="shared" si="34"/>
        <v>0.47851074301503838</v>
      </c>
      <c r="G202" s="55">
        <f t="shared" si="31"/>
        <v>5.9557497835978879</v>
      </c>
      <c r="H202" s="56"/>
      <c r="I202" s="55">
        <f t="shared" si="36"/>
        <v>0.86627534155115338</v>
      </c>
      <c r="J202" s="55">
        <f t="shared" si="37"/>
        <v>2.9791566170034485</v>
      </c>
      <c r="K202" s="55">
        <f t="shared" si="38"/>
        <v>0.47851074301503838</v>
      </c>
      <c r="L202" s="56"/>
      <c r="M202" s="55">
        <f t="shared" si="39"/>
        <v>0.98333957689590379</v>
      </c>
      <c r="N202" s="55">
        <f t="shared" si="40"/>
        <v>3.1359543336878408</v>
      </c>
      <c r="O202" s="55">
        <f t="shared" si="40"/>
        <v>0.47851074301503838</v>
      </c>
      <c r="P202" s="56"/>
      <c r="Q202" s="55">
        <f t="shared" si="42"/>
        <v>0.98333957689590379</v>
      </c>
      <c r="R202" s="55">
        <f t="shared" si="41"/>
        <v>3.1359543336878408</v>
      </c>
      <c r="S202" s="55">
        <f t="shared" si="41"/>
        <v>0.47851074301503838</v>
      </c>
    </row>
    <row r="203" spans="1:19" x14ac:dyDescent="0.25">
      <c r="A203" s="64" t="s">
        <v>209</v>
      </c>
      <c r="B203" s="79">
        <v>1251206</v>
      </c>
      <c r="C203" s="80">
        <f t="shared" si="35"/>
        <v>20853.433333333334</v>
      </c>
      <c r="D203" s="39">
        <f t="shared" si="32"/>
        <v>3.1228860158874743</v>
      </c>
      <c r="E203" s="39">
        <f t="shared" si="33"/>
        <v>4.1828436782142449</v>
      </c>
      <c r="F203" s="39">
        <f t="shared" si="34"/>
        <v>0.6382540762397757</v>
      </c>
      <c r="G203" s="39">
        <f t="shared" si="31"/>
        <v>7.9439837703414948</v>
      </c>
      <c r="H203" s="56"/>
      <c r="I203" s="39">
        <f t="shared" si="36"/>
        <v>1.1554678258783655</v>
      </c>
      <c r="J203" s="39">
        <f t="shared" si="37"/>
        <v>3.9737014943035325</v>
      </c>
      <c r="K203" s="39">
        <f t="shared" si="38"/>
        <v>0.6382540762397757</v>
      </c>
      <c r="L203" s="6"/>
      <c r="M203" s="39">
        <f t="shared" si="39"/>
        <v>1.3116121266727392</v>
      </c>
      <c r="N203" s="39">
        <f t="shared" si="40"/>
        <v>4.1828436782142449</v>
      </c>
      <c r="O203" s="39">
        <f t="shared" si="40"/>
        <v>0.6382540762397757</v>
      </c>
      <c r="P203" s="6"/>
      <c r="Q203" s="39">
        <f t="shared" si="42"/>
        <v>1.3116121266727392</v>
      </c>
      <c r="R203" s="39">
        <f t="shared" si="41"/>
        <v>4.1828436782142449</v>
      </c>
      <c r="S203" s="39">
        <f t="shared" si="41"/>
        <v>0.6382540762397757</v>
      </c>
    </row>
    <row r="204" spans="1:19" s="7" customFormat="1" x14ac:dyDescent="0.25">
      <c r="A204" s="58" t="s">
        <v>210</v>
      </c>
      <c r="B204" s="81">
        <v>960827</v>
      </c>
      <c r="C204" s="82">
        <f t="shared" si="35"/>
        <v>16013.783333333333</v>
      </c>
      <c r="D204" s="55">
        <f t="shared" si="32"/>
        <v>2.3981288468782229</v>
      </c>
      <c r="E204" s="55">
        <f t="shared" si="33"/>
        <v>3.2120922876069629</v>
      </c>
      <c r="F204" s="55">
        <f t="shared" si="34"/>
        <v>0.49012852344956381</v>
      </c>
      <c r="G204" s="55">
        <f t="shared" si="31"/>
        <v>6.1003496579347498</v>
      </c>
      <c r="H204" s="56"/>
      <c r="I204" s="55">
        <f t="shared" si="36"/>
        <v>0.88730767334494243</v>
      </c>
      <c r="J204" s="55">
        <f t="shared" si="37"/>
        <v>3.0514876732266147</v>
      </c>
      <c r="K204" s="55">
        <f t="shared" si="38"/>
        <v>0.49012852344956381</v>
      </c>
      <c r="L204" s="56"/>
      <c r="M204" s="55">
        <f t="shared" si="39"/>
        <v>1.0072141156888537</v>
      </c>
      <c r="N204" s="55">
        <f t="shared" si="40"/>
        <v>3.2120922876069629</v>
      </c>
      <c r="O204" s="55">
        <f t="shared" si="40"/>
        <v>0.49012852344956381</v>
      </c>
      <c r="P204" s="56"/>
      <c r="Q204" s="55">
        <f t="shared" si="42"/>
        <v>1.0072141156888537</v>
      </c>
      <c r="R204" s="55">
        <f t="shared" si="41"/>
        <v>3.2120922876069629</v>
      </c>
      <c r="S204" s="55">
        <f t="shared" si="41"/>
        <v>0.49012852344956381</v>
      </c>
    </row>
    <row r="205" spans="1:19" x14ac:dyDescent="0.25">
      <c r="A205" s="64" t="s">
        <v>211</v>
      </c>
      <c r="B205" s="79">
        <v>451548</v>
      </c>
      <c r="C205" s="80">
        <f t="shared" si="35"/>
        <v>7525.8</v>
      </c>
      <c r="D205" s="39">
        <f t="shared" si="32"/>
        <v>1.1270189998305291</v>
      </c>
      <c r="E205" s="39">
        <f t="shared" si="33"/>
        <v>1.5095473464883364</v>
      </c>
      <c r="F205" s="39">
        <f t="shared" si="34"/>
        <v>0.23033964960040013</v>
      </c>
      <c r="G205" s="39">
        <f t="shared" si="31"/>
        <v>2.8669059959192653</v>
      </c>
      <c r="H205" s="56"/>
      <c r="I205" s="39">
        <f t="shared" si="36"/>
        <v>0.41699702993729576</v>
      </c>
      <c r="J205" s="39">
        <f t="shared" si="37"/>
        <v>1.4340699791639195</v>
      </c>
      <c r="K205" s="39">
        <f t="shared" si="38"/>
        <v>0.23033964960040013</v>
      </c>
      <c r="L205" s="6"/>
      <c r="M205" s="39">
        <f t="shared" si="39"/>
        <v>0.47334797992882222</v>
      </c>
      <c r="N205" s="39">
        <f t="shared" si="40"/>
        <v>1.5095473464883364</v>
      </c>
      <c r="O205" s="39">
        <f t="shared" si="40"/>
        <v>0.23033964960040013</v>
      </c>
      <c r="P205" s="6"/>
      <c r="Q205" s="39">
        <f t="shared" si="42"/>
        <v>0.47334797992882222</v>
      </c>
      <c r="R205" s="39">
        <f t="shared" si="41"/>
        <v>1.5095473464883364</v>
      </c>
      <c r="S205" s="39">
        <f t="shared" si="41"/>
        <v>0.23033964960040013</v>
      </c>
    </row>
    <row r="206" spans="1:19" s="7" customFormat="1" x14ac:dyDescent="0.25">
      <c r="A206" s="58" t="s">
        <v>212</v>
      </c>
      <c r="B206" s="81">
        <v>1827877</v>
      </c>
      <c r="C206" s="82">
        <f t="shared" si="35"/>
        <v>30464.616666666665</v>
      </c>
      <c r="D206" s="55">
        <f t="shared" si="32"/>
        <v>4.5621996074685933</v>
      </c>
      <c r="E206" s="55">
        <f t="shared" si="33"/>
        <v>6.1106834158429697</v>
      </c>
      <c r="F206" s="55">
        <f t="shared" si="34"/>
        <v>0.93242035773080734</v>
      </c>
      <c r="G206" s="55">
        <f t="shared" si="31"/>
        <v>11.60530338104237</v>
      </c>
      <c r="H206" s="56"/>
      <c r="I206" s="55">
        <f t="shared" si="36"/>
        <v>1.6880138547633796</v>
      </c>
      <c r="J206" s="55">
        <f t="shared" si="37"/>
        <v>5.8051492450508206</v>
      </c>
      <c r="K206" s="55">
        <f t="shared" si="38"/>
        <v>0.93242035773080734</v>
      </c>
      <c r="L206" s="56"/>
      <c r="M206" s="55">
        <f t="shared" si="39"/>
        <v>1.9161238351368091</v>
      </c>
      <c r="N206" s="55">
        <f t="shared" si="40"/>
        <v>6.1106834158429697</v>
      </c>
      <c r="O206" s="55">
        <f t="shared" si="40"/>
        <v>0.93242035773080734</v>
      </c>
      <c r="P206" s="56"/>
      <c r="Q206" s="55">
        <f t="shared" si="42"/>
        <v>1.9161238351368091</v>
      </c>
      <c r="R206" s="55">
        <f t="shared" si="41"/>
        <v>6.1106834158429697</v>
      </c>
      <c r="S206" s="55">
        <f t="shared" si="41"/>
        <v>0.93242035773080734</v>
      </c>
    </row>
    <row r="207" spans="1:19" x14ac:dyDescent="0.25">
      <c r="A207" s="64" t="s">
        <v>213</v>
      </c>
      <c r="B207" s="79">
        <v>796865</v>
      </c>
      <c r="C207" s="80">
        <f t="shared" si="35"/>
        <v>13281.083333333334</v>
      </c>
      <c r="D207" s="39">
        <f t="shared" si="32"/>
        <v>1.9888959652129001</v>
      </c>
      <c r="E207" s="39">
        <f t="shared" si="33"/>
        <v>2.6639591942815124</v>
      </c>
      <c r="F207" s="39">
        <f t="shared" si="34"/>
        <v>0.40648968632088467</v>
      </c>
      <c r="G207" s="39">
        <f t="shared" si="31"/>
        <v>5.0593448458152981</v>
      </c>
      <c r="H207" s="56"/>
      <c r="I207" s="39">
        <f t="shared" si="36"/>
        <v>0.73589150712877305</v>
      </c>
      <c r="J207" s="39">
        <f t="shared" si="37"/>
        <v>2.5307612345674366</v>
      </c>
      <c r="K207" s="39">
        <f t="shared" si="38"/>
        <v>0.40648968632088467</v>
      </c>
      <c r="L207" s="6"/>
      <c r="M207" s="39">
        <f t="shared" si="39"/>
        <v>0.83533630538941805</v>
      </c>
      <c r="N207" s="39">
        <f t="shared" si="40"/>
        <v>2.6639591942815124</v>
      </c>
      <c r="O207" s="39">
        <f t="shared" si="40"/>
        <v>0.40648968632088467</v>
      </c>
      <c r="P207" s="6"/>
      <c r="Q207" s="39">
        <f t="shared" si="42"/>
        <v>0.83533630538941805</v>
      </c>
      <c r="R207" s="39">
        <f t="shared" si="41"/>
        <v>2.6639591942815124</v>
      </c>
      <c r="S207" s="39">
        <f t="shared" si="41"/>
        <v>0.40648968632088467</v>
      </c>
    </row>
    <row r="208" spans="1:19" s="7" customFormat="1" x14ac:dyDescent="0.25">
      <c r="A208" s="58" t="s">
        <v>214</v>
      </c>
      <c r="B208" s="81">
        <v>1135389</v>
      </c>
      <c r="C208" s="82">
        <f t="shared" si="35"/>
        <v>18923.150000000001</v>
      </c>
      <c r="D208" s="55">
        <f t="shared" si="32"/>
        <v>2.833818276680629</v>
      </c>
      <c r="E208" s="55">
        <f t="shared" si="33"/>
        <v>3.7956617063569009</v>
      </c>
      <c r="F208" s="55">
        <f t="shared" si="34"/>
        <v>0.57917453829969068</v>
      </c>
      <c r="G208" s="55">
        <f t="shared" si="31"/>
        <v>7.2086545213372215</v>
      </c>
      <c r="H208" s="56"/>
      <c r="I208" s="55">
        <f t="shared" si="36"/>
        <v>1.0485127623718327</v>
      </c>
      <c r="J208" s="55">
        <f t="shared" si="37"/>
        <v>3.6058786210390559</v>
      </c>
      <c r="K208" s="55">
        <f t="shared" si="38"/>
        <v>0.57917453829969068</v>
      </c>
      <c r="L208" s="56"/>
      <c r="M208" s="55">
        <f t="shared" si="39"/>
        <v>1.1902036762058641</v>
      </c>
      <c r="N208" s="55">
        <f t="shared" si="40"/>
        <v>3.7956617063569009</v>
      </c>
      <c r="O208" s="55">
        <f t="shared" si="40"/>
        <v>0.57917453829969068</v>
      </c>
      <c r="P208" s="56"/>
      <c r="Q208" s="55">
        <f t="shared" si="42"/>
        <v>1.1902036762058641</v>
      </c>
      <c r="R208" s="55">
        <f t="shared" si="41"/>
        <v>3.7956617063569009</v>
      </c>
      <c r="S208" s="55">
        <f t="shared" si="41"/>
        <v>0.57917453829969068</v>
      </c>
    </row>
    <row r="209" spans="1:19" x14ac:dyDescent="0.25">
      <c r="A209" s="64" t="s">
        <v>215</v>
      </c>
      <c r="B209" s="79">
        <v>4499123</v>
      </c>
      <c r="C209" s="80">
        <f t="shared" si="35"/>
        <v>74985.383333333331</v>
      </c>
      <c r="D209" s="39">
        <f t="shared" si="32"/>
        <v>11.229364549448851</v>
      </c>
      <c r="E209" s="39">
        <f t="shared" si="33"/>
        <v>15.040791203093899</v>
      </c>
      <c r="F209" s="39">
        <f t="shared" si="34"/>
        <v>2.2950526086464804</v>
      </c>
      <c r="G209" s="39">
        <f t="shared" si="31"/>
        <v>28.565208361189228</v>
      </c>
      <c r="H209" s="56"/>
      <c r="I209" s="39">
        <f t="shared" si="36"/>
        <v>4.1548648832960753</v>
      </c>
      <c r="J209" s="39">
        <f t="shared" si="37"/>
        <v>14.288751642939204</v>
      </c>
      <c r="K209" s="39">
        <f t="shared" si="38"/>
        <v>2.2950526086464804</v>
      </c>
      <c r="L209" s="6"/>
      <c r="M209" s="39">
        <f t="shared" si="39"/>
        <v>4.7163331107685176</v>
      </c>
      <c r="N209" s="39">
        <f t="shared" si="40"/>
        <v>15.040791203093899</v>
      </c>
      <c r="O209" s="39">
        <f t="shared" si="40"/>
        <v>2.2950526086464804</v>
      </c>
      <c r="P209" s="6"/>
      <c r="Q209" s="39">
        <f t="shared" si="42"/>
        <v>4.7163331107685176</v>
      </c>
      <c r="R209" s="39">
        <f t="shared" si="41"/>
        <v>15.040791203093899</v>
      </c>
      <c r="S209" s="39">
        <f t="shared" si="41"/>
        <v>2.2950526086464804</v>
      </c>
    </row>
    <row r="210" spans="1:19" s="7" customFormat="1" x14ac:dyDescent="0.25">
      <c r="A210" s="58" t="s">
        <v>216</v>
      </c>
      <c r="B210" s="81">
        <v>901094</v>
      </c>
      <c r="C210" s="82">
        <f t="shared" si="35"/>
        <v>15018.233333333334</v>
      </c>
      <c r="D210" s="55">
        <f t="shared" si="32"/>
        <v>2.2490412063242244</v>
      </c>
      <c r="E210" s="55">
        <f t="shared" si="33"/>
        <v>3.0124019077408408</v>
      </c>
      <c r="F210" s="55">
        <f t="shared" si="34"/>
        <v>0.45965805676699478</v>
      </c>
      <c r="G210" s="55">
        <f t="shared" ref="G210:G250" si="43">SUM(D210:F210)</f>
        <v>5.7211011708320596</v>
      </c>
      <c r="H210" s="56"/>
      <c r="I210" s="55">
        <f t="shared" si="36"/>
        <v>0.83214524633996301</v>
      </c>
      <c r="J210" s="55">
        <f t="shared" si="37"/>
        <v>2.8617818123537986</v>
      </c>
      <c r="K210" s="55">
        <f t="shared" si="38"/>
        <v>0.45965805676699478</v>
      </c>
      <c r="L210" s="56"/>
      <c r="M210" s="55">
        <f t="shared" si="39"/>
        <v>0.94459730665617425</v>
      </c>
      <c r="N210" s="55">
        <f t="shared" si="40"/>
        <v>3.0124019077408408</v>
      </c>
      <c r="O210" s="55">
        <f t="shared" si="40"/>
        <v>0.45965805676699478</v>
      </c>
      <c r="P210" s="56"/>
      <c r="Q210" s="55">
        <f t="shared" si="42"/>
        <v>0.94459730665617425</v>
      </c>
      <c r="R210" s="55">
        <f t="shared" si="41"/>
        <v>3.0124019077408408</v>
      </c>
      <c r="S210" s="55">
        <f t="shared" si="41"/>
        <v>0.45965805676699478</v>
      </c>
    </row>
    <row r="211" spans="1:19" x14ac:dyDescent="0.25">
      <c r="A211" s="64" t="s">
        <v>217</v>
      </c>
      <c r="B211" s="79">
        <v>5342111</v>
      </c>
      <c r="C211" s="80">
        <f t="shared" si="35"/>
        <v>89035.183333333334</v>
      </c>
      <c r="D211" s="39">
        <f t="shared" ref="D211:D250" si="44">F$9*(C211/D$15)</f>
        <v>13.333378945768041</v>
      </c>
      <c r="E211" s="39">
        <f t="shared" ref="E211:E250" si="45">F$10*(C211/D$15)</f>
        <v>17.858941872616317</v>
      </c>
      <c r="F211" s="39">
        <f t="shared" ref="F211:F250" si="46">F$11*(C211/D$15)</f>
        <v>2.7250701495000378</v>
      </c>
      <c r="G211" s="39">
        <f t="shared" si="43"/>
        <v>33.917390967884401</v>
      </c>
      <c r="H211" s="56"/>
      <c r="I211" s="39">
        <f t="shared" si="36"/>
        <v>4.9333502099341748</v>
      </c>
      <c r="J211" s="39">
        <f t="shared" si="37"/>
        <v>16.9659947789855</v>
      </c>
      <c r="K211" s="39">
        <f t="shared" si="38"/>
        <v>2.7250701495000378</v>
      </c>
      <c r="L211" s="6"/>
      <c r="M211" s="39">
        <f t="shared" si="39"/>
        <v>5.6000191572225768</v>
      </c>
      <c r="N211" s="39">
        <f t="shared" si="40"/>
        <v>17.858941872616317</v>
      </c>
      <c r="O211" s="39">
        <f t="shared" si="40"/>
        <v>2.7250701495000378</v>
      </c>
      <c r="P211" s="6"/>
      <c r="Q211" s="39">
        <f t="shared" si="42"/>
        <v>5.6000191572225768</v>
      </c>
      <c r="R211" s="39">
        <f t="shared" si="41"/>
        <v>17.858941872616317</v>
      </c>
      <c r="S211" s="39">
        <f t="shared" si="41"/>
        <v>2.7250701495000378</v>
      </c>
    </row>
    <row r="212" spans="1:19" s="7" customFormat="1" x14ac:dyDescent="0.25">
      <c r="A212" s="58" t="s">
        <v>218</v>
      </c>
      <c r="B212" s="81">
        <v>371810</v>
      </c>
      <c r="C212" s="82">
        <f t="shared" ref="C212:C250" si="47">B212/60</f>
        <v>6196.833333333333</v>
      </c>
      <c r="D212" s="55">
        <f t="shared" si="44"/>
        <v>0.92800086441970531</v>
      </c>
      <c r="E212" s="55">
        <f t="shared" si="45"/>
        <v>1.2429792600074154</v>
      </c>
      <c r="F212" s="55">
        <f t="shared" si="46"/>
        <v>0.18966441024636313</v>
      </c>
      <c r="G212" s="55">
        <f t="shared" si="43"/>
        <v>2.3606445346734839</v>
      </c>
      <c r="H212" s="56"/>
      <c r="I212" s="55">
        <f t="shared" si="36"/>
        <v>0.34336031983529097</v>
      </c>
      <c r="J212" s="55">
        <f t="shared" si="37"/>
        <v>1.1808302970070446</v>
      </c>
      <c r="K212" s="55">
        <f t="shared" si="38"/>
        <v>0.18966441024636313</v>
      </c>
      <c r="L212" s="56"/>
      <c r="M212" s="55">
        <f t="shared" si="39"/>
        <v>0.3897603630562762</v>
      </c>
      <c r="N212" s="55">
        <f t="shared" si="40"/>
        <v>1.2429792600074154</v>
      </c>
      <c r="O212" s="55">
        <f t="shared" si="40"/>
        <v>0.18966441024636313</v>
      </c>
      <c r="P212" s="56"/>
      <c r="Q212" s="55">
        <f t="shared" si="42"/>
        <v>0.3897603630562762</v>
      </c>
      <c r="R212" s="55">
        <f t="shared" si="41"/>
        <v>1.2429792600074154</v>
      </c>
      <c r="S212" s="55">
        <f t="shared" si="41"/>
        <v>0.18966441024636313</v>
      </c>
    </row>
    <row r="213" spans="1:19" x14ac:dyDescent="0.25">
      <c r="A213" s="64" t="s">
        <v>219</v>
      </c>
      <c r="B213" s="79">
        <v>5191403</v>
      </c>
      <c r="C213" s="80">
        <f t="shared" si="47"/>
        <v>86523.383333333331</v>
      </c>
      <c r="D213" s="39">
        <f t="shared" si="44"/>
        <v>12.957226732877144</v>
      </c>
      <c r="E213" s="39">
        <f t="shared" si="45"/>
        <v>17.35511755826975</v>
      </c>
      <c r="F213" s="39">
        <f t="shared" si="46"/>
        <v>2.6481923249675914</v>
      </c>
      <c r="G213" s="39">
        <f t="shared" si="43"/>
        <v>32.960536616114481</v>
      </c>
      <c r="H213" s="56"/>
      <c r="I213" s="39">
        <f t="shared" ref="I213:I250" si="48">D213*0.37</f>
        <v>4.7941738911645437</v>
      </c>
      <c r="J213" s="39">
        <f t="shared" ref="J213:J250" si="49">E213*0.95</f>
        <v>16.487361680356262</v>
      </c>
      <c r="K213" s="39">
        <f t="shared" ref="K213:K250" si="50">F213*1</f>
        <v>2.6481923249675914</v>
      </c>
      <c r="L213" s="6"/>
      <c r="M213" s="39">
        <f t="shared" ref="M213:M250" si="51">D213*0.42</f>
        <v>5.4420352278084003</v>
      </c>
      <c r="N213" s="39">
        <f t="shared" ref="N213:O250" si="52">E213*1</f>
        <v>17.35511755826975</v>
      </c>
      <c r="O213" s="39">
        <f t="shared" si="52"/>
        <v>2.6481923249675914</v>
      </c>
      <c r="P213" s="6"/>
      <c r="Q213" s="39">
        <f t="shared" si="42"/>
        <v>5.4420352278084003</v>
      </c>
      <c r="R213" s="39">
        <f t="shared" ref="R213:S250" si="53">E213*1</f>
        <v>17.35511755826975</v>
      </c>
      <c r="S213" s="39">
        <f t="shared" si="53"/>
        <v>2.6481923249675914</v>
      </c>
    </row>
    <row r="214" spans="1:19" x14ac:dyDescent="0.25">
      <c r="A214" s="62" t="s">
        <v>220</v>
      </c>
      <c r="B214" s="85">
        <v>586084</v>
      </c>
      <c r="C214" s="82">
        <f t="shared" si="47"/>
        <v>9768.0666666666675</v>
      </c>
      <c r="D214" s="55">
        <f t="shared" si="44"/>
        <v>1.4628075055070024</v>
      </c>
      <c r="E214" s="55">
        <f t="shared" si="45"/>
        <v>1.9593078632155836</v>
      </c>
      <c r="F214" s="55">
        <f t="shared" si="46"/>
        <v>0.29896795732989828</v>
      </c>
      <c r="G214" s="55">
        <f t="shared" si="43"/>
        <v>3.7210833260524843</v>
      </c>
      <c r="H214" s="56"/>
      <c r="I214" s="55">
        <f t="shared" si="48"/>
        <v>0.54123877703759093</v>
      </c>
      <c r="J214" s="55">
        <f t="shared" si="49"/>
        <v>1.8613424700548042</v>
      </c>
      <c r="K214" s="55">
        <f t="shared" si="50"/>
        <v>0.29896795732989828</v>
      </c>
      <c r="L214" s="56"/>
      <c r="M214" s="55">
        <f t="shared" si="51"/>
        <v>0.61437915231294105</v>
      </c>
      <c r="N214" s="55">
        <f t="shared" si="52"/>
        <v>1.9593078632155836</v>
      </c>
      <c r="O214" s="55">
        <f t="shared" si="52"/>
        <v>0.29896795732989828</v>
      </c>
      <c r="P214" s="56"/>
      <c r="Q214" s="55">
        <f t="shared" si="42"/>
        <v>0.61437915231294105</v>
      </c>
      <c r="R214" s="55">
        <f t="shared" si="53"/>
        <v>1.9593078632155836</v>
      </c>
      <c r="S214" s="55">
        <f t="shared" si="53"/>
        <v>0.29896795732989828</v>
      </c>
    </row>
    <row r="215" spans="1:19" s="7" customFormat="1" x14ac:dyDescent="0.25">
      <c r="A215" s="64" t="s">
        <v>221</v>
      </c>
      <c r="B215" s="79">
        <v>842163</v>
      </c>
      <c r="C215" s="80">
        <f t="shared" si="47"/>
        <v>14036.05</v>
      </c>
      <c r="D215" s="39">
        <f t="shared" si="44"/>
        <v>2.1019552781858803</v>
      </c>
      <c r="E215" s="39">
        <f t="shared" si="45"/>
        <v>2.8153926536285332</v>
      </c>
      <c r="F215" s="39">
        <f t="shared" si="46"/>
        <v>0.42959669919127486</v>
      </c>
      <c r="G215" s="39">
        <f t="shared" si="43"/>
        <v>5.3469446310056883</v>
      </c>
      <c r="H215" s="65"/>
      <c r="I215" s="39">
        <f t="shared" si="48"/>
        <v>0.77772345292877576</v>
      </c>
      <c r="J215" s="39">
        <f t="shared" si="49"/>
        <v>2.6746230209471062</v>
      </c>
      <c r="K215" s="39">
        <f t="shared" si="50"/>
        <v>0.42959669919127486</v>
      </c>
      <c r="L215" s="65"/>
      <c r="M215" s="39">
        <f t="shared" si="51"/>
        <v>0.88282121683806969</v>
      </c>
      <c r="N215" s="39">
        <f t="shared" si="52"/>
        <v>2.8153926536285332</v>
      </c>
      <c r="O215" s="39">
        <f t="shared" si="52"/>
        <v>0.42959669919127486</v>
      </c>
      <c r="P215" s="65"/>
      <c r="Q215" s="39">
        <f t="shared" si="42"/>
        <v>0.88282121683806969</v>
      </c>
      <c r="R215" s="39">
        <f t="shared" si="53"/>
        <v>2.8153926536285332</v>
      </c>
      <c r="S215" s="39">
        <f t="shared" si="53"/>
        <v>0.42959669919127486</v>
      </c>
    </row>
    <row r="216" spans="1:19" x14ac:dyDescent="0.25">
      <c r="A216" s="60" t="s">
        <v>222</v>
      </c>
      <c r="B216" s="85">
        <v>545648</v>
      </c>
      <c r="C216" s="82">
        <f t="shared" si="47"/>
        <v>9094.1333333333332</v>
      </c>
      <c r="D216" s="55">
        <f t="shared" si="44"/>
        <v>1.361883262066333</v>
      </c>
      <c r="E216" s="55">
        <f t="shared" si="45"/>
        <v>1.8241283108698694</v>
      </c>
      <c r="F216" s="55">
        <f t="shared" si="46"/>
        <v>0.2783411046558929</v>
      </c>
      <c r="G216" s="55">
        <f t="shared" si="43"/>
        <v>3.4643526775920952</v>
      </c>
      <c r="H216" s="56"/>
      <c r="I216" s="55">
        <f t="shared" si="48"/>
        <v>0.5038968069645432</v>
      </c>
      <c r="J216" s="55">
        <f t="shared" si="49"/>
        <v>1.7329218953263759</v>
      </c>
      <c r="K216" s="55">
        <f t="shared" si="50"/>
        <v>0.2783411046558929</v>
      </c>
      <c r="L216" s="56"/>
      <c r="M216" s="55">
        <f t="shared" si="51"/>
        <v>0.57199097006785982</v>
      </c>
      <c r="N216" s="55">
        <f t="shared" si="52"/>
        <v>1.8241283108698694</v>
      </c>
      <c r="O216" s="55">
        <f t="shared" si="52"/>
        <v>0.2783411046558929</v>
      </c>
      <c r="P216" s="56"/>
      <c r="Q216" s="55">
        <f t="shared" si="42"/>
        <v>0.57199097006785982</v>
      </c>
      <c r="R216" s="55">
        <f t="shared" si="53"/>
        <v>1.8241283108698694</v>
      </c>
      <c r="S216" s="55">
        <f t="shared" si="53"/>
        <v>0.2783411046558929</v>
      </c>
    </row>
    <row r="217" spans="1:19" s="7" customFormat="1" x14ac:dyDescent="0.25">
      <c r="A217" s="64" t="s">
        <v>223</v>
      </c>
      <c r="B217" s="79">
        <v>879653</v>
      </c>
      <c r="C217" s="80">
        <f t="shared" si="47"/>
        <v>14660.883333333333</v>
      </c>
      <c r="D217" s="39">
        <f t="shared" si="44"/>
        <v>2.1955265979650544</v>
      </c>
      <c r="E217" s="39">
        <f t="shared" si="45"/>
        <v>2.9407235819458939</v>
      </c>
      <c r="F217" s="39">
        <f t="shared" si="46"/>
        <v>0.44872076454760235</v>
      </c>
      <c r="G217" s="39">
        <f t="shared" si="43"/>
        <v>5.5849709444585507</v>
      </c>
      <c r="H217" s="65"/>
      <c r="I217" s="39">
        <f t="shared" si="48"/>
        <v>0.81234484124707018</v>
      </c>
      <c r="J217" s="39">
        <f t="shared" si="49"/>
        <v>2.7936874028485992</v>
      </c>
      <c r="K217" s="39">
        <f t="shared" si="50"/>
        <v>0.44872076454760235</v>
      </c>
      <c r="L217" s="65"/>
      <c r="M217" s="39">
        <f t="shared" si="51"/>
        <v>0.92212117114532288</v>
      </c>
      <c r="N217" s="39">
        <f t="shared" si="52"/>
        <v>2.9407235819458939</v>
      </c>
      <c r="O217" s="39">
        <f t="shared" si="52"/>
        <v>0.44872076454760235</v>
      </c>
      <c r="P217" s="65"/>
      <c r="Q217" s="39">
        <f t="shared" si="42"/>
        <v>0.92212117114532288</v>
      </c>
      <c r="R217" s="39">
        <f t="shared" si="53"/>
        <v>2.9407235819458939</v>
      </c>
      <c r="S217" s="39">
        <f t="shared" si="53"/>
        <v>0.44872076454760235</v>
      </c>
    </row>
    <row r="218" spans="1:19" x14ac:dyDescent="0.25">
      <c r="A218" s="60" t="s">
        <v>224</v>
      </c>
      <c r="B218" s="85">
        <v>717395</v>
      </c>
      <c r="C218" s="82">
        <f t="shared" si="47"/>
        <v>11956.583333333334</v>
      </c>
      <c r="D218" s="55">
        <f t="shared" si="44"/>
        <v>1.7905467312078063</v>
      </c>
      <c r="E218" s="55">
        <f t="shared" si="45"/>
        <v>2.3982870450849085</v>
      </c>
      <c r="F218" s="55">
        <f t="shared" si="46"/>
        <v>0.36595115674320128</v>
      </c>
      <c r="G218" s="55">
        <f t="shared" si="43"/>
        <v>4.5547849330359158</v>
      </c>
      <c r="H218" s="56"/>
      <c r="I218" s="55">
        <f t="shared" si="48"/>
        <v>0.66250229054688836</v>
      </c>
      <c r="J218" s="55">
        <f t="shared" si="49"/>
        <v>2.2783726928306631</v>
      </c>
      <c r="K218" s="55">
        <f t="shared" si="50"/>
        <v>0.36595115674320128</v>
      </c>
      <c r="L218" s="56"/>
      <c r="M218" s="55">
        <f t="shared" si="51"/>
        <v>0.75202962710727861</v>
      </c>
      <c r="N218" s="55">
        <f t="shared" si="52"/>
        <v>2.3982870450849085</v>
      </c>
      <c r="O218" s="55">
        <f t="shared" si="52"/>
        <v>0.36595115674320128</v>
      </c>
      <c r="P218" s="56"/>
      <c r="Q218" s="55">
        <f t="shared" si="42"/>
        <v>0.75202962710727861</v>
      </c>
      <c r="R218" s="55">
        <f t="shared" si="53"/>
        <v>2.3982870450849085</v>
      </c>
      <c r="S218" s="55">
        <f t="shared" si="53"/>
        <v>0.36595115674320128</v>
      </c>
    </row>
    <row r="219" spans="1:19" s="7" customFormat="1" x14ac:dyDescent="0.25">
      <c r="A219" s="64" t="s">
        <v>225</v>
      </c>
      <c r="B219" s="79">
        <v>2099327</v>
      </c>
      <c r="C219" s="80">
        <f t="shared" si="47"/>
        <v>34988.783333333333</v>
      </c>
      <c r="D219" s="39">
        <f t="shared" si="44"/>
        <v>5.2397118708470085</v>
      </c>
      <c r="E219" s="39">
        <f t="shared" si="45"/>
        <v>7.0181542211709935</v>
      </c>
      <c r="F219" s="39">
        <f t="shared" si="46"/>
        <v>1.0708900173993887</v>
      </c>
      <c r="G219" s="39">
        <f t="shared" si="43"/>
        <v>13.328756109417391</v>
      </c>
      <c r="H219" s="65"/>
      <c r="I219" s="39">
        <f t="shared" si="48"/>
        <v>1.9386933922133931</v>
      </c>
      <c r="J219" s="39">
        <f t="shared" si="49"/>
        <v>6.6672465101124434</v>
      </c>
      <c r="K219" s="39">
        <f t="shared" si="50"/>
        <v>1.0708900173993887</v>
      </c>
      <c r="L219" s="65"/>
      <c r="M219" s="39">
        <f t="shared" si="51"/>
        <v>2.2006789857557436</v>
      </c>
      <c r="N219" s="39">
        <f t="shared" si="52"/>
        <v>7.0181542211709935</v>
      </c>
      <c r="O219" s="39">
        <f t="shared" si="52"/>
        <v>1.0708900173993887</v>
      </c>
      <c r="P219" s="65"/>
      <c r="Q219" s="39">
        <f t="shared" si="42"/>
        <v>2.2006789857557436</v>
      </c>
      <c r="R219" s="39">
        <f t="shared" si="53"/>
        <v>7.0181542211709935</v>
      </c>
      <c r="S219" s="39">
        <f t="shared" si="53"/>
        <v>1.0708900173993887</v>
      </c>
    </row>
    <row r="220" spans="1:19" x14ac:dyDescent="0.25">
      <c r="A220" s="60" t="s">
        <v>226</v>
      </c>
      <c r="B220" s="85">
        <v>548749</v>
      </c>
      <c r="C220" s="82">
        <f t="shared" si="47"/>
        <v>9145.8166666666675</v>
      </c>
      <c r="D220" s="55">
        <f t="shared" si="44"/>
        <v>1.3696230503468139</v>
      </c>
      <c r="E220" s="55">
        <f t="shared" si="45"/>
        <v>1.8344951075813163</v>
      </c>
      <c r="F220" s="55">
        <f t="shared" si="46"/>
        <v>0.27992295919496923</v>
      </c>
      <c r="G220" s="55">
        <f t="shared" si="43"/>
        <v>3.4840411171230996</v>
      </c>
      <c r="H220" s="56"/>
      <c r="I220" s="55">
        <f t="shared" si="48"/>
        <v>0.50676052862832111</v>
      </c>
      <c r="J220" s="55">
        <f t="shared" si="49"/>
        <v>1.7427703522022504</v>
      </c>
      <c r="K220" s="55">
        <f t="shared" si="50"/>
        <v>0.27992295919496923</v>
      </c>
      <c r="L220" s="56"/>
      <c r="M220" s="55">
        <f t="shared" si="51"/>
        <v>0.57524168114566177</v>
      </c>
      <c r="N220" s="55">
        <f t="shared" si="52"/>
        <v>1.8344951075813163</v>
      </c>
      <c r="O220" s="55">
        <f t="shared" si="52"/>
        <v>0.27992295919496923</v>
      </c>
      <c r="P220" s="56"/>
      <c r="Q220" s="55">
        <f t="shared" si="42"/>
        <v>0.57524168114566177</v>
      </c>
      <c r="R220" s="55">
        <f t="shared" si="53"/>
        <v>1.8344951075813163</v>
      </c>
      <c r="S220" s="55">
        <f t="shared" si="53"/>
        <v>0.27992295919496923</v>
      </c>
    </row>
    <row r="221" spans="1:19" s="7" customFormat="1" x14ac:dyDescent="0.25">
      <c r="A221" s="64" t="s">
        <v>227</v>
      </c>
      <c r="B221" s="79">
        <v>2016014</v>
      </c>
      <c r="C221" s="80">
        <f t="shared" si="47"/>
        <v>33600.23333333333</v>
      </c>
      <c r="D221" s="39">
        <f t="shared" si="44"/>
        <v>5.0317708901918383</v>
      </c>
      <c r="E221" s="39">
        <f t="shared" si="45"/>
        <v>6.7396347324832284</v>
      </c>
      <c r="F221" s="39">
        <f t="shared" si="46"/>
        <v>1.0283911308421274</v>
      </c>
      <c r="G221" s="39">
        <f t="shared" si="43"/>
        <v>12.799796753517194</v>
      </c>
      <c r="H221" s="65"/>
      <c r="I221" s="39">
        <f t="shared" si="48"/>
        <v>1.8617552293709803</v>
      </c>
      <c r="J221" s="39">
        <f t="shared" si="49"/>
        <v>6.402652995859067</v>
      </c>
      <c r="K221" s="39">
        <f t="shared" si="50"/>
        <v>1.0283911308421274</v>
      </c>
      <c r="L221" s="65"/>
      <c r="M221" s="39">
        <f t="shared" si="51"/>
        <v>2.113343773880572</v>
      </c>
      <c r="N221" s="39">
        <f t="shared" si="52"/>
        <v>6.7396347324832284</v>
      </c>
      <c r="O221" s="39">
        <f t="shared" si="52"/>
        <v>1.0283911308421274</v>
      </c>
      <c r="P221" s="65"/>
      <c r="Q221" s="39">
        <f t="shared" si="42"/>
        <v>2.113343773880572</v>
      </c>
      <c r="R221" s="39">
        <f t="shared" si="53"/>
        <v>6.7396347324832284</v>
      </c>
      <c r="S221" s="39">
        <f t="shared" si="53"/>
        <v>1.0283911308421274</v>
      </c>
    </row>
    <row r="222" spans="1:19" x14ac:dyDescent="0.25">
      <c r="A222" s="60" t="s">
        <v>228</v>
      </c>
      <c r="B222" s="85">
        <v>996344</v>
      </c>
      <c r="C222" s="82">
        <f t="shared" si="47"/>
        <v>16605.733333333334</v>
      </c>
      <c r="D222" s="55">
        <f t="shared" si="44"/>
        <v>2.4867757544428253</v>
      </c>
      <c r="E222" s="55">
        <f t="shared" si="45"/>
        <v>3.3308273791259739</v>
      </c>
      <c r="F222" s="55">
        <f t="shared" si="46"/>
        <v>0.5082461395941541</v>
      </c>
      <c r="G222" s="55">
        <f t="shared" si="43"/>
        <v>6.3258492731629525</v>
      </c>
      <c r="H222" s="56"/>
      <c r="I222" s="55">
        <f t="shared" si="48"/>
        <v>0.92010702914384535</v>
      </c>
      <c r="J222" s="55">
        <f t="shared" si="49"/>
        <v>3.164286010169675</v>
      </c>
      <c r="K222" s="55">
        <f t="shared" si="50"/>
        <v>0.5082461395941541</v>
      </c>
      <c r="L222" s="56"/>
      <c r="M222" s="55">
        <f t="shared" si="51"/>
        <v>1.0444458168659865</v>
      </c>
      <c r="N222" s="55">
        <f t="shared" si="52"/>
        <v>3.3308273791259739</v>
      </c>
      <c r="O222" s="55">
        <f t="shared" si="52"/>
        <v>0.5082461395941541</v>
      </c>
      <c r="P222" s="56"/>
      <c r="Q222" s="55">
        <f t="shared" si="42"/>
        <v>1.0444458168659865</v>
      </c>
      <c r="R222" s="55">
        <f t="shared" si="53"/>
        <v>3.3308273791259739</v>
      </c>
      <c r="S222" s="55">
        <f t="shared" si="53"/>
        <v>0.5082461395941541</v>
      </c>
    </row>
    <row r="223" spans="1:19" s="7" customFormat="1" x14ac:dyDescent="0.25">
      <c r="A223" s="64" t="s">
        <v>229</v>
      </c>
      <c r="B223" s="79">
        <v>1748405</v>
      </c>
      <c r="C223" s="80">
        <f t="shared" si="47"/>
        <v>29140.083333333332</v>
      </c>
      <c r="D223" s="39">
        <f t="shared" si="44"/>
        <v>4.3638453816619629</v>
      </c>
      <c r="E223" s="39">
        <f t="shared" si="45"/>
        <v>5.8450045805472284</v>
      </c>
      <c r="F223" s="39">
        <f t="shared" si="46"/>
        <v>0.89188080793091218</v>
      </c>
      <c r="G223" s="39">
        <f t="shared" si="43"/>
        <v>11.100730770140103</v>
      </c>
      <c r="H223" s="65"/>
      <c r="I223" s="39">
        <f t="shared" si="48"/>
        <v>1.6146227912149262</v>
      </c>
      <c r="J223" s="39">
        <f t="shared" si="49"/>
        <v>5.5527543515198667</v>
      </c>
      <c r="K223" s="39">
        <f t="shared" si="50"/>
        <v>0.89188080793091218</v>
      </c>
      <c r="L223" s="65"/>
      <c r="M223" s="39">
        <f t="shared" si="51"/>
        <v>1.8328150602980244</v>
      </c>
      <c r="N223" s="39">
        <f t="shared" si="52"/>
        <v>5.8450045805472284</v>
      </c>
      <c r="O223" s="39">
        <f t="shared" si="52"/>
        <v>0.89188080793091218</v>
      </c>
      <c r="P223" s="65"/>
      <c r="Q223" s="39">
        <f t="shared" si="42"/>
        <v>1.8328150602980244</v>
      </c>
      <c r="R223" s="39">
        <f t="shared" si="53"/>
        <v>5.8450045805472284</v>
      </c>
      <c r="S223" s="39">
        <f t="shared" si="53"/>
        <v>0.89188080793091218</v>
      </c>
    </row>
    <row r="224" spans="1:19" x14ac:dyDescent="0.25">
      <c r="A224" s="60" t="s">
        <v>230</v>
      </c>
      <c r="B224" s="85">
        <v>4639935</v>
      </c>
      <c r="C224" s="82">
        <f t="shared" si="47"/>
        <v>77332.25</v>
      </c>
      <c r="D224" s="55">
        <f t="shared" si="44"/>
        <v>11.580817328343091</v>
      </c>
      <c r="E224" s="55">
        <f t="shared" si="45"/>
        <v>15.511532698912097</v>
      </c>
      <c r="F224" s="55">
        <f t="shared" si="46"/>
        <v>2.3668823736759603</v>
      </c>
      <c r="G224" s="55">
        <f t="shared" si="43"/>
        <v>29.459232400931146</v>
      </c>
      <c r="H224" s="56"/>
      <c r="I224" s="55">
        <f t="shared" si="48"/>
        <v>4.2849024114869438</v>
      </c>
      <c r="J224" s="55">
        <f t="shared" si="49"/>
        <v>14.735956063966491</v>
      </c>
      <c r="K224" s="55">
        <f t="shared" si="50"/>
        <v>2.3668823736759603</v>
      </c>
      <c r="L224" s="56"/>
      <c r="M224" s="55">
        <f t="shared" si="51"/>
        <v>4.8639432779040979</v>
      </c>
      <c r="N224" s="55">
        <f t="shared" si="52"/>
        <v>15.511532698912097</v>
      </c>
      <c r="O224" s="55">
        <f t="shared" si="52"/>
        <v>2.3668823736759603</v>
      </c>
      <c r="P224" s="56"/>
      <c r="Q224" s="55">
        <f t="shared" si="42"/>
        <v>4.8639432779040979</v>
      </c>
      <c r="R224" s="55">
        <f t="shared" si="53"/>
        <v>15.511532698912097</v>
      </c>
      <c r="S224" s="55">
        <f t="shared" si="53"/>
        <v>2.3668823736759603</v>
      </c>
    </row>
    <row r="225" spans="1:19" s="7" customFormat="1" x14ac:dyDescent="0.25">
      <c r="A225" s="64" t="s">
        <v>231</v>
      </c>
      <c r="B225" s="79">
        <v>1248818</v>
      </c>
      <c r="C225" s="80">
        <f t="shared" si="47"/>
        <v>20813.633333333335</v>
      </c>
      <c r="D225" s="39">
        <f t="shared" si="44"/>
        <v>3.1169258048543274</v>
      </c>
      <c r="E225" s="39">
        <f t="shared" si="45"/>
        <v>4.1748604758450298</v>
      </c>
      <c r="F225" s="39">
        <f t="shared" si="46"/>
        <v>0.63703593091913258</v>
      </c>
      <c r="G225" s="39">
        <f t="shared" si="43"/>
        <v>7.9288222116184901</v>
      </c>
      <c r="H225" s="65"/>
      <c r="I225" s="39">
        <f t="shared" si="48"/>
        <v>1.1532625477961012</v>
      </c>
      <c r="J225" s="39">
        <f t="shared" si="49"/>
        <v>3.966117452052778</v>
      </c>
      <c r="K225" s="39">
        <f t="shared" si="50"/>
        <v>0.63703593091913258</v>
      </c>
      <c r="L225" s="65"/>
      <c r="M225" s="39">
        <f t="shared" si="51"/>
        <v>1.3091088380388174</v>
      </c>
      <c r="N225" s="39">
        <f t="shared" si="52"/>
        <v>4.1748604758450298</v>
      </c>
      <c r="O225" s="39">
        <f t="shared" si="52"/>
        <v>0.63703593091913258</v>
      </c>
      <c r="P225" s="65"/>
      <c r="Q225" s="39">
        <f t="shared" si="42"/>
        <v>1.3091088380388174</v>
      </c>
      <c r="R225" s="39">
        <f t="shared" si="53"/>
        <v>4.1748604758450298</v>
      </c>
      <c r="S225" s="39">
        <f t="shared" si="53"/>
        <v>0.63703593091913258</v>
      </c>
    </row>
    <row r="226" spans="1:19" x14ac:dyDescent="0.25">
      <c r="A226" s="60" t="s">
        <v>232</v>
      </c>
      <c r="B226" s="85">
        <v>555121</v>
      </c>
      <c r="C226" s="82">
        <f t="shared" si="47"/>
        <v>9252.0166666666664</v>
      </c>
      <c r="D226" s="55">
        <f t="shared" si="44"/>
        <v>1.3855269300382753</v>
      </c>
      <c r="E226" s="55">
        <f t="shared" si="45"/>
        <v>1.8557970194308286</v>
      </c>
      <c r="F226" s="55">
        <f t="shared" si="46"/>
        <v>0.2831733871611074</v>
      </c>
      <c r="G226" s="55">
        <f t="shared" si="43"/>
        <v>3.524497336630211</v>
      </c>
      <c r="H226" s="56"/>
      <c r="I226" s="55">
        <f t="shared" si="48"/>
        <v>0.51264496411416183</v>
      </c>
      <c r="J226" s="55">
        <f t="shared" si="49"/>
        <v>1.7630071684592872</v>
      </c>
      <c r="K226" s="55">
        <f t="shared" si="50"/>
        <v>0.2831733871611074</v>
      </c>
      <c r="L226" s="56"/>
      <c r="M226" s="55">
        <f t="shared" si="51"/>
        <v>0.58192131061607566</v>
      </c>
      <c r="N226" s="55">
        <f t="shared" si="52"/>
        <v>1.8557970194308286</v>
      </c>
      <c r="O226" s="55">
        <f t="shared" si="52"/>
        <v>0.2831733871611074</v>
      </c>
      <c r="P226" s="56"/>
      <c r="Q226" s="55">
        <f t="shared" si="42"/>
        <v>0.58192131061607566</v>
      </c>
      <c r="R226" s="55">
        <f t="shared" si="53"/>
        <v>1.8557970194308286</v>
      </c>
      <c r="S226" s="55">
        <f t="shared" si="53"/>
        <v>0.2831733871611074</v>
      </c>
    </row>
    <row r="227" spans="1:19" s="7" customFormat="1" x14ac:dyDescent="0.25">
      <c r="A227" s="64" t="s">
        <v>233</v>
      </c>
      <c r="B227" s="79">
        <v>1949772</v>
      </c>
      <c r="C227" s="80">
        <f t="shared" si="47"/>
        <v>32496.2</v>
      </c>
      <c r="D227" s="39">
        <f t="shared" si="44"/>
        <v>4.8664374315412102</v>
      </c>
      <c r="E227" s="39">
        <f t="shared" si="45"/>
        <v>6.5181844429767306</v>
      </c>
      <c r="F227" s="39">
        <f t="shared" si="46"/>
        <v>0.99460035097192623</v>
      </c>
      <c r="G227" s="39">
        <f t="shared" si="43"/>
        <v>12.379222225489865</v>
      </c>
      <c r="H227" s="65"/>
      <c r="I227" s="39">
        <f t="shared" si="48"/>
        <v>1.8005818496702477</v>
      </c>
      <c r="J227" s="39">
        <f t="shared" si="49"/>
        <v>6.1922752208278942</v>
      </c>
      <c r="K227" s="39">
        <f t="shared" si="50"/>
        <v>0.99460035097192623</v>
      </c>
      <c r="L227" s="65"/>
      <c r="M227" s="39">
        <f t="shared" si="51"/>
        <v>2.0439037212473083</v>
      </c>
      <c r="N227" s="39">
        <f t="shared" si="52"/>
        <v>6.5181844429767306</v>
      </c>
      <c r="O227" s="39">
        <f t="shared" si="52"/>
        <v>0.99460035097192623</v>
      </c>
      <c r="P227" s="65"/>
      <c r="Q227" s="39">
        <f t="shared" si="42"/>
        <v>2.0439037212473083</v>
      </c>
      <c r="R227" s="39">
        <f t="shared" si="53"/>
        <v>6.5181844429767306</v>
      </c>
      <c r="S227" s="39">
        <f t="shared" si="53"/>
        <v>0.99460035097192623</v>
      </c>
    </row>
    <row r="228" spans="1:19" x14ac:dyDescent="0.25">
      <c r="A228" s="62" t="s">
        <v>234</v>
      </c>
      <c r="B228" s="85">
        <v>1838866</v>
      </c>
      <c r="C228" s="82">
        <f t="shared" si="47"/>
        <v>30647.766666666666</v>
      </c>
      <c r="D228" s="55">
        <f t="shared" si="44"/>
        <v>4.5896270610042915</v>
      </c>
      <c r="E228" s="55">
        <f t="shared" si="45"/>
        <v>6.1474201875495433</v>
      </c>
      <c r="F228" s="55">
        <f t="shared" si="46"/>
        <v>0.93802596867240995</v>
      </c>
      <c r="G228" s="55">
        <f t="shared" si="43"/>
        <v>11.675073217226245</v>
      </c>
      <c r="H228" s="56"/>
      <c r="I228" s="55">
        <f t="shared" si="48"/>
        <v>1.6981620125715879</v>
      </c>
      <c r="J228" s="55">
        <f t="shared" si="49"/>
        <v>5.840049178172066</v>
      </c>
      <c r="K228" s="55">
        <f t="shared" si="50"/>
        <v>0.93802596867240995</v>
      </c>
      <c r="L228" s="56"/>
      <c r="M228" s="55">
        <f t="shared" si="51"/>
        <v>1.9276433656218024</v>
      </c>
      <c r="N228" s="55">
        <f t="shared" si="52"/>
        <v>6.1474201875495433</v>
      </c>
      <c r="O228" s="55">
        <f t="shared" si="52"/>
        <v>0.93802596867240995</v>
      </c>
      <c r="P228" s="56"/>
      <c r="Q228" s="55">
        <f t="shared" si="42"/>
        <v>1.9276433656218024</v>
      </c>
      <c r="R228" s="55">
        <f t="shared" si="53"/>
        <v>6.1474201875495433</v>
      </c>
      <c r="S228" s="55">
        <f t="shared" si="53"/>
        <v>0.93802596867240995</v>
      </c>
    </row>
    <row r="229" spans="1:19" s="7" customFormat="1" x14ac:dyDescent="0.25">
      <c r="A229" s="64" t="s">
        <v>235</v>
      </c>
      <c r="B229" s="79">
        <v>5227578</v>
      </c>
      <c r="C229" s="80">
        <f t="shared" si="47"/>
        <v>87126.3</v>
      </c>
      <c r="D229" s="39">
        <f t="shared" si="44"/>
        <v>13.047515943146861</v>
      </c>
      <c r="E229" s="39">
        <f t="shared" si="45"/>
        <v>17.476052376404738</v>
      </c>
      <c r="F229" s="39">
        <f t="shared" si="46"/>
        <v>2.6666455942197964</v>
      </c>
      <c r="G229" s="39">
        <f t="shared" si="43"/>
        <v>33.190213913771395</v>
      </c>
      <c r="H229" s="65"/>
      <c r="I229" s="39">
        <f t="shared" si="48"/>
        <v>4.8275808989643387</v>
      </c>
      <c r="J229" s="39">
        <f t="shared" si="49"/>
        <v>16.602249757584499</v>
      </c>
      <c r="K229" s="39">
        <f t="shared" si="50"/>
        <v>2.6666455942197964</v>
      </c>
      <c r="L229" s="65"/>
      <c r="M229" s="39">
        <f t="shared" si="51"/>
        <v>5.4799566961216817</v>
      </c>
      <c r="N229" s="39">
        <f t="shared" si="52"/>
        <v>17.476052376404738</v>
      </c>
      <c r="O229" s="39">
        <f t="shared" si="52"/>
        <v>2.6666455942197964</v>
      </c>
      <c r="P229" s="65"/>
      <c r="Q229" s="39">
        <f t="shared" si="42"/>
        <v>5.4799566961216817</v>
      </c>
      <c r="R229" s="39">
        <f t="shared" si="53"/>
        <v>17.476052376404738</v>
      </c>
      <c r="S229" s="39">
        <f t="shared" si="53"/>
        <v>2.6666455942197964</v>
      </c>
    </row>
    <row r="230" spans="1:19" x14ac:dyDescent="0.25">
      <c r="A230" s="60" t="s">
        <v>236</v>
      </c>
      <c r="B230" s="85">
        <v>7151879</v>
      </c>
      <c r="C230" s="82">
        <f t="shared" si="47"/>
        <v>119197.98333333334</v>
      </c>
      <c r="D230" s="55">
        <f t="shared" si="44"/>
        <v>17.850380286235275</v>
      </c>
      <c r="E230" s="55">
        <f t="shared" si="45"/>
        <v>23.909086003826079</v>
      </c>
      <c r="F230" s="55">
        <f t="shared" si="46"/>
        <v>3.6482529052159682</v>
      </c>
      <c r="G230" s="55">
        <f t="shared" si="43"/>
        <v>45.407719195277323</v>
      </c>
      <c r="H230" s="56"/>
      <c r="I230" s="55">
        <f t="shared" si="48"/>
        <v>6.6046407059070518</v>
      </c>
      <c r="J230" s="55">
        <f t="shared" si="49"/>
        <v>22.713631703634775</v>
      </c>
      <c r="K230" s="55">
        <f t="shared" si="50"/>
        <v>3.6482529052159682</v>
      </c>
      <c r="L230" s="56"/>
      <c r="M230" s="55">
        <f t="shared" si="51"/>
        <v>7.4971597202188152</v>
      </c>
      <c r="N230" s="55">
        <f t="shared" si="52"/>
        <v>23.909086003826079</v>
      </c>
      <c r="O230" s="55">
        <f t="shared" si="52"/>
        <v>3.6482529052159682</v>
      </c>
      <c r="P230" s="56"/>
      <c r="Q230" s="55">
        <f t="shared" si="42"/>
        <v>7.4971597202188152</v>
      </c>
      <c r="R230" s="55">
        <f t="shared" si="53"/>
        <v>23.909086003826079</v>
      </c>
      <c r="S230" s="55">
        <f t="shared" si="53"/>
        <v>3.6482529052159682</v>
      </c>
    </row>
    <row r="231" spans="1:19" s="7" customFormat="1" x14ac:dyDescent="0.25">
      <c r="A231" s="64" t="s">
        <v>237</v>
      </c>
      <c r="B231" s="79">
        <v>466840</v>
      </c>
      <c r="C231" s="80">
        <f t="shared" si="47"/>
        <v>7780.666666666667</v>
      </c>
      <c r="D231" s="39">
        <f t="shared" si="44"/>
        <v>1.1651863143694232</v>
      </c>
      <c r="E231" s="39">
        <f t="shared" si="45"/>
        <v>1.5606692604875121</v>
      </c>
      <c r="F231" s="39">
        <f t="shared" si="46"/>
        <v>0.23814026863024707</v>
      </c>
      <c r="G231" s="39">
        <f t="shared" si="43"/>
        <v>2.9639958434871825</v>
      </c>
      <c r="H231" s="65"/>
      <c r="I231" s="39">
        <f t="shared" si="48"/>
        <v>0.43111893631668657</v>
      </c>
      <c r="J231" s="39">
        <f t="shared" si="49"/>
        <v>1.4826357974631363</v>
      </c>
      <c r="K231" s="39">
        <f t="shared" si="50"/>
        <v>0.23814026863024707</v>
      </c>
      <c r="L231" s="65"/>
      <c r="M231" s="39">
        <f t="shared" si="51"/>
        <v>0.48937825203515772</v>
      </c>
      <c r="N231" s="39">
        <f t="shared" si="52"/>
        <v>1.5606692604875121</v>
      </c>
      <c r="O231" s="39">
        <f t="shared" si="52"/>
        <v>0.23814026863024707</v>
      </c>
      <c r="P231" s="65"/>
      <c r="Q231" s="39">
        <f t="shared" si="42"/>
        <v>0.48937825203515772</v>
      </c>
      <c r="R231" s="39">
        <f t="shared" si="53"/>
        <v>1.5606692604875121</v>
      </c>
      <c r="S231" s="39">
        <f t="shared" si="53"/>
        <v>0.23814026863024707</v>
      </c>
    </row>
    <row r="232" spans="1:19" s="66" customFormat="1" ht="11.25" customHeight="1" x14ac:dyDescent="0.25">
      <c r="A232" s="67"/>
      <c r="B232" s="86"/>
      <c r="C232" s="87"/>
      <c r="D232" s="68"/>
      <c r="E232" s="68"/>
      <c r="F232" s="68"/>
      <c r="G232" s="68"/>
      <c r="H232" s="69"/>
      <c r="I232" s="68"/>
      <c r="J232" s="68"/>
      <c r="K232" s="68"/>
      <c r="L232" s="69"/>
      <c r="M232" s="68"/>
      <c r="N232" s="68"/>
      <c r="O232" s="68"/>
      <c r="P232" s="69"/>
      <c r="Q232" s="68"/>
      <c r="R232" s="68"/>
      <c r="S232" s="68"/>
    </row>
    <row r="233" spans="1:19" s="66" customFormat="1" ht="11.25" customHeight="1" x14ac:dyDescent="0.25">
      <c r="A233" s="72" t="s">
        <v>201</v>
      </c>
      <c r="B233" s="88">
        <v>656227</v>
      </c>
      <c r="C233" s="89">
        <f t="shared" ref="C233" si="54">B233/60</f>
        <v>10937.116666666667</v>
      </c>
      <c r="D233" s="73">
        <f t="shared" ref="D233" si="55">F$9*(C233/D$15)</f>
        <v>1.6378774730522307</v>
      </c>
      <c r="E233" s="73">
        <f t="shared" ref="E233" si="56">F$10*(C233/D$15)</f>
        <v>2.1937993890882068</v>
      </c>
      <c r="F233" s="73">
        <f t="shared" ref="F233" si="57">F$11*(C233/D$15)</f>
        <v>0.33474868062381358</v>
      </c>
      <c r="G233" s="73">
        <f t="shared" ref="G233" si="58">SUM(D233:F233)</f>
        <v>4.1664255427642516</v>
      </c>
      <c r="H233" s="74"/>
      <c r="I233" s="73">
        <f t="shared" ref="I233" si="59">D233*0.37</f>
        <v>0.60601466502932533</v>
      </c>
      <c r="J233" s="73">
        <f t="shared" ref="J233" si="60">E233*0.95</f>
        <v>2.0841094196337964</v>
      </c>
      <c r="K233" s="73">
        <f t="shared" ref="K233" si="61">F233*1</f>
        <v>0.33474868062381358</v>
      </c>
      <c r="L233" s="74"/>
      <c r="M233" s="73">
        <f t="shared" ref="M233" si="62">D233*0.42</f>
        <v>0.68790853868193691</v>
      </c>
      <c r="N233" s="73">
        <f t="shared" ref="N233" si="63">E233*1</f>
        <v>2.1937993890882068</v>
      </c>
      <c r="O233" s="73">
        <f t="shared" ref="O233" si="64">F233*1</f>
        <v>0.33474868062381358</v>
      </c>
      <c r="P233" s="74"/>
      <c r="Q233" s="73">
        <f t="shared" ref="Q233" si="65">D233*0.42</f>
        <v>0.68790853868193691</v>
      </c>
      <c r="R233" s="73">
        <f t="shared" ref="R233" si="66">E233*1</f>
        <v>2.1937993890882068</v>
      </c>
      <c r="S233" s="73">
        <f t="shared" ref="S233" si="67">F233*1</f>
        <v>0.33474868062381358</v>
      </c>
    </row>
    <row r="234" spans="1:19" s="66" customFormat="1" ht="11.25" customHeight="1" x14ac:dyDescent="0.25">
      <c r="A234" s="75" t="s">
        <v>238</v>
      </c>
      <c r="B234" s="90">
        <v>2967736</v>
      </c>
      <c r="C234" s="91">
        <f>B234/60</f>
        <v>49462.26666666667</v>
      </c>
      <c r="D234" s="70">
        <f>F$9*(C234/D$15)</f>
        <v>7.4071745605806143</v>
      </c>
      <c r="E234" s="70">
        <f>F$10*(C234/D$15)</f>
        <v>9.9212885537703848</v>
      </c>
      <c r="F234" s="70">
        <f>F$11*(C234/D$15)</f>
        <v>1.5138750926734104</v>
      </c>
      <c r="G234" s="70">
        <f>SUM(D234:F234)</f>
        <v>18.842338207024408</v>
      </c>
      <c r="H234" s="71"/>
      <c r="I234" s="70">
        <f>D234*0.37</f>
        <v>2.7406545874148271</v>
      </c>
      <c r="J234" s="70">
        <f>E234*0.95</f>
        <v>9.425224126081865</v>
      </c>
      <c r="K234" s="70">
        <f>F234*1</f>
        <v>1.5138750926734104</v>
      </c>
      <c r="L234" s="71"/>
      <c r="M234" s="70">
        <f>D234*0.42</f>
        <v>3.111013315443858</v>
      </c>
      <c r="N234" s="70">
        <f>E234*1</f>
        <v>9.9212885537703848</v>
      </c>
      <c r="O234" s="70">
        <f>F234*1</f>
        <v>1.5138750926734104</v>
      </c>
      <c r="P234" s="71"/>
      <c r="Q234" s="70">
        <f>D234*0.42</f>
        <v>3.111013315443858</v>
      </c>
      <c r="R234" s="70">
        <f>E234*1</f>
        <v>9.9212885537703848</v>
      </c>
      <c r="S234" s="70">
        <f>F234*1</f>
        <v>1.5138750926734104</v>
      </c>
    </row>
    <row r="235" spans="1:19" x14ac:dyDescent="0.25">
      <c r="A235" s="60" t="s">
        <v>238</v>
      </c>
      <c r="B235" s="92">
        <f>SUM(B233:B234)</f>
        <v>3623963</v>
      </c>
      <c r="C235" s="92">
        <f t="shared" ref="C235:S235" si="68">SUM(C233:C234)</f>
        <v>60399.383333333339</v>
      </c>
      <c r="D235" s="9">
        <f t="shared" si="68"/>
        <v>9.0450520336328459</v>
      </c>
      <c r="E235" s="9">
        <f t="shared" si="68"/>
        <v>12.115087942858592</v>
      </c>
      <c r="F235" s="9">
        <f t="shared" si="68"/>
        <v>1.8486237732972239</v>
      </c>
      <c r="G235" s="9">
        <f t="shared" si="68"/>
        <v>23.00876374978866</v>
      </c>
      <c r="H235" s="9"/>
      <c r="I235" s="9">
        <f t="shared" si="68"/>
        <v>3.3466692524441526</v>
      </c>
      <c r="J235" s="9">
        <f t="shared" si="68"/>
        <v>11.509333545715661</v>
      </c>
      <c r="K235" s="9">
        <f t="shared" si="68"/>
        <v>1.8486237732972239</v>
      </c>
      <c r="L235" s="9"/>
      <c r="M235" s="9">
        <f t="shared" si="68"/>
        <v>3.798921854125795</v>
      </c>
      <c r="N235" s="9">
        <f t="shared" si="68"/>
        <v>12.115087942858592</v>
      </c>
      <c r="O235" s="9">
        <f t="shared" si="68"/>
        <v>1.8486237732972239</v>
      </c>
      <c r="P235" s="9"/>
      <c r="Q235" s="9">
        <f t="shared" si="68"/>
        <v>3.798921854125795</v>
      </c>
      <c r="R235" s="9">
        <f t="shared" si="68"/>
        <v>12.115087942858592</v>
      </c>
      <c r="S235" s="9">
        <f t="shared" si="68"/>
        <v>1.8486237732972239</v>
      </c>
    </row>
    <row r="236" spans="1:19" s="7" customFormat="1" x14ac:dyDescent="0.25">
      <c r="A236" s="64" t="s">
        <v>239</v>
      </c>
      <c r="B236" s="79">
        <v>558972</v>
      </c>
      <c r="C236" s="80">
        <f t="shared" si="47"/>
        <v>9316.2000000000007</v>
      </c>
      <c r="D236" s="39">
        <f t="shared" si="44"/>
        <v>1.3951386438944933</v>
      </c>
      <c r="E236" s="39">
        <f t="shared" si="45"/>
        <v>1.8686711033185364</v>
      </c>
      <c r="F236" s="39">
        <f t="shared" si="46"/>
        <v>0.28513782502953144</v>
      </c>
      <c r="G236" s="39">
        <f t="shared" si="43"/>
        <v>3.548947572242561</v>
      </c>
      <c r="H236" s="65"/>
      <c r="I236" s="39">
        <f t="shared" si="48"/>
        <v>0.5162012982409625</v>
      </c>
      <c r="J236" s="39">
        <f t="shared" si="49"/>
        <v>1.7752375481526095</v>
      </c>
      <c r="K236" s="39">
        <f t="shared" si="50"/>
        <v>0.28513782502953144</v>
      </c>
      <c r="L236" s="65"/>
      <c r="M236" s="39">
        <f t="shared" si="51"/>
        <v>0.58595823043568718</v>
      </c>
      <c r="N236" s="39">
        <f t="shared" si="52"/>
        <v>1.8686711033185364</v>
      </c>
      <c r="O236" s="39">
        <f t="shared" si="52"/>
        <v>0.28513782502953144</v>
      </c>
      <c r="P236" s="65"/>
      <c r="Q236" s="39">
        <f t="shared" ref="Q236:Q250" si="69">D236*0.42</f>
        <v>0.58595823043568718</v>
      </c>
      <c r="R236" s="39">
        <f t="shared" si="53"/>
        <v>1.8686711033185364</v>
      </c>
      <c r="S236" s="39">
        <f t="shared" si="53"/>
        <v>0.28513782502953144</v>
      </c>
    </row>
    <row r="237" spans="1:19" x14ac:dyDescent="0.25">
      <c r="A237" s="62" t="s">
        <v>240</v>
      </c>
      <c r="B237" s="85">
        <v>4719573</v>
      </c>
      <c r="C237" s="82">
        <f t="shared" si="47"/>
        <v>78659.55</v>
      </c>
      <c r="D237" s="55">
        <f t="shared" si="44"/>
        <v>11.779585873677151</v>
      </c>
      <c r="E237" s="55">
        <f t="shared" si="45"/>
        <v>15.777766480436185</v>
      </c>
      <c r="F237" s="55">
        <f t="shared" si="46"/>
        <v>2.407506601919418</v>
      </c>
      <c r="G237" s="55">
        <f t="shared" si="43"/>
        <v>29.964858956032753</v>
      </c>
      <c r="H237" s="56"/>
      <c r="I237" s="55">
        <f t="shared" si="48"/>
        <v>4.3584467732605461</v>
      </c>
      <c r="J237" s="55">
        <f t="shared" si="49"/>
        <v>14.988878156414374</v>
      </c>
      <c r="K237" s="55">
        <f t="shared" si="50"/>
        <v>2.407506601919418</v>
      </c>
      <c r="L237" s="56"/>
      <c r="M237" s="55">
        <f t="shared" si="51"/>
        <v>4.947426066944403</v>
      </c>
      <c r="N237" s="55">
        <f t="shared" si="52"/>
        <v>15.777766480436185</v>
      </c>
      <c r="O237" s="55">
        <f t="shared" si="52"/>
        <v>2.407506601919418</v>
      </c>
      <c r="P237" s="56"/>
      <c r="Q237" s="55">
        <f t="shared" si="69"/>
        <v>4.947426066944403</v>
      </c>
      <c r="R237" s="55">
        <f t="shared" si="53"/>
        <v>15.777766480436185</v>
      </c>
      <c r="S237" s="55">
        <f t="shared" si="53"/>
        <v>2.407506601919418</v>
      </c>
    </row>
    <row r="238" spans="1:19" s="7" customFormat="1" x14ac:dyDescent="0.25">
      <c r="A238" s="64" t="s">
        <v>241</v>
      </c>
      <c r="B238" s="79">
        <v>600240</v>
      </c>
      <c r="C238" s="80">
        <f t="shared" si="47"/>
        <v>10004</v>
      </c>
      <c r="D238" s="39">
        <f t="shared" si="44"/>
        <v>1.4981394767738465</v>
      </c>
      <c r="E238" s="39">
        <f t="shared" si="45"/>
        <v>2.0066320729051155</v>
      </c>
      <c r="F238" s="39">
        <f t="shared" si="46"/>
        <v>0.30618909014355988</v>
      </c>
      <c r="G238" s="39">
        <f t="shared" si="43"/>
        <v>3.8109606398225218</v>
      </c>
      <c r="H238" s="65"/>
      <c r="I238" s="39">
        <f t="shared" si="48"/>
        <v>0.55431160640632315</v>
      </c>
      <c r="J238" s="39">
        <f t="shared" si="49"/>
        <v>1.9063004692598595</v>
      </c>
      <c r="K238" s="39">
        <f t="shared" si="50"/>
        <v>0.30618909014355988</v>
      </c>
      <c r="L238" s="65"/>
      <c r="M238" s="39">
        <f t="shared" si="51"/>
        <v>0.62921858024501554</v>
      </c>
      <c r="N238" s="39">
        <f t="shared" si="52"/>
        <v>2.0066320729051155</v>
      </c>
      <c r="O238" s="39">
        <f t="shared" si="52"/>
        <v>0.30618909014355988</v>
      </c>
      <c r="P238" s="65"/>
      <c r="Q238" s="39">
        <f t="shared" si="69"/>
        <v>0.62921858024501554</v>
      </c>
      <c r="R238" s="39">
        <f t="shared" si="53"/>
        <v>2.0066320729051155</v>
      </c>
      <c r="S238" s="39">
        <f t="shared" si="53"/>
        <v>0.30618909014355988</v>
      </c>
    </row>
    <row r="239" spans="1:19" x14ac:dyDescent="0.25">
      <c r="A239" s="60" t="s">
        <v>242</v>
      </c>
      <c r="B239" s="85">
        <v>3689954</v>
      </c>
      <c r="C239" s="82">
        <f t="shared" si="47"/>
        <v>61499.23333333333</v>
      </c>
      <c r="D239" s="55">
        <f t="shared" si="44"/>
        <v>9.2097590211907931</v>
      </c>
      <c r="E239" s="55">
        <f t="shared" si="45"/>
        <v>12.335699126923434</v>
      </c>
      <c r="F239" s="55">
        <f t="shared" si="46"/>
        <v>1.88228651527987</v>
      </c>
      <c r="G239" s="55">
        <f t="shared" si="43"/>
        <v>23.427744663394098</v>
      </c>
      <c r="H239" s="56"/>
      <c r="I239" s="55">
        <f t="shared" si="48"/>
        <v>3.4076108378405934</v>
      </c>
      <c r="J239" s="55">
        <f t="shared" si="49"/>
        <v>11.718914170577261</v>
      </c>
      <c r="K239" s="55">
        <f t="shared" si="50"/>
        <v>1.88228651527987</v>
      </c>
      <c r="L239" s="56"/>
      <c r="M239" s="55">
        <f t="shared" si="51"/>
        <v>3.868098788900133</v>
      </c>
      <c r="N239" s="55">
        <f t="shared" si="52"/>
        <v>12.335699126923434</v>
      </c>
      <c r="O239" s="55">
        <f t="shared" si="52"/>
        <v>1.88228651527987</v>
      </c>
      <c r="P239" s="56"/>
      <c r="Q239" s="55">
        <f t="shared" si="69"/>
        <v>3.868098788900133</v>
      </c>
      <c r="R239" s="55">
        <f t="shared" si="53"/>
        <v>12.335699126923434</v>
      </c>
      <c r="S239" s="55">
        <f t="shared" si="53"/>
        <v>1.88228651527987</v>
      </c>
    </row>
    <row r="240" spans="1:19" s="7" customFormat="1" x14ac:dyDescent="0.25">
      <c r="A240" s="64" t="s">
        <v>243</v>
      </c>
      <c r="B240" s="79">
        <v>679351</v>
      </c>
      <c r="C240" s="80">
        <f t="shared" si="47"/>
        <v>11322.516666666666</v>
      </c>
      <c r="D240" s="39">
        <f t="shared" si="44"/>
        <v>1.6955926824033543</v>
      </c>
      <c r="E240" s="39">
        <f t="shared" si="45"/>
        <v>2.2711040673066822</v>
      </c>
      <c r="F240" s="39">
        <f t="shared" si="46"/>
        <v>0.34654448983426217</v>
      </c>
      <c r="G240" s="39">
        <f t="shared" si="43"/>
        <v>4.3132412395442987</v>
      </c>
      <c r="H240" s="65"/>
      <c r="I240" s="39">
        <f t="shared" si="48"/>
        <v>0.62736929248924111</v>
      </c>
      <c r="J240" s="39">
        <f t="shared" si="49"/>
        <v>2.157548863941348</v>
      </c>
      <c r="K240" s="39">
        <f t="shared" si="50"/>
        <v>0.34654448983426217</v>
      </c>
      <c r="L240" s="65"/>
      <c r="M240" s="39">
        <f t="shared" si="51"/>
        <v>0.71214892660940876</v>
      </c>
      <c r="N240" s="39">
        <f t="shared" si="52"/>
        <v>2.2711040673066822</v>
      </c>
      <c r="O240" s="39">
        <f t="shared" si="52"/>
        <v>0.34654448983426217</v>
      </c>
      <c r="P240" s="65"/>
      <c r="Q240" s="39">
        <f t="shared" si="69"/>
        <v>0.71214892660940876</v>
      </c>
      <c r="R240" s="39">
        <f t="shared" si="53"/>
        <v>2.2711040673066822</v>
      </c>
      <c r="S240" s="39">
        <f t="shared" si="53"/>
        <v>0.34654448983426217</v>
      </c>
    </row>
    <row r="241" spans="1:19" ht="12.75" customHeight="1" x14ac:dyDescent="0.25">
      <c r="A241" s="60" t="s">
        <v>244</v>
      </c>
      <c r="B241" s="85">
        <v>2511199</v>
      </c>
      <c r="C241" s="82">
        <f t="shared" si="47"/>
        <v>41853.316666666666</v>
      </c>
      <c r="D241" s="55">
        <f t="shared" si="44"/>
        <v>6.2677035118202831</v>
      </c>
      <c r="E241" s="55">
        <f t="shared" si="45"/>
        <v>8.3950627329855614</v>
      </c>
      <c r="F241" s="55">
        <f t="shared" si="46"/>
        <v>1.2809904987661891</v>
      </c>
      <c r="G241" s="55">
        <f t="shared" si="43"/>
        <v>15.943756743572033</v>
      </c>
      <c r="H241" s="56"/>
      <c r="I241" s="55">
        <f t="shared" si="48"/>
        <v>2.3190502993735045</v>
      </c>
      <c r="J241" s="55">
        <f t="shared" si="49"/>
        <v>7.9753095963362828</v>
      </c>
      <c r="K241" s="55">
        <f t="shared" si="50"/>
        <v>1.2809904987661891</v>
      </c>
      <c r="L241" s="56"/>
      <c r="M241" s="55">
        <f t="shared" si="51"/>
        <v>2.6324354749645189</v>
      </c>
      <c r="N241" s="55">
        <f t="shared" si="52"/>
        <v>8.3950627329855614</v>
      </c>
      <c r="O241" s="55">
        <f t="shared" si="52"/>
        <v>1.2809904987661891</v>
      </c>
      <c r="P241" s="56"/>
      <c r="Q241" s="55">
        <f t="shared" si="69"/>
        <v>2.6324354749645189</v>
      </c>
      <c r="R241" s="55">
        <f t="shared" si="53"/>
        <v>8.3950627329855614</v>
      </c>
      <c r="S241" s="55">
        <f t="shared" si="53"/>
        <v>1.2809904987661891</v>
      </c>
    </row>
    <row r="242" spans="1:19" s="7" customFormat="1" x14ac:dyDescent="0.25">
      <c r="A242" s="64" t="s">
        <v>245</v>
      </c>
      <c r="B242" s="79">
        <v>265681</v>
      </c>
      <c r="C242" s="80">
        <f t="shared" si="47"/>
        <v>4428.0166666666664</v>
      </c>
      <c r="D242" s="39">
        <f t="shared" si="44"/>
        <v>0.66311341184984718</v>
      </c>
      <c r="E242" s="39">
        <f t="shared" si="45"/>
        <v>0.88818475236822603</v>
      </c>
      <c r="F242" s="39">
        <f t="shared" si="46"/>
        <v>0.13552682869923885</v>
      </c>
      <c r="G242" s="39">
        <f t="shared" si="43"/>
        <v>1.686824992917312</v>
      </c>
      <c r="H242" s="65"/>
      <c r="I242" s="39">
        <f t="shared" si="48"/>
        <v>0.24535196238444346</v>
      </c>
      <c r="J242" s="39">
        <f t="shared" si="49"/>
        <v>0.84377551474981471</v>
      </c>
      <c r="K242" s="39">
        <f t="shared" si="50"/>
        <v>0.13552682869923885</v>
      </c>
      <c r="L242" s="65"/>
      <c r="M242" s="39">
        <f t="shared" si="51"/>
        <v>0.27850763297693581</v>
      </c>
      <c r="N242" s="39">
        <f t="shared" si="52"/>
        <v>0.88818475236822603</v>
      </c>
      <c r="O242" s="39">
        <f t="shared" si="52"/>
        <v>0.13552682869923885</v>
      </c>
      <c r="P242" s="65"/>
      <c r="Q242" s="39">
        <f t="shared" si="69"/>
        <v>0.27850763297693581</v>
      </c>
      <c r="R242" s="39">
        <f t="shared" si="53"/>
        <v>0.88818475236822603</v>
      </c>
      <c r="S242" s="39">
        <f t="shared" si="53"/>
        <v>0.13552682869923885</v>
      </c>
    </row>
    <row r="243" spans="1:19" x14ac:dyDescent="0.25">
      <c r="A243" s="60" t="s">
        <v>246</v>
      </c>
      <c r="B243" s="85">
        <v>1324536</v>
      </c>
      <c r="C243" s="82">
        <f t="shared" si="47"/>
        <v>22075.599999999999</v>
      </c>
      <c r="D243" s="55">
        <f t="shared" si="44"/>
        <v>3.3059104191792006</v>
      </c>
      <c r="E243" s="55">
        <f t="shared" si="45"/>
        <v>4.427989503061192</v>
      </c>
      <c r="F243" s="55">
        <f t="shared" si="46"/>
        <v>0.67566052362786588</v>
      </c>
      <c r="G243" s="55">
        <f t="shared" si="43"/>
        <v>8.4095604458682587</v>
      </c>
      <c r="H243" s="56"/>
      <c r="I243" s="55">
        <f t="shared" si="48"/>
        <v>1.2231868550963041</v>
      </c>
      <c r="J243" s="55">
        <f t="shared" si="49"/>
        <v>4.2065900279081321</v>
      </c>
      <c r="K243" s="55">
        <f t="shared" si="50"/>
        <v>0.67566052362786588</v>
      </c>
      <c r="L243" s="56"/>
      <c r="M243" s="55">
        <f t="shared" si="51"/>
        <v>1.3884823760552643</v>
      </c>
      <c r="N243" s="55">
        <f t="shared" si="52"/>
        <v>4.427989503061192</v>
      </c>
      <c r="O243" s="55">
        <f t="shared" si="52"/>
        <v>0.67566052362786588</v>
      </c>
      <c r="P243" s="56"/>
      <c r="Q243" s="55">
        <f t="shared" si="69"/>
        <v>1.3884823760552643</v>
      </c>
      <c r="R243" s="55">
        <f t="shared" si="53"/>
        <v>4.427989503061192</v>
      </c>
      <c r="S243" s="55">
        <f t="shared" si="53"/>
        <v>0.67566052362786588</v>
      </c>
    </row>
    <row r="244" spans="1:19" x14ac:dyDescent="0.25">
      <c r="A244" s="64" t="s">
        <v>135</v>
      </c>
      <c r="B244" s="79">
        <v>1653726</v>
      </c>
      <c r="C244" s="80">
        <f>B244/60</f>
        <v>27562.1</v>
      </c>
      <c r="D244" s="39">
        <f>F$9*(C244/D$15)</f>
        <v>4.1275359928816906</v>
      </c>
      <c r="E244" s="39">
        <f>F$10*(C244/D$15)</f>
        <v>5.5284879904656217</v>
      </c>
      <c r="F244" s="39">
        <f>F$11*(C244/D$15)</f>
        <v>0.84358399854516297</v>
      </c>
      <c r="G244" s="39">
        <f>SUM(D244:F244)</f>
        <v>10.499607981892476</v>
      </c>
      <c r="H244" s="65"/>
      <c r="I244" s="39">
        <f>D244*0.37</f>
        <v>1.5271883173662255</v>
      </c>
      <c r="J244" s="39">
        <f>E244*0.95</f>
        <v>5.2520635909423401</v>
      </c>
      <c r="K244" s="39">
        <f>F244*1</f>
        <v>0.84358399854516297</v>
      </c>
      <c r="L244" s="65"/>
      <c r="M244" s="39">
        <f>D244*0.42</f>
        <v>1.7335651170103099</v>
      </c>
      <c r="N244" s="39">
        <f>E244*1</f>
        <v>5.5284879904656217</v>
      </c>
      <c r="O244" s="39">
        <f>F244*1</f>
        <v>0.84358399854516297</v>
      </c>
      <c r="P244" s="65"/>
      <c r="Q244" s="39">
        <f>D244*0.42</f>
        <v>1.7335651170103099</v>
      </c>
      <c r="R244" s="39">
        <f>E244*1</f>
        <v>5.5284879904656217</v>
      </c>
      <c r="S244" s="39">
        <f>F244*1</f>
        <v>0.84358399854516297</v>
      </c>
    </row>
    <row r="245" spans="1:19" ht="12" customHeight="1" x14ac:dyDescent="0.25">
      <c r="A245" s="62" t="s">
        <v>247</v>
      </c>
      <c r="B245" s="85">
        <v>1538495</v>
      </c>
      <c r="C245" s="82">
        <f t="shared" si="47"/>
        <v>25641.583333333332</v>
      </c>
      <c r="D245" s="55">
        <f t="shared" si="44"/>
        <v>3.8399308515246884</v>
      </c>
      <c r="E245" s="55">
        <f t="shared" si="45"/>
        <v>5.1432650456553306</v>
      </c>
      <c r="F245" s="55">
        <f t="shared" si="46"/>
        <v>0.78480338571307495</v>
      </c>
      <c r="G245" s="55">
        <f t="shared" si="43"/>
        <v>9.7679992828930935</v>
      </c>
      <c r="H245" s="56"/>
      <c r="I245" s="55">
        <f t="shared" si="48"/>
        <v>1.4207744150641346</v>
      </c>
      <c r="J245" s="55">
        <f t="shared" si="49"/>
        <v>4.8861017933725641</v>
      </c>
      <c r="K245" s="55">
        <f t="shared" si="50"/>
        <v>0.78480338571307495</v>
      </c>
      <c r="L245" s="56"/>
      <c r="M245" s="55">
        <f t="shared" si="51"/>
        <v>1.612770957640369</v>
      </c>
      <c r="N245" s="55">
        <f t="shared" si="52"/>
        <v>5.1432650456553306</v>
      </c>
      <c r="O245" s="55">
        <f t="shared" si="52"/>
        <v>0.78480338571307495</v>
      </c>
      <c r="P245" s="56"/>
      <c r="Q245" s="55">
        <f t="shared" si="69"/>
        <v>1.612770957640369</v>
      </c>
      <c r="R245" s="55">
        <f t="shared" si="53"/>
        <v>5.1432650456553306</v>
      </c>
      <c r="S245" s="55">
        <f t="shared" si="53"/>
        <v>0.78480338571307495</v>
      </c>
    </row>
    <row r="246" spans="1:19" x14ac:dyDescent="0.25">
      <c r="A246" s="64" t="s">
        <v>248</v>
      </c>
      <c r="B246" s="79">
        <v>475632</v>
      </c>
      <c r="C246" s="80">
        <f t="shared" si="47"/>
        <v>7927.2</v>
      </c>
      <c r="D246" s="39">
        <f t="shared" si="44"/>
        <v>1.187130273918596</v>
      </c>
      <c r="E246" s="39">
        <f t="shared" si="45"/>
        <v>1.5900613522924261</v>
      </c>
      <c r="F246" s="39">
        <f t="shared" si="46"/>
        <v>0.24262516547241381</v>
      </c>
      <c r="G246" s="39">
        <f t="shared" si="43"/>
        <v>3.0198167916834358</v>
      </c>
      <c r="H246" s="65"/>
      <c r="I246" s="39">
        <f t="shared" si="48"/>
        <v>0.43923820134988051</v>
      </c>
      <c r="J246" s="39">
        <f t="shared" si="49"/>
        <v>1.5105582846778047</v>
      </c>
      <c r="K246" s="39">
        <f t="shared" si="50"/>
        <v>0.24262516547241381</v>
      </c>
      <c r="L246" s="65"/>
      <c r="M246" s="39">
        <f t="shared" si="51"/>
        <v>0.49859471504581032</v>
      </c>
      <c r="N246" s="39">
        <f t="shared" si="52"/>
        <v>1.5900613522924261</v>
      </c>
      <c r="O246" s="39">
        <f t="shared" si="52"/>
        <v>0.24262516547241381</v>
      </c>
      <c r="P246" s="65"/>
      <c r="Q246" s="39">
        <f t="shared" si="69"/>
        <v>0.49859471504581032</v>
      </c>
      <c r="R246" s="39">
        <f t="shared" si="53"/>
        <v>1.5900613522924261</v>
      </c>
      <c r="S246" s="39">
        <f t="shared" si="53"/>
        <v>0.24262516547241381</v>
      </c>
    </row>
    <row r="247" spans="1:19" s="7" customFormat="1" x14ac:dyDescent="0.25">
      <c r="A247" s="58" t="s">
        <v>249</v>
      </c>
      <c r="B247" s="81">
        <v>260487</v>
      </c>
      <c r="C247" s="82">
        <f t="shared" si="47"/>
        <v>4341.45</v>
      </c>
      <c r="D247" s="55">
        <f t="shared" si="44"/>
        <v>0.65014970326267651</v>
      </c>
      <c r="E247" s="55">
        <f t="shared" si="45"/>
        <v>0.87082095291022732</v>
      </c>
      <c r="F247" s="55">
        <f t="shared" si="46"/>
        <v>0.13287731161572949</v>
      </c>
      <c r="G247" s="55">
        <f t="shared" si="43"/>
        <v>1.6538479677886333</v>
      </c>
      <c r="H247" s="56"/>
      <c r="I247" s="55">
        <f t="shared" si="48"/>
        <v>0.2405553902071903</v>
      </c>
      <c r="J247" s="55">
        <f t="shared" si="49"/>
        <v>0.82727990526471595</v>
      </c>
      <c r="K247" s="55">
        <f t="shared" si="50"/>
        <v>0.13287731161572949</v>
      </c>
      <c r="L247" s="56"/>
      <c r="M247" s="55">
        <f t="shared" si="51"/>
        <v>0.27306287537032414</v>
      </c>
      <c r="N247" s="55">
        <f t="shared" si="52"/>
        <v>0.87082095291022732</v>
      </c>
      <c r="O247" s="55">
        <f t="shared" si="52"/>
        <v>0.13287731161572949</v>
      </c>
      <c r="P247" s="56"/>
      <c r="Q247" s="55">
        <f t="shared" si="69"/>
        <v>0.27306287537032414</v>
      </c>
      <c r="R247" s="55">
        <f t="shared" si="53"/>
        <v>0.87082095291022732</v>
      </c>
      <c r="S247" s="55">
        <f t="shared" si="53"/>
        <v>0.13287731161572949</v>
      </c>
    </row>
    <row r="248" spans="1:19" x14ac:dyDescent="0.25">
      <c r="A248" s="64" t="s">
        <v>250</v>
      </c>
      <c r="B248" s="79">
        <v>2016754</v>
      </c>
      <c r="C248" s="80">
        <f t="shared" si="47"/>
        <v>33612.566666666666</v>
      </c>
      <c r="D248" s="39">
        <f t="shared" si="44"/>
        <v>5.033617856759899</v>
      </c>
      <c r="E248" s="39">
        <f t="shared" si="45"/>
        <v>6.7421085891638066</v>
      </c>
      <c r="F248" s="39">
        <f t="shared" si="46"/>
        <v>1.0287686130604174</v>
      </c>
      <c r="G248" s="39">
        <f t="shared" si="43"/>
        <v>12.804495058984124</v>
      </c>
      <c r="H248" s="65"/>
      <c r="I248" s="39">
        <f t="shared" si="48"/>
        <v>1.8624386070011627</v>
      </c>
      <c r="J248" s="39">
        <f t="shared" si="49"/>
        <v>6.4050031597056156</v>
      </c>
      <c r="K248" s="39">
        <f t="shared" si="50"/>
        <v>1.0287686130604174</v>
      </c>
      <c r="L248" s="65"/>
      <c r="M248" s="39">
        <f t="shared" si="51"/>
        <v>2.1141194998391577</v>
      </c>
      <c r="N248" s="39">
        <f t="shared" si="52"/>
        <v>6.7421085891638066</v>
      </c>
      <c r="O248" s="39">
        <f t="shared" si="52"/>
        <v>1.0287686130604174</v>
      </c>
      <c r="P248" s="65"/>
      <c r="Q248" s="39">
        <f t="shared" si="69"/>
        <v>2.1141194998391577</v>
      </c>
      <c r="R248" s="39">
        <f t="shared" si="53"/>
        <v>6.7421085891638066</v>
      </c>
      <c r="S248" s="39">
        <f t="shared" si="53"/>
        <v>1.0287686130604174</v>
      </c>
    </row>
    <row r="249" spans="1:19" s="7" customFormat="1" x14ac:dyDescent="0.25">
      <c r="A249" s="58" t="s">
        <v>251</v>
      </c>
      <c r="B249" s="81">
        <v>562700</v>
      </c>
      <c r="C249" s="82">
        <f t="shared" si="47"/>
        <v>9378.3333333333339</v>
      </c>
      <c r="D249" s="55">
        <f t="shared" si="44"/>
        <v>1.4044433619562899</v>
      </c>
      <c r="E249" s="55">
        <f t="shared" si="45"/>
        <v>1.8811339921093373</v>
      </c>
      <c r="F249" s="55">
        <f t="shared" si="46"/>
        <v>0.28703951923194249</v>
      </c>
      <c r="G249" s="55">
        <f t="shared" si="43"/>
        <v>3.5726168732975698</v>
      </c>
      <c r="H249" s="56"/>
      <c r="I249" s="55">
        <f t="shared" si="48"/>
        <v>0.51964404392382724</v>
      </c>
      <c r="J249" s="55">
        <f t="shared" si="49"/>
        <v>1.7870772925038703</v>
      </c>
      <c r="K249" s="55">
        <f t="shared" si="50"/>
        <v>0.28703951923194249</v>
      </c>
      <c r="L249" s="56"/>
      <c r="M249" s="55">
        <f t="shared" si="51"/>
        <v>0.5898662120216418</v>
      </c>
      <c r="N249" s="55">
        <f t="shared" si="52"/>
        <v>1.8811339921093373</v>
      </c>
      <c r="O249" s="55">
        <f t="shared" si="52"/>
        <v>0.28703951923194249</v>
      </c>
      <c r="P249" s="56"/>
      <c r="Q249" s="55">
        <f t="shared" si="69"/>
        <v>0.5898662120216418</v>
      </c>
      <c r="R249" s="55">
        <f t="shared" si="53"/>
        <v>1.8811339921093373</v>
      </c>
      <c r="S249" s="55">
        <f t="shared" si="53"/>
        <v>0.28703951923194249</v>
      </c>
    </row>
    <row r="250" spans="1:19" x14ac:dyDescent="0.25">
      <c r="A250" s="64" t="s">
        <v>252</v>
      </c>
      <c r="B250" s="79">
        <v>299573</v>
      </c>
      <c r="C250" s="80">
        <f t="shared" si="47"/>
        <v>4992.8833333333332</v>
      </c>
      <c r="D250" s="39">
        <f t="shared" si="44"/>
        <v>0.74770448066701911</v>
      </c>
      <c r="E250" s="39">
        <f t="shared" si="45"/>
        <v>1.0014873883386715</v>
      </c>
      <c r="F250" s="39">
        <f t="shared" si="46"/>
        <v>0.15281551429690901</v>
      </c>
      <c r="G250" s="39">
        <f t="shared" si="43"/>
        <v>1.9020073833025997</v>
      </c>
      <c r="H250" s="65"/>
      <c r="I250" s="39">
        <f t="shared" si="48"/>
        <v>0.27665065784679704</v>
      </c>
      <c r="J250" s="39">
        <f t="shared" si="49"/>
        <v>0.9514130189217378</v>
      </c>
      <c r="K250" s="39">
        <f t="shared" si="50"/>
        <v>0.15281551429690901</v>
      </c>
      <c r="L250" s="65"/>
      <c r="M250" s="39">
        <f t="shared" si="51"/>
        <v>0.31403588188014803</v>
      </c>
      <c r="N250" s="39">
        <f t="shared" si="52"/>
        <v>1.0014873883386715</v>
      </c>
      <c r="O250" s="39">
        <f t="shared" si="52"/>
        <v>0.15281551429690901</v>
      </c>
      <c r="P250" s="65"/>
      <c r="Q250" s="39">
        <f t="shared" si="69"/>
        <v>0.31403588188014803</v>
      </c>
      <c r="R250" s="39">
        <f t="shared" si="53"/>
        <v>1.0014873883386715</v>
      </c>
      <c r="S250" s="39">
        <f t="shared" si="53"/>
        <v>0.15281551429690901</v>
      </c>
    </row>
    <row r="251" spans="1:19" x14ac:dyDescent="0.25">
      <c r="A251" s="52"/>
      <c r="B251" s="92"/>
      <c r="C251" s="92"/>
      <c r="I251" s="55"/>
    </row>
    <row r="252" spans="1:19" ht="18.75" x14ac:dyDescent="0.25">
      <c r="A252" s="76" t="s">
        <v>261</v>
      </c>
      <c r="B252" s="92"/>
      <c r="C252" s="92"/>
    </row>
    <row r="253" spans="1:19" x14ac:dyDescent="0.25">
      <c r="A253" s="64" t="s">
        <v>256</v>
      </c>
      <c r="B253" s="79">
        <v>380613</v>
      </c>
      <c r="C253" s="80">
        <f>B253/60</f>
        <v>6343.55</v>
      </c>
      <c r="D253" s="39">
        <f>F$9*(C253/D$15)</f>
        <v>0.9499722788773225</v>
      </c>
      <c r="E253" s="39">
        <f>F$10*(C253/D$15)</f>
        <v>1.2724081253575816</v>
      </c>
      <c r="F253" s="39">
        <f t="shared" ref="F253" si="70">F$11*(C253/D$15)</f>
        <v>0.19415491831069365</v>
      </c>
      <c r="G253" s="39">
        <f t="shared" ref="G253" si="71">SUM(D253:F253)</f>
        <v>2.4165353225455979</v>
      </c>
      <c r="H253" s="95"/>
      <c r="I253" s="39"/>
      <c r="J253" s="39"/>
      <c r="K253" s="39"/>
      <c r="L253" s="95"/>
      <c r="M253" s="39">
        <f>D253*0.42</f>
        <v>0.39898835712847541</v>
      </c>
      <c r="N253" s="39">
        <f t="shared" ref="N253" si="72">E253*1</f>
        <v>1.2724081253575816</v>
      </c>
      <c r="O253" s="39">
        <f t="shared" ref="O253" si="73">F253*1</f>
        <v>0.19415491831069365</v>
      </c>
      <c r="P253" s="95"/>
      <c r="Q253" s="39">
        <f>D253*0.42</f>
        <v>0.39898835712847541</v>
      </c>
      <c r="R253" s="39">
        <f t="shared" ref="R253" si="74">E253*1</f>
        <v>1.2724081253575816</v>
      </c>
      <c r="S253" s="39">
        <f t="shared" ref="S253" si="75">F253*1</f>
        <v>0.19415491831069365</v>
      </c>
    </row>
    <row r="254" spans="1:19" x14ac:dyDescent="0.25">
      <c r="A254" s="62" t="s">
        <v>258</v>
      </c>
      <c r="B254" s="93">
        <v>423750</v>
      </c>
      <c r="C254" s="94">
        <f>B254/60</f>
        <v>7062.5</v>
      </c>
      <c r="D254" s="78">
        <f>F$9*(C254/D$15)</f>
        <v>1.0576379502914126</v>
      </c>
      <c r="E254" s="78">
        <f>F$10*(C254/D$15)</f>
        <v>1.416617254587403</v>
      </c>
      <c r="F254" s="78">
        <f t="shared" ref="F254:F255" si="76">F$11*(C254/D$15)</f>
        <v>0.21615958108145658</v>
      </c>
      <c r="G254" s="78">
        <f t="shared" ref="G254:G255" si="77">SUM(D254:F254)</f>
        <v>2.6904147859602721</v>
      </c>
      <c r="H254" s="57"/>
      <c r="I254" s="78"/>
      <c r="J254" s="78"/>
      <c r="K254" s="78"/>
      <c r="L254" s="57"/>
      <c r="M254" s="78">
        <f>D254*0.42</f>
        <v>0.44420793912239326</v>
      </c>
      <c r="N254" s="78">
        <f t="shared" ref="N254:N255" si="78">E254*1</f>
        <v>1.416617254587403</v>
      </c>
      <c r="O254" s="78">
        <f t="shared" ref="O254:O255" si="79">F254*1</f>
        <v>0.21615958108145658</v>
      </c>
      <c r="P254" s="57"/>
      <c r="Q254" s="78">
        <f>D254*0.42</f>
        <v>0.44420793912239326</v>
      </c>
      <c r="R254" s="78">
        <f t="shared" ref="R254:R255" si="80">E254*1</f>
        <v>1.416617254587403</v>
      </c>
      <c r="S254" s="78">
        <f t="shared" ref="S254:S255" si="81">F254*1</f>
        <v>0.21615958108145658</v>
      </c>
    </row>
    <row r="255" spans="1:19" x14ac:dyDescent="0.25">
      <c r="A255" s="64" t="s">
        <v>259</v>
      </c>
      <c r="B255" s="79">
        <v>2114147</v>
      </c>
      <c r="C255" s="80">
        <f>B255/60</f>
        <v>35235.783333333333</v>
      </c>
      <c r="D255" s="39">
        <f>F$9*(C255/D$15)</f>
        <v>5.2767011202235725</v>
      </c>
      <c r="E255" s="39">
        <f>F$10*(C255/D$15)</f>
        <v>7.067698215773909</v>
      </c>
      <c r="F255" s="39">
        <f t="shared" si="76"/>
        <v>1.0784498639872995</v>
      </c>
      <c r="G255" s="39">
        <f t="shared" si="77"/>
        <v>13.422849199984782</v>
      </c>
      <c r="H255" s="95"/>
      <c r="I255" s="39"/>
      <c r="J255" s="39"/>
      <c r="K255" s="39"/>
      <c r="L255" s="95"/>
      <c r="M255" s="39">
        <f>D255*0.42</f>
        <v>2.2162144704939002</v>
      </c>
      <c r="N255" s="39">
        <f t="shared" si="78"/>
        <v>7.067698215773909</v>
      </c>
      <c r="O255" s="39">
        <f t="shared" si="79"/>
        <v>1.0784498639872995</v>
      </c>
      <c r="P255" s="95"/>
      <c r="Q255" s="39">
        <f>D255*0.42</f>
        <v>2.2162144704939002</v>
      </c>
      <c r="R255" s="39">
        <f t="shared" si="80"/>
        <v>7.067698215773909</v>
      </c>
      <c r="S255" s="39">
        <f t="shared" si="81"/>
        <v>1.0784498639872995</v>
      </c>
    </row>
    <row r="256" spans="1:19" x14ac:dyDescent="0.25">
      <c r="A256" s="62" t="s">
        <v>260</v>
      </c>
      <c r="B256" s="93">
        <v>1308868</v>
      </c>
      <c r="C256" s="94">
        <f>B256/60</f>
        <v>21814.466666666667</v>
      </c>
      <c r="D256" s="78">
        <f>F$9*(C256/D$15)</f>
        <v>3.2668046459516709</v>
      </c>
      <c r="E256" s="78">
        <f>F$10*(C256/D$15)</f>
        <v>4.3756106024243184</v>
      </c>
      <c r="F256" s="78">
        <f t="shared" ref="F256" si="82">F$11*(C256/D$15)</f>
        <v>0.66766810282223932</v>
      </c>
      <c r="G256" s="78">
        <f t="shared" ref="G256" si="83">SUM(D256:F256)</f>
        <v>8.3100833511982284</v>
      </c>
      <c r="H256" s="57"/>
      <c r="I256" s="78"/>
      <c r="J256" s="78"/>
      <c r="K256" s="78"/>
      <c r="L256" s="57"/>
      <c r="M256" s="78">
        <f>D256*0.42</f>
        <v>1.3720579512997018</v>
      </c>
      <c r="N256" s="78">
        <f t="shared" ref="N256" si="84">E256*1</f>
        <v>4.3756106024243184</v>
      </c>
      <c r="O256" s="78">
        <f t="shared" ref="O256" si="85">F256*1</f>
        <v>0.66766810282223932</v>
      </c>
      <c r="P256" s="57"/>
      <c r="Q256" s="78">
        <f>D256*0.42</f>
        <v>1.3720579512997018</v>
      </c>
      <c r="R256" s="78">
        <f t="shared" ref="R256" si="86">E256*1</f>
        <v>4.3756106024243184</v>
      </c>
      <c r="S256" s="78">
        <f t="shared" ref="S256" si="87">F256*1</f>
        <v>0.66766810282223932</v>
      </c>
    </row>
    <row r="257" spans="1:2" x14ac:dyDescent="0.25">
      <c r="A257" s="52"/>
    </row>
    <row r="258" spans="1:2" hidden="1" x14ac:dyDescent="0.25">
      <c r="A258" s="52"/>
    </row>
    <row r="259" spans="1:2" ht="18.75" hidden="1" x14ac:dyDescent="0.25">
      <c r="A259" s="76" t="s">
        <v>262</v>
      </c>
    </row>
    <row r="260" spans="1:2" hidden="1" x14ac:dyDescent="0.25">
      <c r="A260" s="77" t="s">
        <v>257</v>
      </c>
      <c r="B260" s="79">
        <v>238161</v>
      </c>
    </row>
    <row r="261" spans="1:2" x14ac:dyDescent="0.25">
      <c r="A261" s="52"/>
    </row>
    <row r="262" spans="1:2" x14ac:dyDescent="0.25">
      <c r="A262" s="52"/>
    </row>
    <row r="263" spans="1:2" x14ac:dyDescent="0.25">
      <c r="A263" s="52"/>
    </row>
    <row r="264" spans="1:2" x14ac:dyDescent="0.25">
      <c r="A264" s="52"/>
    </row>
    <row r="265" spans="1:2" x14ac:dyDescent="0.25">
      <c r="A265" s="52"/>
    </row>
    <row r="266" spans="1:2" x14ac:dyDescent="0.25">
      <c r="A266" s="52"/>
    </row>
    <row r="267" spans="1:2" x14ac:dyDescent="0.25">
      <c r="A267" s="52"/>
    </row>
    <row r="268" spans="1:2" x14ac:dyDescent="0.25">
      <c r="A268" s="52"/>
    </row>
    <row r="269" spans="1:2" x14ac:dyDescent="0.25">
      <c r="A269" s="52"/>
    </row>
    <row r="270" spans="1:2" x14ac:dyDescent="0.25">
      <c r="A270" s="52"/>
    </row>
    <row r="271" spans="1:2" x14ac:dyDescent="0.25">
      <c r="A271" s="52"/>
    </row>
    <row r="272" spans="1:2" x14ac:dyDescent="0.25">
      <c r="A272" s="52"/>
    </row>
    <row r="273" spans="1:1" x14ac:dyDescent="0.25">
      <c r="A273" s="52"/>
    </row>
    <row r="274" spans="1:1" x14ac:dyDescent="0.25">
      <c r="A274" s="52"/>
    </row>
    <row r="275" spans="1:1" x14ac:dyDescent="0.25">
      <c r="A275" s="52"/>
    </row>
    <row r="276" spans="1:1" x14ac:dyDescent="0.25">
      <c r="A276" s="52"/>
    </row>
    <row r="277" spans="1:1" x14ac:dyDescent="0.25">
      <c r="A277" s="52"/>
    </row>
    <row r="278" spans="1:1" x14ac:dyDescent="0.25">
      <c r="A278" s="52"/>
    </row>
    <row r="279" spans="1:1" x14ac:dyDescent="0.25">
      <c r="A279" s="52"/>
    </row>
    <row r="280" spans="1:1" x14ac:dyDescent="0.25">
      <c r="A280" s="52"/>
    </row>
    <row r="281" spans="1:1" x14ac:dyDescent="0.25">
      <c r="A281" s="52"/>
    </row>
    <row r="282" spans="1:1" x14ac:dyDescent="0.25">
      <c r="A282" s="52"/>
    </row>
    <row r="283" spans="1:1" x14ac:dyDescent="0.25">
      <c r="A283" s="52"/>
    </row>
    <row r="284" spans="1:1" x14ac:dyDescent="0.25">
      <c r="A284" s="52"/>
    </row>
    <row r="285" spans="1:1" x14ac:dyDescent="0.25">
      <c r="A285" s="52"/>
    </row>
    <row r="286" spans="1:1" x14ac:dyDescent="0.25">
      <c r="A286" s="52"/>
    </row>
    <row r="287" spans="1:1" x14ac:dyDescent="0.25">
      <c r="A287" s="52"/>
    </row>
    <row r="288" spans="1:1" x14ac:dyDescent="0.25">
      <c r="A288" s="52"/>
    </row>
    <row r="289" spans="1:1" x14ac:dyDescent="0.25">
      <c r="A289" s="52"/>
    </row>
    <row r="290" spans="1:1" x14ac:dyDescent="0.25">
      <c r="A290" s="52"/>
    </row>
  </sheetData>
  <sheetProtection algorithmName="SHA-512" hashValue="Ef8LhylhISxvF4CDNpesgf3wDiuet1x/hOa/A29c2BMs92mmIqAH658JYbBAMdtT4qXPO++kQJ/Y6WoN/gqLAw==" saltValue="nykQ13pCNKH8ttO+HnyVag==" spinCount="100000" sheet="1" autoFilter="0"/>
  <autoFilter ref="A23:A250"/>
  <mergeCells count="11">
    <mergeCell ref="A1:F1"/>
    <mergeCell ref="Q21:S22"/>
    <mergeCell ref="I21:K22"/>
    <mergeCell ref="M21:O22"/>
    <mergeCell ref="A4:G4"/>
    <mergeCell ref="A3:H3"/>
    <mergeCell ref="A6:H6"/>
    <mergeCell ref="B7:C7"/>
    <mergeCell ref="D7:D8"/>
    <mergeCell ref="E7:E8"/>
    <mergeCell ref="F7:F8"/>
  </mergeCells>
  <pageMargins left="0.23622047244094491" right="0.23622047244094491" top="0.74803149606299213" bottom="0.74803149606299213" header="0.31496062992125984" footer="0.31496062992125984"/>
  <pageSetup paperSize="8" scale="82" fitToHeight="0" orientation="landscape" r:id="rId1"/>
  <headerFooter>
    <oddFooter>Seite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Heime 2022-2024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b188muk</dc:creator>
  <cp:lastModifiedBy>b188mem</cp:lastModifiedBy>
  <cp:lastPrinted>2018-10-29T06:59:19Z</cp:lastPrinted>
  <dcterms:created xsi:type="dcterms:W3CDTF">2016-12-12T16:15:31Z</dcterms:created>
  <dcterms:modified xsi:type="dcterms:W3CDTF">2022-08-23T11:10:45Z</dcterms:modified>
</cp:coreProperties>
</file>