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_DA\04_Auswertungen\02_Kenndaten\2017\8_Langzeit\05_Homepage\"/>
    </mc:Choice>
  </mc:AlternateContent>
  <bookViews>
    <workbookView xWindow="0" yWindow="0" windowWidth="28800" windowHeight="13500" tabRatio="789"/>
  </bookViews>
  <sheets>
    <sheet name="Abb1" sheetId="1" r:id="rId1"/>
    <sheet name="Abb2-4" sheetId="2" r:id="rId2"/>
    <sheet name="Abb5" sheetId="3" r:id="rId3"/>
    <sheet name="Abb9-12" sheetId="4" r:id="rId4"/>
    <sheet name="Abb13-15" sheetId="5" r:id="rId5"/>
    <sheet name="Tab_L1.1" sheetId="6" r:id="rId6"/>
    <sheet name="Tab_L1.2" sheetId="7" r:id="rId7"/>
    <sheet name="Tab_L1.3" sheetId="8" r:id="rId8"/>
    <sheet name="Tab_L1.4" sheetId="9" r:id="rId9"/>
    <sheet name="Tab_L1.5" sheetId="10" r:id="rId10"/>
    <sheet name="Tab_L2.1" sheetId="11" r:id="rId11"/>
    <sheet name="Tab_L2.2" sheetId="12" r:id="rId12"/>
    <sheet name="Tab_L2.3" sheetId="13" r:id="rId13"/>
    <sheet name="Tab_L2.4" sheetId="14" r:id="rId14"/>
    <sheet name="Tab_L2.5" sheetId="15" r:id="rId15"/>
    <sheet name="Tab_L2.6" sheetId="16" r:id="rId16"/>
    <sheet name="Tab_L2.7" sheetId="17" r:id="rId17"/>
    <sheet name="Tab_L2.8" sheetId="18" r:id="rId18"/>
    <sheet name="Tab_L2.9" sheetId="19" r:id="rId19"/>
    <sheet name="Tab_L2.10" sheetId="20" r:id="rId20"/>
    <sheet name="Tab_L2.11" sheetId="21" r:id="rId21"/>
    <sheet name="Tab_L2.12" sheetId="22" r:id="rId22"/>
    <sheet name="Tab_L2.13" sheetId="23" r:id="rId23"/>
    <sheet name="Tab_L2.14" sheetId="24" r:id="rId24"/>
    <sheet name="Tab_L3.1" sheetId="25" r:id="rId25"/>
    <sheet name="Tab_L3.2" sheetId="26" r:id="rId26"/>
    <sheet name="Tab_L3.3" sheetId="27" r:id="rId27"/>
    <sheet name="Tab_L3.4" sheetId="28" r:id="rId28"/>
    <sheet name="Tab_L3.5" sheetId="29" r:id="rId29"/>
    <sheet name="Tab_L4.1" sheetId="30" r:id="rId30"/>
    <sheet name="Tab_L4.2" sheetId="31" r:id="rId31"/>
    <sheet name="Tab_L4.3" sheetId="32" r:id="rId32"/>
    <sheet name="Tab_L4.4" sheetId="33" r:id="rId33"/>
    <sheet name="Tab_L4.5" sheetId="34" r:id="rId34"/>
    <sheet name="Tab_L4.6" sheetId="35" r:id="rId35"/>
    <sheet name="Tab_L5.1" sheetId="36" r:id="rId36"/>
    <sheet name="Tab_L5.2" sheetId="37" r:id="rId37"/>
    <sheet name="Tab_L5.3" sheetId="38" r:id="rId38"/>
    <sheet name="Tab_L5.4" sheetId="39" r:id="rId39"/>
  </sheets>
  <definedNames>
    <definedName name="_xlnm.Print_Area" localSheetId="11">Tab_L2.2!$A$1:$I$42</definedName>
    <definedName name="_xlnm.Print_Area" localSheetId="18">Tab_L2.9!$A$1:$H$58</definedName>
    <definedName name="_xlnm.Print_Area" localSheetId="35">Tab_L5.1!$A$1:$I$49</definedName>
    <definedName name="_xlnm.Print_Area" localSheetId="36">Tab_L5.2!$A$1:$G$47</definedName>
    <definedName name="_xlnm.Print_Titles" localSheetId="5">Tab_L1.1!$2:$5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7" l="1"/>
  <c r="I16" i="7"/>
  <c r="I15" i="7"/>
  <c r="I14" i="7"/>
  <c r="I13" i="7"/>
  <c r="I12" i="7"/>
  <c r="I11" i="7"/>
  <c r="I10" i="7"/>
  <c r="I9" i="7"/>
  <c r="I8" i="7"/>
  <c r="I5" i="7" s="1"/>
  <c r="I7" i="7"/>
  <c r="I6" i="7"/>
  <c r="H5" i="7"/>
  <c r="G5" i="7"/>
  <c r="F5" i="7"/>
  <c r="E5" i="7"/>
  <c r="D5" i="7"/>
  <c r="C5" i="7"/>
  <c r="H54" i="8" l="1"/>
  <c r="H53" i="8"/>
  <c r="H52" i="8"/>
  <c r="H51" i="8"/>
  <c r="H50" i="8"/>
  <c r="H49" i="8"/>
  <c r="H48" i="8"/>
  <c r="H47" i="8"/>
  <c r="H46" i="8"/>
  <c r="H45" i="8"/>
  <c r="H44" i="8"/>
  <c r="H43" i="8"/>
  <c r="H41" i="8" s="1"/>
  <c r="G41" i="8"/>
  <c r="F41" i="8"/>
  <c r="E41" i="8"/>
  <c r="D41" i="8"/>
  <c r="C41" i="8"/>
  <c r="B41" i="8"/>
  <c r="H37" i="8"/>
  <c r="H36" i="8"/>
  <c r="H35" i="8"/>
  <c r="H34" i="8"/>
  <c r="H33" i="8"/>
  <c r="H32" i="8"/>
  <c r="H31" i="8"/>
  <c r="H24" i="8" s="1"/>
  <c r="H30" i="8"/>
  <c r="H29" i="8"/>
  <c r="H28" i="8"/>
  <c r="H27" i="8"/>
  <c r="H26" i="8"/>
  <c r="G24" i="8"/>
  <c r="F24" i="8"/>
  <c r="E24" i="8"/>
  <c r="D24" i="8"/>
  <c r="C24" i="8"/>
  <c r="B24" i="8"/>
  <c r="H20" i="8"/>
  <c r="H19" i="8"/>
  <c r="H18" i="8"/>
  <c r="H17" i="8"/>
  <c r="H16" i="8"/>
  <c r="H15" i="8"/>
  <c r="H14" i="8"/>
  <c r="H13" i="8"/>
  <c r="H12" i="8"/>
  <c r="H11" i="8"/>
  <c r="H10" i="8"/>
  <c r="H9" i="8"/>
  <c r="H7" i="8" s="1"/>
  <c r="G7" i="8"/>
  <c r="F7" i="8"/>
  <c r="E7" i="8"/>
  <c r="D7" i="8"/>
  <c r="C7" i="8"/>
  <c r="B7" i="8"/>
  <c r="J31" i="9" l="1"/>
  <c r="J30" i="9"/>
  <c r="J29" i="9"/>
  <c r="J28" i="9"/>
  <c r="J27" i="9"/>
  <c r="J26" i="9"/>
  <c r="J25" i="9"/>
  <c r="J24" i="9"/>
  <c r="J23" i="9"/>
  <c r="J22" i="9"/>
  <c r="J21" i="9"/>
  <c r="J20" i="9"/>
  <c r="I18" i="9"/>
  <c r="H18" i="9"/>
  <c r="G18" i="9"/>
  <c r="F18" i="9"/>
  <c r="E18" i="9"/>
  <c r="J18" i="9" s="1"/>
  <c r="D18" i="9"/>
  <c r="C18" i="9"/>
  <c r="J14" i="9"/>
  <c r="J13" i="9"/>
  <c r="J12" i="9"/>
  <c r="J11" i="9"/>
  <c r="J10" i="9"/>
  <c r="J9" i="9"/>
  <c r="I7" i="9"/>
  <c r="H7" i="9"/>
  <c r="G7" i="9"/>
  <c r="F7" i="9"/>
  <c r="E7" i="9"/>
  <c r="D7" i="9"/>
  <c r="C7" i="9"/>
  <c r="J7" i="9" s="1"/>
  <c r="I52" i="10" l="1"/>
  <c r="B52" i="10"/>
  <c r="E51" i="10"/>
  <c r="D51" i="10"/>
  <c r="C51" i="10"/>
  <c r="B51" i="10"/>
  <c r="E49" i="10"/>
  <c r="D49" i="10"/>
  <c r="C49" i="10"/>
  <c r="J45" i="10"/>
  <c r="J44" i="10"/>
  <c r="J42" i="10" s="1"/>
  <c r="I42" i="10"/>
  <c r="I51" i="10" s="1"/>
  <c r="H42" i="10"/>
  <c r="H52" i="10" s="1"/>
  <c r="G42" i="10"/>
  <c r="G52" i="10" s="1"/>
  <c r="F42" i="10"/>
  <c r="F52" i="10" s="1"/>
  <c r="E42" i="10"/>
  <c r="E52" i="10" s="1"/>
  <c r="D42" i="10"/>
  <c r="D52" i="10" s="1"/>
  <c r="C42" i="10"/>
  <c r="C52" i="10" s="1"/>
  <c r="B42" i="10"/>
  <c r="B49" i="10" s="1"/>
  <c r="J38" i="10"/>
  <c r="J37" i="10"/>
  <c r="J36" i="10"/>
  <c r="J35" i="10"/>
  <c r="J34" i="10"/>
  <c r="J33" i="10"/>
  <c r="J32" i="10"/>
  <c r="J31" i="10"/>
  <c r="J30" i="10"/>
  <c r="J29" i="10"/>
  <c r="J28" i="10"/>
  <c r="J27" i="10"/>
  <c r="J21" i="10"/>
  <c r="J20" i="10"/>
  <c r="J19" i="10"/>
  <c r="J18" i="10"/>
  <c r="J17" i="10"/>
  <c r="J16" i="10"/>
  <c r="J15" i="10"/>
  <c r="J8" i="10" s="1"/>
  <c r="J14" i="10"/>
  <c r="J13" i="10"/>
  <c r="J12" i="10"/>
  <c r="J11" i="10"/>
  <c r="J10" i="10"/>
  <c r="I8" i="10"/>
  <c r="I25" i="10" s="1"/>
  <c r="H8" i="10"/>
  <c r="G8" i="10"/>
  <c r="F8" i="10"/>
  <c r="E8" i="10"/>
  <c r="D8" i="10"/>
  <c r="C8" i="10"/>
  <c r="B8" i="10"/>
  <c r="B25" i="10" s="1"/>
  <c r="F25" i="10" l="1"/>
  <c r="J25" i="10"/>
  <c r="D25" i="10"/>
  <c r="C25" i="10"/>
  <c r="J49" i="10"/>
  <c r="J51" i="10"/>
  <c r="J52" i="10"/>
  <c r="E25" i="10"/>
  <c r="G25" i="10"/>
  <c r="H25" i="10"/>
  <c r="F49" i="10"/>
  <c r="G49" i="10"/>
  <c r="F51" i="10"/>
  <c r="H49" i="10"/>
  <c r="G51" i="10"/>
  <c r="I49" i="10"/>
  <c r="H51" i="10"/>
  <c r="F47" i="11" l="1"/>
  <c r="E47" i="11"/>
  <c r="D47" i="11"/>
  <c r="C47" i="11"/>
  <c r="B47" i="11"/>
  <c r="F35" i="11"/>
  <c r="E35" i="11"/>
  <c r="D35" i="11"/>
  <c r="C35" i="11"/>
  <c r="B35" i="11"/>
  <c r="F18" i="11"/>
  <c r="E18" i="11"/>
  <c r="D18" i="11"/>
  <c r="C18" i="11"/>
  <c r="B18" i="11"/>
  <c r="F7" i="11"/>
  <c r="E7" i="11"/>
  <c r="D7" i="11"/>
  <c r="C7" i="11"/>
  <c r="B7" i="11"/>
  <c r="I35" i="12" l="1"/>
  <c r="H35" i="12"/>
  <c r="G35" i="12"/>
  <c r="F35" i="12"/>
  <c r="I34" i="12"/>
  <c r="H34" i="12"/>
  <c r="G34" i="12"/>
  <c r="F34" i="12"/>
  <c r="I33" i="12"/>
  <c r="H33" i="12"/>
  <c r="G33" i="12"/>
  <c r="F33" i="12"/>
  <c r="I31" i="12"/>
  <c r="H31" i="12"/>
  <c r="G31" i="12"/>
  <c r="F31" i="12"/>
  <c r="I27" i="12"/>
  <c r="H27" i="12"/>
  <c r="G27" i="12"/>
  <c r="F27" i="12"/>
  <c r="H26" i="12"/>
  <c r="F26" i="12"/>
  <c r="I25" i="12"/>
  <c r="H25" i="12"/>
  <c r="F25" i="12"/>
  <c r="H23" i="12"/>
  <c r="G23" i="12"/>
  <c r="F23" i="12"/>
  <c r="E23" i="12"/>
  <c r="I23" i="12" s="1"/>
  <c r="H19" i="12"/>
  <c r="G19" i="12"/>
  <c r="F19" i="12"/>
  <c r="H18" i="12"/>
  <c r="G18" i="12"/>
  <c r="F18" i="12"/>
  <c r="H17" i="12"/>
  <c r="G17" i="12"/>
  <c r="F17" i="12"/>
  <c r="H15" i="12"/>
  <c r="G15" i="12"/>
  <c r="E15" i="12"/>
  <c r="I18" i="12" s="1"/>
  <c r="H11" i="12"/>
  <c r="G11" i="12"/>
  <c r="F11" i="12"/>
  <c r="H10" i="12"/>
  <c r="G10" i="12"/>
  <c r="F10" i="12"/>
  <c r="H9" i="12"/>
  <c r="G9" i="12"/>
  <c r="F9" i="12"/>
  <c r="H7" i="12"/>
  <c r="G7" i="12"/>
  <c r="E7" i="12"/>
  <c r="F7" i="12" s="1"/>
  <c r="F15" i="12" l="1"/>
  <c r="I11" i="12"/>
  <c r="I19" i="12"/>
  <c r="I7" i="12"/>
  <c r="I10" i="12"/>
  <c r="I26" i="12"/>
  <c r="I9" i="12"/>
  <c r="I17" i="12"/>
  <c r="I15" i="12"/>
  <c r="H47" i="13" l="1"/>
  <c r="G47" i="13"/>
  <c r="F47" i="13"/>
  <c r="E47" i="13"/>
  <c r="D47" i="13"/>
  <c r="C47" i="13"/>
  <c r="B47" i="13"/>
  <c r="H35" i="13"/>
  <c r="G35" i="13"/>
  <c r="F35" i="13"/>
  <c r="E35" i="13"/>
  <c r="D35" i="13"/>
  <c r="C35" i="13"/>
  <c r="B35" i="13"/>
  <c r="H18" i="13"/>
  <c r="G18" i="13"/>
  <c r="F18" i="13"/>
  <c r="E18" i="13"/>
  <c r="D18" i="13"/>
  <c r="C18" i="13"/>
  <c r="B18" i="13"/>
  <c r="G7" i="13"/>
  <c r="F7" i="13"/>
  <c r="E7" i="13"/>
  <c r="H7" i="13" s="1"/>
  <c r="D7" i="13"/>
  <c r="C7" i="13"/>
  <c r="B7" i="13"/>
  <c r="J43" i="14" l="1"/>
  <c r="I43" i="14"/>
  <c r="H43" i="14"/>
  <c r="G43" i="14"/>
  <c r="F43" i="14"/>
  <c r="E43" i="14"/>
  <c r="D43" i="14"/>
  <c r="C43" i="14"/>
  <c r="J36" i="14"/>
  <c r="I36" i="14"/>
  <c r="H36" i="14"/>
  <c r="G36" i="14"/>
  <c r="F36" i="14"/>
  <c r="E36" i="14"/>
  <c r="D36" i="14"/>
  <c r="C36" i="14"/>
  <c r="J19" i="14"/>
  <c r="I19" i="14"/>
  <c r="H19" i="14"/>
  <c r="G19" i="14"/>
  <c r="F19" i="14"/>
  <c r="E19" i="14"/>
  <c r="D19" i="14"/>
  <c r="C19" i="14"/>
  <c r="J15" i="14"/>
  <c r="J14" i="14"/>
  <c r="J8" i="14" s="1"/>
  <c r="J13" i="14"/>
  <c r="J12" i="14"/>
  <c r="J11" i="14"/>
  <c r="J10" i="14"/>
  <c r="I8" i="14"/>
  <c r="H8" i="14"/>
  <c r="G8" i="14"/>
  <c r="F8" i="14"/>
  <c r="E8" i="14"/>
  <c r="D8" i="14"/>
  <c r="C8" i="14"/>
  <c r="H47" i="15" l="1"/>
  <c r="G47" i="15"/>
  <c r="F47" i="15"/>
  <c r="E47" i="15"/>
  <c r="D47" i="15"/>
  <c r="C47" i="15"/>
  <c r="B47" i="15"/>
  <c r="H35" i="15"/>
  <c r="G35" i="15"/>
  <c r="F35" i="15"/>
  <c r="E35" i="15"/>
  <c r="D35" i="15"/>
  <c r="C35" i="15"/>
  <c r="B35" i="15"/>
  <c r="H18" i="15"/>
  <c r="G18" i="15"/>
  <c r="F18" i="15"/>
  <c r="E18" i="15"/>
  <c r="D18" i="15"/>
  <c r="C18" i="15"/>
  <c r="B18" i="15"/>
  <c r="H14" i="15"/>
  <c r="H13" i="15"/>
  <c r="H12" i="15"/>
  <c r="H11" i="15"/>
  <c r="H10" i="15"/>
  <c r="H9" i="15"/>
  <c r="G7" i="15"/>
  <c r="F7" i="15"/>
  <c r="E7" i="15"/>
  <c r="D7" i="15"/>
  <c r="C7" i="15"/>
  <c r="B7" i="15"/>
  <c r="H7" i="15" s="1"/>
  <c r="J43" i="16" l="1"/>
  <c r="I43" i="16"/>
  <c r="H43" i="16"/>
  <c r="G43" i="16"/>
  <c r="F43" i="16"/>
  <c r="E43" i="16"/>
  <c r="D43" i="16"/>
  <c r="C43" i="16"/>
  <c r="J36" i="16"/>
  <c r="I36" i="16"/>
  <c r="H36" i="16"/>
  <c r="G36" i="16"/>
  <c r="F36" i="16"/>
  <c r="E36" i="16"/>
  <c r="D36" i="16"/>
  <c r="C36" i="16"/>
  <c r="J19" i="16"/>
  <c r="I19" i="16"/>
  <c r="H19" i="16"/>
  <c r="G19" i="16"/>
  <c r="F19" i="16"/>
  <c r="E19" i="16"/>
  <c r="D19" i="16"/>
  <c r="C19" i="16"/>
  <c r="I8" i="16"/>
  <c r="J8" i="16" s="1"/>
  <c r="H8" i="16"/>
  <c r="G8" i="16"/>
  <c r="F8" i="16"/>
  <c r="E8" i="16"/>
  <c r="D8" i="16"/>
  <c r="C8" i="16"/>
  <c r="G25" i="17" l="1"/>
  <c r="G18" i="17" s="1"/>
  <c r="G24" i="17"/>
  <c r="G23" i="17"/>
  <c r="G22" i="17"/>
  <c r="G21" i="17"/>
  <c r="G20" i="17"/>
  <c r="F18" i="17"/>
  <c r="E18" i="17"/>
  <c r="D18" i="17"/>
  <c r="C18" i="17"/>
  <c r="B18" i="17"/>
  <c r="G14" i="17"/>
  <c r="G13" i="17"/>
  <c r="G12" i="17"/>
  <c r="G11" i="17"/>
  <c r="G10" i="17"/>
  <c r="G9" i="17"/>
  <c r="F7" i="17"/>
  <c r="E7" i="17"/>
  <c r="D7" i="17"/>
  <c r="C7" i="17"/>
  <c r="B7" i="17"/>
  <c r="G7" i="17" s="1"/>
  <c r="P21" i="18" l="1"/>
  <c r="P20" i="18"/>
  <c r="P19" i="18"/>
  <c r="P18" i="18"/>
  <c r="P17" i="18"/>
  <c r="P16" i="18"/>
  <c r="P15" i="18"/>
  <c r="P14" i="18"/>
  <c r="P13" i="18"/>
  <c r="P12" i="18"/>
  <c r="P8" i="18" s="1"/>
  <c r="P11" i="18"/>
  <c r="P10" i="18"/>
  <c r="O8" i="18"/>
  <c r="N8" i="18"/>
  <c r="M8" i="18"/>
  <c r="L8" i="18"/>
  <c r="K8" i="18"/>
  <c r="J8" i="18"/>
  <c r="I8" i="18"/>
  <c r="H8" i="18"/>
  <c r="G8" i="18"/>
  <c r="F8" i="18"/>
  <c r="E8" i="18"/>
  <c r="D8" i="18"/>
  <c r="C8" i="18"/>
  <c r="B8" i="18"/>
  <c r="H50" i="19" l="1"/>
  <c r="H49" i="19"/>
  <c r="H47" i="19" s="1"/>
  <c r="G47" i="19"/>
  <c r="F47" i="19"/>
  <c r="E47" i="19"/>
  <c r="D47" i="19"/>
  <c r="C47" i="19"/>
  <c r="H43" i="19"/>
  <c r="H42" i="19"/>
  <c r="H41" i="19"/>
  <c r="H40" i="19"/>
  <c r="H39" i="19"/>
  <c r="H38" i="19"/>
  <c r="H37" i="19"/>
  <c r="H35" i="19"/>
  <c r="G35" i="19"/>
  <c r="F35" i="19"/>
  <c r="E35" i="19"/>
  <c r="D35" i="19"/>
  <c r="C35" i="19"/>
  <c r="H31" i="19"/>
  <c r="H30" i="19"/>
  <c r="H29" i="19"/>
  <c r="H28" i="19"/>
  <c r="H27" i="19"/>
  <c r="H26" i="19"/>
  <c r="H25" i="19"/>
  <c r="H24" i="19"/>
  <c r="H23" i="19"/>
  <c r="H22" i="19"/>
  <c r="H21" i="19"/>
  <c r="H18" i="19" s="1"/>
  <c r="H20" i="19"/>
  <c r="G18" i="19"/>
  <c r="F18" i="19"/>
  <c r="E18" i="19"/>
  <c r="D18" i="19"/>
  <c r="C18" i="19"/>
  <c r="H14" i="19"/>
  <c r="H13" i="19"/>
  <c r="H12" i="19"/>
  <c r="H11" i="19"/>
  <c r="H10" i="19"/>
  <c r="H9" i="19"/>
  <c r="G7" i="19"/>
  <c r="F7" i="19"/>
  <c r="H7" i="19" s="1"/>
  <c r="E7" i="19"/>
  <c r="D7" i="19"/>
  <c r="C7" i="19"/>
  <c r="H25" i="20" l="1"/>
  <c r="H24" i="20"/>
  <c r="H23" i="20"/>
  <c r="H22" i="20"/>
  <c r="H21" i="20"/>
  <c r="G19" i="20"/>
  <c r="F19" i="20"/>
  <c r="E19" i="20"/>
  <c r="D19" i="20"/>
  <c r="H19" i="20" s="1"/>
  <c r="C19" i="20"/>
  <c r="B19" i="20"/>
  <c r="H14" i="20"/>
  <c r="H13" i="20"/>
  <c r="H12" i="20"/>
  <c r="H11" i="20"/>
  <c r="H10" i="20"/>
  <c r="H9" i="20"/>
  <c r="G7" i="20"/>
  <c r="F7" i="20"/>
  <c r="E7" i="20"/>
  <c r="D7" i="20"/>
  <c r="C7" i="20"/>
  <c r="B7" i="20"/>
  <c r="H7" i="20" s="1"/>
  <c r="I50" i="22" l="1"/>
  <c r="I49" i="22"/>
  <c r="I47" i="22" s="1"/>
  <c r="H47" i="22"/>
  <c r="G47" i="22"/>
  <c r="F47" i="22"/>
  <c r="E47" i="22"/>
  <c r="D47" i="22"/>
  <c r="C47" i="22"/>
  <c r="I43" i="22"/>
  <c r="I35" i="22" s="1"/>
  <c r="I42" i="22"/>
  <c r="I41" i="22"/>
  <c r="I40" i="22"/>
  <c r="I39" i="22"/>
  <c r="I38" i="22"/>
  <c r="I37" i="22"/>
  <c r="H35" i="22"/>
  <c r="G35" i="22"/>
  <c r="F35" i="22"/>
  <c r="E35" i="22"/>
  <c r="D35" i="22"/>
  <c r="C35" i="22"/>
  <c r="I31" i="22"/>
  <c r="I30" i="22"/>
  <c r="I29" i="22"/>
  <c r="I28" i="22"/>
  <c r="I27" i="22"/>
  <c r="I26" i="22"/>
  <c r="I25" i="22"/>
  <c r="I24" i="22"/>
  <c r="I23" i="22"/>
  <c r="I22" i="22"/>
  <c r="I21" i="22"/>
  <c r="I20" i="22"/>
  <c r="I18" i="22" s="1"/>
  <c r="H18" i="22"/>
  <c r="G18" i="22"/>
  <c r="F18" i="22"/>
  <c r="E18" i="22"/>
  <c r="D18" i="22"/>
  <c r="C18" i="22"/>
  <c r="I14" i="22"/>
  <c r="I13" i="22"/>
  <c r="I12" i="22"/>
  <c r="I11" i="22"/>
  <c r="I10" i="22"/>
  <c r="I9" i="22"/>
  <c r="H7" i="22"/>
  <c r="I7" i="22" s="1"/>
  <c r="G7" i="22"/>
  <c r="F7" i="22"/>
  <c r="E7" i="22"/>
  <c r="D7" i="22"/>
  <c r="C7" i="22"/>
  <c r="G19" i="23" l="1"/>
  <c r="F19" i="23"/>
  <c r="D19" i="23"/>
  <c r="C19" i="23"/>
  <c r="B19" i="23"/>
  <c r="G8" i="23"/>
  <c r="F8" i="23"/>
  <c r="D8" i="23"/>
  <c r="C8" i="23"/>
  <c r="B8" i="23"/>
  <c r="H57" i="24" l="1"/>
  <c r="G57" i="24"/>
  <c r="F57" i="24"/>
  <c r="E57" i="24"/>
  <c r="D57" i="24"/>
  <c r="C57" i="24"/>
  <c r="H56" i="24"/>
  <c r="G56" i="24"/>
  <c r="F56" i="24"/>
  <c r="E56" i="24"/>
  <c r="D56" i="24"/>
  <c r="C56" i="24"/>
  <c r="H55" i="24"/>
  <c r="G55" i="24"/>
  <c r="F55" i="24"/>
  <c r="E55" i="24"/>
  <c r="D55" i="24"/>
  <c r="C55" i="24"/>
  <c r="H54" i="24"/>
  <c r="G54" i="24"/>
  <c r="F54" i="24"/>
  <c r="E54" i="24"/>
  <c r="D54" i="24"/>
  <c r="C54" i="24"/>
  <c r="H53" i="24"/>
  <c r="G53" i="24"/>
  <c r="F53" i="24"/>
  <c r="E53" i="24"/>
  <c r="D53" i="24"/>
  <c r="C53" i="24"/>
  <c r="H52" i="24"/>
  <c r="G52" i="24"/>
  <c r="F52" i="24"/>
  <c r="E52" i="24"/>
  <c r="D52" i="24"/>
  <c r="C52" i="24"/>
  <c r="H51" i="24"/>
  <c r="G51" i="24"/>
  <c r="F51" i="24"/>
  <c r="E51" i="24"/>
  <c r="D51" i="24"/>
  <c r="C51" i="24"/>
  <c r="H50" i="24"/>
  <c r="G50" i="24"/>
  <c r="F50" i="24"/>
  <c r="E50" i="24"/>
  <c r="D50" i="24"/>
  <c r="C50" i="24"/>
  <c r="H49" i="24"/>
  <c r="G49" i="24"/>
  <c r="F49" i="24"/>
  <c r="E49" i="24"/>
  <c r="D49" i="24"/>
  <c r="C49" i="24"/>
  <c r="H48" i="24"/>
  <c r="G48" i="24"/>
  <c r="F48" i="24"/>
  <c r="E48" i="24"/>
  <c r="D48" i="24"/>
  <c r="C48" i="24"/>
  <c r="H47" i="24"/>
  <c r="G47" i="24"/>
  <c r="F47" i="24"/>
  <c r="E47" i="24"/>
  <c r="D47" i="24"/>
  <c r="C47" i="24"/>
  <c r="H46" i="24"/>
  <c r="G46" i="24"/>
  <c r="F46" i="24"/>
  <c r="E46" i="24"/>
  <c r="D46" i="24"/>
  <c r="C46" i="24"/>
  <c r="H45" i="24"/>
  <c r="G45" i="24"/>
  <c r="D45" i="24"/>
  <c r="H28" i="24"/>
  <c r="G28" i="24"/>
  <c r="F28" i="24"/>
  <c r="F45" i="24" s="1"/>
  <c r="E28" i="24"/>
  <c r="E45" i="24" s="1"/>
  <c r="D28" i="24"/>
  <c r="C28" i="24"/>
  <c r="C45" i="24" s="1"/>
  <c r="B28" i="24"/>
  <c r="H24" i="24"/>
  <c r="G24" i="24"/>
  <c r="F24" i="24"/>
  <c r="E24" i="24"/>
  <c r="D24" i="24"/>
  <c r="C24" i="24"/>
  <c r="H23" i="24"/>
  <c r="G23" i="24"/>
  <c r="F23" i="24"/>
  <c r="E23" i="24"/>
  <c r="D23" i="24"/>
  <c r="C23" i="24"/>
  <c r="H22" i="24"/>
  <c r="G22" i="24"/>
  <c r="F22" i="24"/>
  <c r="E22" i="24"/>
  <c r="D22" i="24"/>
  <c r="C22" i="24"/>
  <c r="H21" i="24"/>
  <c r="G21" i="24"/>
  <c r="F21" i="24"/>
  <c r="E21" i="24"/>
  <c r="D21" i="24"/>
  <c r="C21" i="24"/>
  <c r="H20" i="24"/>
  <c r="G20" i="24"/>
  <c r="F20" i="24"/>
  <c r="E20" i="24"/>
  <c r="D20" i="24"/>
  <c r="C20" i="24"/>
  <c r="H19" i="24"/>
  <c r="G19" i="24"/>
  <c r="F19" i="24"/>
  <c r="E19" i="24"/>
  <c r="D19" i="24"/>
  <c r="C19" i="24"/>
  <c r="H18" i="24"/>
  <c r="E18" i="24"/>
  <c r="H7" i="24"/>
  <c r="G7" i="24"/>
  <c r="G18" i="24" s="1"/>
  <c r="F7" i="24"/>
  <c r="F18" i="24" s="1"/>
  <c r="E7" i="24"/>
  <c r="D7" i="24"/>
  <c r="D18" i="24" s="1"/>
  <c r="C7" i="24"/>
  <c r="C18" i="24" s="1"/>
  <c r="B7" i="24"/>
  <c r="G60" i="25" l="1"/>
  <c r="F60" i="25"/>
  <c r="C60" i="25"/>
  <c r="G59" i="25"/>
  <c r="F59" i="25"/>
  <c r="C59" i="25"/>
  <c r="D57" i="25"/>
  <c r="H53" i="25"/>
  <c r="C53" i="25"/>
  <c r="H52" i="25"/>
  <c r="G52" i="25"/>
  <c r="C52" i="25"/>
  <c r="G51" i="25"/>
  <c r="F51" i="25"/>
  <c r="C51" i="25"/>
  <c r="H50" i="25"/>
  <c r="H49" i="25"/>
  <c r="G49" i="25"/>
  <c r="H47" i="25"/>
  <c r="G47" i="25"/>
  <c r="F47" i="25"/>
  <c r="C47" i="25"/>
  <c r="F43" i="25"/>
  <c r="E43" i="25"/>
  <c r="I41" i="25"/>
  <c r="H41" i="25"/>
  <c r="E41" i="25"/>
  <c r="D41" i="25"/>
  <c r="C41" i="25"/>
  <c r="H40" i="25"/>
  <c r="G40" i="25"/>
  <c r="D40" i="25"/>
  <c r="C40" i="25"/>
  <c r="I39" i="25"/>
  <c r="F39" i="25"/>
  <c r="H38" i="25"/>
  <c r="E38" i="25"/>
  <c r="I32" i="25"/>
  <c r="I31" i="25"/>
  <c r="H29" i="25"/>
  <c r="H59" i="25" s="1"/>
  <c r="G29" i="25"/>
  <c r="G57" i="25" s="1"/>
  <c r="F29" i="25"/>
  <c r="F57" i="25" s="1"/>
  <c r="E29" i="25"/>
  <c r="E57" i="25" s="1"/>
  <c r="D29" i="25"/>
  <c r="D59" i="25" s="1"/>
  <c r="C29" i="25"/>
  <c r="C57" i="25" s="1"/>
  <c r="I25" i="25"/>
  <c r="I53" i="25" s="1"/>
  <c r="I24" i="25"/>
  <c r="I52" i="25" s="1"/>
  <c r="I23" i="25"/>
  <c r="I51" i="25" s="1"/>
  <c r="I22" i="25"/>
  <c r="I21" i="25"/>
  <c r="I49" i="25" s="1"/>
  <c r="I19" i="25"/>
  <c r="I47" i="25" s="1"/>
  <c r="H19" i="25"/>
  <c r="H51" i="25" s="1"/>
  <c r="G19" i="25"/>
  <c r="G50" i="25" s="1"/>
  <c r="F19" i="25"/>
  <c r="F53" i="25" s="1"/>
  <c r="E19" i="25"/>
  <c r="E52" i="25" s="1"/>
  <c r="D19" i="25"/>
  <c r="D51" i="25" s="1"/>
  <c r="C19" i="25"/>
  <c r="C50" i="25" s="1"/>
  <c r="I15" i="25"/>
  <c r="H43" i="25" s="1"/>
  <c r="I14" i="25"/>
  <c r="G42" i="25" s="1"/>
  <c r="I13" i="25"/>
  <c r="F41" i="25" s="1"/>
  <c r="I12" i="25"/>
  <c r="E40" i="25" s="1"/>
  <c r="I11" i="25"/>
  <c r="D39" i="25" s="1"/>
  <c r="I10" i="25"/>
  <c r="C38" i="25" s="1"/>
  <c r="I8" i="25"/>
  <c r="H36" i="25" s="1"/>
  <c r="H8" i="25"/>
  <c r="G8" i="25"/>
  <c r="F8" i="25"/>
  <c r="F36" i="25" s="1"/>
  <c r="E8" i="25"/>
  <c r="D8" i="25"/>
  <c r="C8" i="25"/>
  <c r="C36" i="25" s="1"/>
  <c r="I59" i="25" l="1"/>
  <c r="G36" i="25"/>
  <c r="D42" i="25"/>
  <c r="E59" i="25"/>
  <c r="I29" i="25"/>
  <c r="I57" i="25" s="1"/>
  <c r="E42" i="25"/>
  <c r="I50" i="25"/>
  <c r="I36" i="25"/>
  <c r="G43" i="25"/>
  <c r="D38" i="25"/>
  <c r="E39" i="25"/>
  <c r="F40" i="25"/>
  <c r="G41" i="25"/>
  <c r="H42" i="25"/>
  <c r="I43" i="25"/>
  <c r="C49" i="25"/>
  <c r="D50" i="25"/>
  <c r="E51" i="25"/>
  <c r="F52" i="25"/>
  <c r="G53" i="25"/>
  <c r="H57" i="25"/>
  <c r="D36" i="25"/>
  <c r="I42" i="25"/>
  <c r="D49" i="25"/>
  <c r="E50" i="25"/>
  <c r="E36" i="25"/>
  <c r="F38" i="25"/>
  <c r="G39" i="25"/>
  <c r="C43" i="25"/>
  <c r="D47" i="25"/>
  <c r="E49" i="25"/>
  <c r="F50" i="25"/>
  <c r="D60" i="25"/>
  <c r="G38" i="25"/>
  <c r="H39" i="25"/>
  <c r="I40" i="25"/>
  <c r="C42" i="25"/>
  <c r="D43" i="25"/>
  <c r="E47" i="25"/>
  <c r="F49" i="25"/>
  <c r="E60" i="25"/>
  <c r="I38" i="25"/>
  <c r="D53" i="25"/>
  <c r="C39" i="25"/>
  <c r="F42" i="25"/>
  <c r="D52" i="25"/>
  <c r="E53" i="25"/>
  <c r="H60" i="25"/>
  <c r="I60" i="25" l="1"/>
  <c r="G60" i="26" l="1"/>
  <c r="F60" i="26"/>
  <c r="C60" i="26"/>
  <c r="G59" i="26"/>
  <c r="F59" i="26"/>
  <c r="E59" i="26"/>
  <c r="F57" i="26"/>
  <c r="E57" i="26"/>
  <c r="D57" i="26"/>
  <c r="G53" i="26"/>
  <c r="C53" i="26"/>
  <c r="G52" i="26"/>
  <c r="C52" i="26"/>
  <c r="B52" i="26"/>
  <c r="C51" i="26"/>
  <c r="B51" i="26"/>
  <c r="B50" i="26"/>
  <c r="G49" i="26"/>
  <c r="C49" i="26"/>
  <c r="G47" i="26"/>
  <c r="F47" i="26"/>
  <c r="C47" i="26"/>
  <c r="B47" i="26"/>
  <c r="G43" i="26"/>
  <c r="F43" i="26"/>
  <c r="E43" i="26"/>
  <c r="E42" i="26"/>
  <c r="D42" i="26"/>
  <c r="H41" i="26"/>
  <c r="G41" i="26"/>
  <c r="E41" i="26"/>
  <c r="D41" i="26"/>
  <c r="C41" i="26"/>
  <c r="C40" i="26"/>
  <c r="B40" i="26"/>
  <c r="H32" i="26"/>
  <c r="H60" i="26" s="1"/>
  <c r="H31" i="26"/>
  <c r="H59" i="26" s="1"/>
  <c r="H29" i="26"/>
  <c r="H57" i="26" s="1"/>
  <c r="G29" i="26"/>
  <c r="G57" i="26" s="1"/>
  <c r="F29" i="26"/>
  <c r="E29" i="26"/>
  <c r="E60" i="26" s="1"/>
  <c r="D29" i="26"/>
  <c r="D59" i="26" s="1"/>
  <c r="C29" i="26"/>
  <c r="C57" i="26" s="1"/>
  <c r="B29" i="26"/>
  <c r="B59" i="26" s="1"/>
  <c r="H25" i="26"/>
  <c r="H24" i="26"/>
  <c r="H52" i="26" s="1"/>
  <c r="H23" i="26"/>
  <c r="H51" i="26" s="1"/>
  <c r="H22" i="26"/>
  <c r="H21" i="26"/>
  <c r="G19" i="26"/>
  <c r="G50" i="26" s="1"/>
  <c r="F19" i="26"/>
  <c r="F49" i="26" s="1"/>
  <c r="E19" i="26"/>
  <c r="E47" i="26" s="1"/>
  <c r="D19" i="26"/>
  <c r="H19" i="26" s="1"/>
  <c r="C19" i="26"/>
  <c r="C50" i="26" s="1"/>
  <c r="B19" i="26"/>
  <c r="B53" i="26" s="1"/>
  <c r="H15" i="26"/>
  <c r="D43" i="26" s="1"/>
  <c r="H14" i="26"/>
  <c r="C42" i="26" s="1"/>
  <c r="H13" i="26"/>
  <c r="B41" i="26" s="1"/>
  <c r="H12" i="26"/>
  <c r="G40" i="26" s="1"/>
  <c r="H11" i="26"/>
  <c r="H39" i="26" s="1"/>
  <c r="H10" i="26"/>
  <c r="G38" i="26" s="1"/>
  <c r="G8" i="26"/>
  <c r="F8" i="26"/>
  <c r="E8" i="26"/>
  <c r="D8" i="26"/>
  <c r="C8" i="26"/>
  <c r="B8" i="26"/>
  <c r="H8" i="26" s="1"/>
  <c r="D36" i="26" l="1"/>
  <c r="H36" i="26"/>
  <c r="G36" i="26"/>
  <c r="E36" i="26"/>
  <c r="C36" i="26"/>
  <c r="F36" i="26"/>
  <c r="H47" i="26"/>
  <c r="H49" i="26"/>
  <c r="H50" i="26"/>
  <c r="H53" i="26"/>
  <c r="B39" i="26"/>
  <c r="B38" i="26"/>
  <c r="C39" i="26"/>
  <c r="D40" i="26"/>
  <c r="F42" i="26"/>
  <c r="D52" i="26"/>
  <c r="E53" i="26"/>
  <c r="B36" i="26"/>
  <c r="C38" i="26"/>
  <c r="D39" i="26"/>
  <c r="E40" i="26"/>
  <c r="F41" i="26"/>
  <c r="G42" i="26"/>
  <c r="H43" i="26"/>
  <c r="B49" i="26"/>
  <c r="D51" i="26"/>
  <c r="E52" i="26"/>
  <c r="F53" i="26"/>
  <c r="D53" i="26"/>
  <c r="D38" i="26"/>
  <c r="D50" i="26"/>
  <c r="F52" i="26"/>
  <c r="F39" i="26"/>
  <c r="B43" i="26"/>
  <c r="D49" i="26"/>
  <c r="F38" i="26"/>
  <c r="G39" i="26"/>
  <c r="H40" i="26"/>
  <c r="B42" i="26"/>
  <c r="C43" i="26"/>
  <c r="D47" i="26"/>
  <c r="E49" i="26"/>
  <c r="F50" i="26"/>
  <c r="G51" i="26"/>
  <c r="B57" i="26"/>
  <c r="C59" i="26"/>
  <c r="D60" i="26"/>
  <c r="H38" i="26"/>
  <c r="E39" i="26"/>
  <c r="F40" i="26"/>
  <c r="H42" i="26"/>
  <c r="E51" i="26"/>
  <c r="B60" i="26"/>
  <c r="E38" i="26"/>
  <c r="E50" i="26"/>
  <c r="F51" i="26"/>
  <c r="H59" i="27" l="1"/>
  <c r="G59" i="27"/>
  <c r="D59" i="27"/>
  <c r="C59" i="27"/>
  <c r="G58" i="27"/>
  <c r="G56" i="27"/>
  <c r="D56" i="27"/>
  <c r="H52" i="27"/>
  <c r="D52" i="27"/>
  <c r="C52" i="27"/>
  <c r="H51" i="27"/>
  <c r="G51" i="27"/>
  <c r="D51" i="27"/>
  <c r="C51" i="27"/>
  <c r="F50" i="27"/>
  <c r="C50" i="27"/>
  <c r="H49" i="27"/>
  <c r="C49" i="27"/>
  <c r="H48" i="27"/>
  <c r="D48" i="27"/>
  <c r="H46" i="27"/>
  <c r="G46" i="27"/>
  <c r="C46" i="27"/>
  <c r="F42" i="27"/>
  <c r="I40" i="27"/>
  <c r="H40" i="27"/>
  <c r="F40" i="27"/>
  <c r="E40" i="27"/>
  <c r="D40" i="27"/>
  <c r="C40" i="27"/>
  <c r="H39" i="27"/>
  <c r="G39" i="27"/>
  <c r="D39" i="27"/>
  <c r="C39" i="27"/>
  <c r="F38" i="27"/>
  <c r="E37" i="27"/>
  <c r="I31" i="27"/>
  <c r="I30" i="27"/>
  <c r="H28" i="27"/>
  <c r="H58" i="27" s="1"/>
  <c r="G28" i="27"/>
  <c r="F28" i="27"/>
  <c r="F56" i="27" s="1"/>
  <c r="E28" i="27"/>
  <c r="E56" i="27" s="1"/>
  <c r="D28" i="27"/>
  <c r="D58" i="27" s="1"/>
  <c r="C28" i="27"/>
  <c r="C56" i="27" s="1"/>
  <c r="I24" i="27"/>
  <c r="I52" i="27" s="1"/>
  <c r="I23" i="27"/>
  <c r="I51" i="27" s="1"/>
  <c r="I22" i="27"/>
  <c r="I50" i="27" s="1"/>
  <c r="I21" i="27"/>
  <c r="I20" i="27"/>
  <c r="I48" i="27" s="1"/>
  <c r="I18" i="27"/>
  <c r="I46" i="27" s="1"/>
  <c r="H18" i="27"/>
  <c r="H50" i="27" s="1"/>
  <c r="G18" i="27"/>
  <c r="G48" i="27" s="1"/>
  <c r="F18" i="27"/>
  <c r="F52" i="27" s="1"/>
  <c r="E18" i="27"/>
  <c r="E51" i="27" s="1"/>
  <c r="D18" i="27"/>
  <c r="D46" i="27" s="1"/>
  <c r="C18" i="27"/>
  <c r="C48" i="27" s="1"/>
  <c r="I14" i="27"/>
  <c r="H42" i="27" s="1"/>
  <c r="I13" i="27"/>
  <c r="F41" i="27" s="1"/>
  <c r="I12" i="27"/>
  <c r="G40" i="27" s="1"/>
  <c r="I11" i="27"/>
  <c r="I39" i="27" s="1"/>
  <c r="I10" i="27"/>
  <c r="C38" i="27" s="1"/>
  <c r="I9" i="27"/>
  <c r="C37" i="27" s="1"/>
  <c r="H7" i="27"/>
  <c r="G7" i="27"/>
  <c r="G35" i="27" s="1"/>
  <c r="F7" i="27"/>
  <c r="F35" i="27" s="1"/>
  <c r="E7" i="27"/>
  <c r="D7" i="27"/>
  <c r="C7" i="27"/>
  <c r="I7" i="27" s="1"/>
  <c r="I35" i="27" l="1"/>
  <c r="H35" i="27"/>
  <c r="E35" i="27"/>
  <c r="D35" i="27"/>
  <c r="G42" i="27"/>
  <c r="D38" i="27"/>
  <c r="E39" i="27"/>
  <c r="G41" i="27"/>
  <c r="D50" i="27"/>
  <c r="C35" i="27"/>
  <c r="D37" i="27"/>
  <c r="E38" i="27"/>
  <c r="F39" i="27"/>
  <c r="H41" i="27"/>
  <c r="I42" i="27"/>
  <c r="D49" i="27"/>
  <c r="E50" i="27"/>
  <c r="F51" i="27"/>
  <c r="G52" i="27"/>
  <c r="H56" i="27"/>
  <c r="E49" i="27"/>
  <c r="C42" i="27"/>
  <c r="E48" i="27"/>
  <c r="F49" i="27"/>
  <c r="G50" i="27"/>
  <c r="C58" i="27"/>
  <c r="G37" i="27"/>
  <c r="H38" i="27"/>
  <c r="C41" i="27"/>
  <c r="D42" i="27"/>
  <c r="E46" i="27"/>
  <c r="F48" i="27"/>
  <c r="G49" i="27"/>
  <c r="E59" i="27"/>
  <c r="I41" i="27"/>
  <c r="F37" i="27"/>
  <c r="G38" i="27"/>
  <c r="H37" i="27"/>
  <c r="I38" i="27"/>
  <c r="D41" i="27"/>
  <c r="E42" i="27"/>
  <c r="F46" i="27"/>
  <c r="E58" i="27"/>
  <c r="F59" i="27"/>
  <c r="I28" i="27"/>
  <c r="I56" i="27" s="1"/>
  <c r="I37" i="27"/>
  <c r="I49" i="27"/>
  <c r="F58" i="27"/>
  <c r="E52" i="27"/>
  <c r="E41" i="27"/>
  <c r="I59" i="27" l="1"/>
  <c r="I58" i="27"/>
  <c r="E6" i="32" l="1"/>
  <c r="D6" i="32"/>
  <c r="C6" i="32"/>
  <c r="B6" i="32"/>
  <c r="J5" i="31" l="1"/>
  <c r="I5" i="31"/>
  <c r="H5" i="31"/>
  <c r="G5" i="31"/>
  <c r="F5" i="31"/>
  <c r="E5" i="31"/>
  <c r="D5" i="31"/>
  <c r="K6" i="30" l="1"/>
  <c r="I6" i="30"/>
  <c r="H6" i="30"/>
  <c r="G6" i="30"/>
  <c r="F6" i="30"/>
  <c r="E6" i="30"/>
  <c r="D6" i="30"/>
  <c r="C6" i="30"/>
  <c r="H55" i="35" l="1"/>
  <c r="G55" i="35"/>
  <c r="F55" i="35"/>
  <c r="E55" i="35"/>
  <c r="D55" i="35"/>
  <c r="C55" i="35"/>
  <c r="H54" i="35"/>
  <c r="G54" i="35"/>
  <c r="F54" i="35"/>
  <c r="E54" i="35"/>
  <c r="D54" i="35"/>
  <c r="C54" i="35"/>
  <c r="H53" i="35"/>
  <c r="G53" i="35"/>
  <c r="F53" i="35"/>
  <c r="E53" i="35"/>
  <c r="D53" i="35"/>
  <c r="C53" i="35"/>
  <c r="H52" i="35"/>
  <c r="G52" i="35"/>
  <c r="F52" i="35"/>
  <c r="E52" i="35"/>
  <c r="D52" i="35"/>
  <c r="C52" i="35"/>
  <c r="H51" i="35"/>
  <c r="G51" i="35"/>
  <c r="F51" i="35"/>
  <c r="E51" i="35"/>
  <c r="D51" i="35"/>
  <c r="C51" i="35"/>
  <c r="H50" i="35"/>
  <c r="G50" i="35"/>
  <c r="F50" i="35"/>
  <c r="E50" i="35"/>
  <c r="D50" i="35"/>
  <c r="C50" i="35"/>
  <c r="H49" i="35"/>
  <c r="G49" i="35"/>
  <c r="F49" i="35"/>
  <c r="E49" i="35"/>
  <c r="D49" i="35"/>
  <c r="C49" i="35"/>
  <c r="H48" i="35"/>
  <c r="G48" i="35"/>
  <c r="F48" i="35"/>
  <c r="E48" i="35"/>
  <c r="D48" i="35"/>
  <c r="C48" i="35"/>
  <c r="H47" i="35"/>
  <c r="G47" i="35"/>
  <c r="F47" i="35"/>
  <c r="E47" i="35"/>
  <c r="D47" i="35"/>
  <c r="C47" i="35"/>
  <c r="H46" i="35"/>
  <c r="G46" i="35"/>
  <c r="F46" i="35"/>
  <c r="E46" i="35"/>
  <c r="D46" i="35"/>
  <c r="C46" i="35"/>
  <c r="H45" i="35"/>
  <c r="G45" i="35"/>
  <c r="F45" i="35"/>
  <c r="E45" i="35"/>
  <c r="D45" i="35"/>
  <c r="C45" i="35"/>
  <c r="H44" i="35"/>
  <c r="G44" i="35"/>
  <c r="F44" i="35"/>
  <c r="E44" i="35"/>
  <c r="D44" i="35"/>
  <c r="C44" i="35"/>
  <c r="H43" i="35"/>
  <c r="G43" i="35"/>
  <c r="F43" i="35"/>
  <c r="E43" i="35"/>
  <c r="D43" i="35"/>
  <c r="C43" i="35"/>
  <c r="H23" i="35"/>
  <c r="G23" i="35"/>
  <c r="F23" i="35"/>
  <c r="E23" i="35"/>
  <c r="D23" i="35"/>
  <c r="C23" i="35"/>
  <c r="H22" i="35"/>
  <c r="G22" i="35"/>
  <c r="F22" i="35"/>
  <c r="E22" i="35"/>
  <c r="D22" i="35"/>
  <c r="C22" i="35"/>
  <c r="H21" i="35"/>
  <c r="G21" i="35"/>
  <c r="F21" i="35"/>
  <c r="E21" i="35"/>
  <c r="D21" i="35"/>
  <c r="C21" i="35"/>
  <c r="H20" i="35"/>
  <c r="G20" i="35"/>
  <c r="F20" i="35"/>
  <c r="E20" i="35"/>
  <c r="D20" i="35"/>
  <c r="C20" i="35"/>
  <c r="H19" i="35"/>
  <c r="G19" i="35"/>
  <c r="F19" i="35"/>
  <c r="E19" i="35"/>
  <c r="D19" i="35"/>
  <c r="C19" i="35"/>
  <c r="H18" i="35"/>
  <c r="G18" i="35"/>
  <c r="F18" i="35"/>
  <c r="E18" i="35"/>
  <c r="D18" i="35"/>
  <c r="C18" i="35"/>
  <c r="H17" i="35"/>
  <c r="G17" i="35"/>
  <c r="F17" i="35"/>
  <c r="E17" i="35"/>
  <c r="D17" i="35"/>
  <c r="C17" i="35"/>
</calcChain>
</file>

<file path=xl/comments1.xml><?xml version="1.0" encoding="utf-8"?>
<comments xmlns="http://schemas.openxmlformats.org/spreadsheetml/2006/main">
  <authors>
    <author>b188pur</author>
  </authors>
  <commentList>
    <comment ref="F4" authorId="0" shapeId="0">
      <text>
        <r>
          <rPr>
            <b/>
            <sz val="9"/>
            <color indexed="81"/>
            <rFont val="Tahoma"/>
            <family val="2"/>
          </rPr>
          <t>b188pur:</t>
        </r>
        <r>
          <rPr>
            <sz val="9"/>
            <color indexed="81"/>
            <rFont val="Tahoma"/>
            <family val="2"/>
          </rPr>
          <t xml:space="preserve">
Beherbergungstage aller Bewohner im Statistikjahr.</t>
        </r>
      </text>
    </comment>
    <comment ref="G4" authorId="0" shapeId="0">
      <text>
        <r>
          <rPr>
            <b/>
            <sz val="9"/>
            <color indexed="81"/>
            <rFont val="Tahoma"/>
            <family val="2"/>
          </rPr>
          <t>b188pur:</t>
        </r>
        <r>
          <rPr>
            <sz val="9"/>
            <color indexed="81"/>
            <rFont val="Tahoma"/>
            <family val="2"/>
          </rPr>
          <t xml:space="preserve">
= Aufenthaltsdauer (AHD) / Austritte lfd. Jahr</t>
        </r>
      </text>
    </comment>
  </commentList>
</comments>
</file>

<file path=xl/comments2.xml><?xml version="1.0" encoding="utf-8"?>
<comments xmlns="http://schemas.openxmlformats.org/spreadsheetml/2006/main">
  <authors>
    <author>b188pur</author>
  </authors>
  <commentList>
    <comment ref="A13" authorId="0" shapeId="0">
      <text>
        <r>
          <rPr>
            <b/>
            <sz val="9"/>
            <color indexed="81"/>
            <rFont val="Tahoma"/>
            <family val="2"/>
          </rPr>
          <t>b188pur:</t>
        </r>
        <r>
          <rPr>
            <sz val="9"/>
            <color indexed="81"/>
            <rFont val="Tahoma"/>
            <family val="2"/>
          </rPr>
          <t xml:space="preserve">
… am 31.12. lfd. Jahr</t>
        </r>
      </text>
    </comment>
  </commentList>
</comments>
</file>

<file path=xl/comments3.xml><?xml version="1.0" encoding="utf-8"?>
<comments xmlns="http://schemas.openxmlformats.org/spreadsheetml/2006/main">
  <authors>
    <author>b188pur</author>
  </authors>
  <commentList>
    <comment ref="I41" authorId="0" shapeId="0">
      <text>
        <r>
          <rPr>
            <sz val="9"/>
            <color indexed="81"/>
            <rFont val="Tahoma"/>
            <family val="2"/>
          </rPr>
          <t>Total Klienten ohne Doppelzählung (Pflege + HW)</t>
        </r>
        <r>
          <rPr>
            <sz val="9"/>
            <color indexed="81"/>
            <rFont val="Tahoma"/>
            <family val="2"/>
          </rPr>
          <t xml:space="preserve">
</t>
        </r>
      </text>
    </comment>
  </commentList>
</comments>
</file>

<file path=xl/comments4.xml><?xml version="1.0" encoding="utf-8"?>
<comments xmlns="http://schemas.openxmlformats.org/spreadsheetml/2006/main">
  <authors>
    <author>b188pur</author>
  </authors>
  <commentList>
    <comment ref="E14" authorId="0" shapeId="0">
      <text>
        <r>
          <rPr>
            <b/>
            <sz val="9"/>
            <color indexed="81"/>
            <rFont val="Segoe UI"/>
            <charset val="1"/>
          </rPr>
          <t>b188pur:</t>
        </r>
        <r>
          <rPr>
            <sz val="9"/>
            <color indexed="81"/>
            <rFont val="Segoe UI"/>
            <charset val="1"/>
          </rPr>
          <t xml:space="preserve">
um 0.8 Stellen reduziert
</t>
        </r>
      </text>
    </comment>
  </commentList>
</comments>
</file>

<file path=xl/sharedStrings.xml><?xml version="1.0" encoding="utf-8"?>
<sst xmlns="http://schemas.openxmlformats.org/spreadsheetml/2006/main" count="2498" uniqueCount="1114">
  <si>
    <t>Tabelle L5.4.</t>
  </si>
  <si>
    <t>Spitex</t>
  </si>
  <si>
    <t>Aufwand und Ertrag nach Einzelpositionen 2017</t>
  </si>
  <si>
    <t>in 1 000 Franken</t>
  </si>
  <si>
    <t>in Prozent</t>
  </si>
  <si>
    <t>Total Ertrag</t>
  </si>
  <si>
    <t>Spitex -Dienstleistungen</t>
  </si>
  <si>
    <t>Pflegerische Leistungen gemäss KLV (inkl. Pflegematerial, 
Medikamente)</t>
  </si>
  <si>
    <t>Hauswirtschaftliche und sozialbetreuerische Leistungen</t>
  </si>
  <si>
    <t xml:space="preserve">Mahlzeitendienst </t>
  </si>
  <si>
    <t xml:space="preserve">Weitere Spitex-Leistungen </t>
  </si>
  <si>
    <t>Übrige Einnahmen</t>
  </si>
  <si>
    <t>Mitgliederbeiträge</t>
  </si>
  <si>
    <t>Spenden/Legate</t>
  </si>
  <si>
    <t>Andere ( Miet-, Kapitalerträge)</t>
  </si>
  <si>
    <t>Beiträge Öffentliche Hand</t>
  </si>
  <si>
    <t>Kanton</t>
  </si>
  <si>
    <t>Gemeinde(n)</t>
  </si>
  <si>
    <t>Kirchgemeinde(n)</t>
  </si>
  <si>
    <t>andere (z.B. Gemeindeverband, Bezirk)</t>
  </si>
  <si>
    <t>Total Aufwand</t>
  </si>
  <si>
    <t>Personalaufwand</t>
  </si>
  <si>
    <t>Übriger Aufwand</t>
  </si>
  <si>
    <t>Quelle: Spitex-Statistik</t>
  </si>
  <si>
    <t>Bemerkungen:</t>
  </si>
  <si>
    <t>- Zahlen betreffen alle Spitex-Organisationen und selbstständig erwerbende 
Pflegefachpersonen</t>
  </si>
  <si>
    <r>
      <rPr>
        <sz val="10"/>
        <rFont val="Arial Black"/>
        <family val="2"/>
      </rPr>
      <t>Tabelle L5.</t>
    </r>
    <r>
      <rPr>
        <b/>
        <sz val="10"/>
        <rFont val="Arial Black"/>
        <family val="2"/>
      </rPr>
      <t>3.</t>
    </r>
  </si>
  <si>
    <t>Dienstleistungen nach Altersgruppen 2017</t>
  </si>
  <si>
    <t>Altersgruppen (Jahre)</t>
  </si>
  <si>
    <t>0 - 4</t>
  </si>
  <si>
    <t>5 - 19</t>
  </si>
  <si>
    <t>20 - 64</t>
  </si>
  <si>
    <t>65 - 79</t>
  </si>
  <si>
    <t>80 und älter</t>
  </si>
  <si>
    <t>Total</t>
  </si>
  <si>
    <t>Klient/innen</t>
  </si>
  <si>
    <r>
      <t>Total</t>
    </r>
    <r>
      <rPr>
        <vertAlign val="superscript"/>
        <sz val="10"/>
        <rFont val="Arial Black"/>
        <family val="2"/>
      </rPr>
      <t xml:space="preserve"> 1</t>
    </r>
  </si>
  <si>
    <t>Pflegerische Leistungen gemäss KLV</t>
  </si>
  <si>
    <t>Pflegerische Leistungen - Akut- und Übergangspflege</t>
  </si>
  <si>
    <r>
      <t>Weitere Spitex-Leistungen</t>
    </r>
    <r>
      <rPr>
        <vertAlign val="superscript"/>
        <sz val="10"/>
        <rFont val="Arial"/>
        <family val="2"/>
      </rPr>
      <t>2</t>
    </r>
  </si>
  <si>
    <t>Stunden</t>
  </si>
  <si>
    <t>Stunden pro Klienten</t>
  </si>
  <si>
    <r>
      <t>Total</t>
    </r>
    <r>
      <rPr>
        <vertAlign val="superscript"/>
        <sz val="10"/>
        <rFont val="Arial Black"/>
        <family val="2"/>
      </rPr>
      <t>1</t>
    </r>
  </si>
  <si>
    <r>
      <t>1</t>
    </r>
    <r>
      <rPr>
        <sz val="8"/>
        <rFont val="Arial"/>
        <family val="2"/>
      </rPr>
      <t xml:space="preserve"> Als Klient/in gilt eine Person, die im betreffenden Kalenderjahr mindestens eine Leistung erhalten hat. Bezieht eine Person gleichzeitig pflegerische Leistungen gemäss KLV und hauswirtschaftliche Leistungen, so wird sie in beiden Rubriken, d.h. zweimal eingetragen (d.h. Doppelzählungen möglich!).</t>
    </r>
  </si>
  <si>
    <r>
      <t>2</t>
    </r>
    <r>
      <rPr>
        <sz val="8"/>
        <rFont val="Arial"/>
        <family val="2"/>
      </rPr>
      <t xml:space="preserve"> Ab 2012 werden die weiteren Spitex-Leistungen nicht mehr nach Alterskategorien erhoben.
   Zu den "Weiteren Spitex-Leistungen" gehören hier der Verleih von Krankenmobilien, der Fahrdienst sowie der Sozialdienst.</t>
    </r>
  </si>
  <si>
    <t>Tabelle L5.2.</t>
  </si>
  <si>
    <t>Anzahl Personen und Stellen nach Ausbildung am 31.12.2017</t>
  </si>
  <si>
    <t>Personal</t>
  </si>
  <si>
    <t>Stellen</t>
  </si>
  <si>
    <t>Ø Beschäfti-</t>
  </si>
  <si>
    <t>Anzahl</t>
  </si>
  <si>
    <t>Prozent</t>
  </si>
  <si>
    <t>gungsgrad</t>
  </si>
  <si>
    <t xml:space="preserve">Ausbildung </t>
  </si>
  <si>
    <t>Pflegediplom</t>
  </si>
  <si>
    <t>Diplom: Krankenschwester/-pfleger AKP/ GKP/KWS/ PsyKP, Hebamme</t>
  </si>
  <si>
    <t xml:space="preserve">Nachdiplom Gesundheitsschwester/-pfleger </t>
  </si>
  <si>
    <t>Krankenschwester/-pfleger für Gesundheits- und Krankenpflege DN I</t>
  </si>
  <si>
    <t>Krankenschwester/-pfleger für Gesundheits- und Krankenpflege DN II</t>
  </si>
  <si>
    <t>Dipl. Pflegefachfrau / -mann HF</t>
  </si>
  <si>
    <t>Ausbildung in Assistenzpflege</t>
  </si>
  <si>
    <t xml:space="preserve">Fähigkeitsausweis: Krankenpfleger/in FA SRK </t>
  </si>
  <si>
    <t xml:space="preserve">Hauspflege-Diplom </t>
  </si>
  <si>
    <t xml:space="preserve">Hauspflege EFZ, FAGE, Sozialagogen/-innen </t>
  </si>
  <si>
    <t>Pflegeassistent/in, IGSA Stufe II, Betagtenbetreuer/in, Arztgehilfin</t>
  </si>
  <si>
    <t>Pflege- und Betreuungskurse</t>
  </si>
  <si>
    <t>Praktikant/in in Ausbildung</t>
  </si>
  <si>
    <t>Pflege/Betreuungskurse 
(z.B. SRK- Pflegehelfer/innenkurs/-Grundkurs, IGSA Stufe I)</t>
  </si>
  <si>
    <t>Sozial-theraupetische Ausbildung</t>
  </si>
  <si>
    <t>Sozialarbeiter/innen- / Sozialpädagog/innen-Ausbildung mit Diplom</t>
  </si>
  <si>
    <t>Therapeutische Ausbildung mit Diplom (Ergo-,Physiotherapie u.ä.)</t>
  </si>
  <si>
    <t>Andere Ausbildung (kaufmännisch)</t>
  </si>
  <si>
    <t>Ausbildungen und Nachdiplome im Managementbereich 
sowie kfm. Ausbildung</t>
  </si>
  <si>
    <t>Keine spez. Spitex-Ausbildung</t>
  </si>
  <si>
    <t>Keine spezifische Ausbildung in der Hilfe und Pflege</t>
  </si>
  <si>
    <t>Nach Hauptfunktion</t>
  </si>
  <si>
    <t xml:space="preserve">Total </t>
  </si>
  <si>
    <t>Pflege und Hilfe von Klient/innen</t>
  </si>
  <si>
    <t>Leitung</t>
  </si>
  <si>
    <t>Administration</t>
  </si>
  <si>
    <r>
      <rPr>
        <sz val="10"/>
        <rFont val="Arial Black"/>
        <family val="2"/>
      </rPr>
      <t>Tabelle L5.</t>
    </r>
    <r>
      <rPr>
        <b/>
        <sz val="10"/>
        <rFont val="Arial Black"/>
        <family val="2"/>
      </rPr>
      <t>1.</t>
    </r>
  </si>
  <si>
    <t>Entwicklung der Spitex-Organisationen 2011 - 2017</t>
  </si>
  <si>
    <t>Struktur</t>
  </si>
  <si>
    <t>Total Kanton Zürich</t>
  </si>
  <si>
    <t xml:space="preserve">Gemeinnützige Spitex-Betriebe mit lokalem Einzugsgebiet </t>
  </si>
  <si>
    <t xml:space="preserve">Gemeinnützige Spitex-Betriebe mit regionalem Einzugsgebiet </t>
  </si>
  <si>
    <t xml:space="preserve">Private, kommerzielle Spitex-Betriebe </t>
  </si>
  <si>
    <r>
      <t>Selbstständig erwerbende Pflegefachpersonen</t>
    </r>
    <r>
      <rPr>
        <vertAlign val="superscript"/>
        <sz val="10"/>
        <rFont val="Arial"/>
        <family val="2"/>
      </rPr>
      <t>1</t>
    </r>
  </si>
  <si>
    <t>Personal und Stellen</t>
  </si>
  <si>
    <t>Leistungen</t>
  </si>
  <si>
    <r>
      <t>Pflegerische Leistungen gemäss KLV - Klient/innen</t>
    </r>
    <r>
      <rPr>
        <vertAlign val="superscript"/>
        <sz val="10"/>
        <rFont val="Arial"/>
        <family val="2"/>
      </rPr>
      <t>2</t>
    </r>
  </si>
  <si>
    <t>Pflegerische Leistungen gemäss KLV - Stunden</t>
  </si>
  <si>
    <r>
      <t>Pflegerische Leistungen - Akut- &amp; Übergangspflege - Klient/innen</t>
    </r>
    <r>
      <rPr>
        <vertAlign val="superscript"/>
        <sz val="10"/>
        <rFont val="Arial"/>
        <family val="2"/>
      </rPr>
      <t>2, 3</t>
    </r>
  </si>
  <si>
    <r>
      <t>Pflegerische Leistungen - Akut- &amp; Übergangspflege - Stunden</t>
    </r>
    <r>
      <rPr>
        <vertAlign val="superscript"/>
        <sz val="10"/>
        <rFont val="Arial"/>
        <family val="2"/>
      </rPr>
      <t>3</t>
    </r>
  </si>
  <si>
    <r>
      <t>Hauswirtschaftliche und sozialbetreuerische Leistungen - Klient/innen</t>
    </r>
    <r>
      <rPr>
        <vertAlign val="superscript"/>
        <sz val="10"/>
        <rFont val="Arial"/>
        <family val="2"/>
      </rPr>
      <t>2</t>
    </r>
  </si>
  <si>
    <t>Hauswirtschaftliche und sozialbetreuerische Leistungen - Stunden</t>
  </si>
  <si>
    <r>
      <t>Mahlzeitendienst - Klienten</t>
    </r>
    <r>
      <rPr>
        <vertAlign val="superscript"/>
        <sz val="10"/>
        <rFont val="Arial"/>
        <family val="2"/>
      </rPr>
      <t>2</t>
    </r>
  </si>
  <si>
    <t>Mahlzeitendienst - Anzahl</t>
  </si>
  <si>
    <t>Finanzdaten (in 1 000 Franken)</t>
  </si>
  <si>
    <t>Ertrag</t>
  </si>
  <si>
    <t>davon Beiträge Öffentliche Hand</t>
  </si>
  <si>
    <t xml:space="preserve">   Bund (AHV Art. 101bis)</t>
  </si>
  <si>
    <t>.</t>
  </si>
  <si>
    <t xml:space="preserve">   Kanton</t>
  </si>
  <si>
    <t xml:space="preserve">   Gemeinde(n)</t>
  </si>
  <si>
    <t xml:space="preserve">   Kirchgemeinde(n)</t>
  </si>
  <si>
    <t xml:space="preserve">   andere (z.B. Gemeindeverband, Bezirk)</t>
  </si>
  <si>
    <t>Aufwand</t>
  </si>
  <si>
    <t>Kennzahlen</t>
  </si>
  <si>
    <r>
      <t>Bruttokosten pro verrechnete Stunde</t>
    </r>
    <r>
      <rPr>
        <vertAlign val="superscript"/>
        <sz val="10"/>
        <rFont val="Arial"/>
        <family val="2"/>
      </rPr>
      <t>4</t>
    </r>
  </si>
  <si>
    <r>
      <t>Versorgungsdichte (Anzahl Vollzeitstellen auf 
10 000  Einwohner)</t>
    </r>
    <r>
      <rPr>
        <vertAlign val="superscript"/>
        <sz val="10"/>
        <rFont val="Arial"/>
        <family val="2"/>
      </rPr>
      <t>4</t>
    </r>
  </si>
  <si>
    <t>Nutzungsgrad (Anzahl Klienten pro 1 000 Einwohner)</t>
  </si>
  <si>
    <r>
      <rPr>
        <vertAlign val="superscript"/>
        <sz val="8"/>
        <rFont val="Arial"/>
        <family val="2"/>
      </rPr>
      <t>1</t>
    </r>
    <r>
      <rPr>
        <sz val="8"/>
        <rFont val="Arial"/>
        <family val="2"/>
      </rPr>
      <t xml:space="preserve"> Selbstständig erwerbende Pflegefachpersonen wurden erstmals 2011 erhoben.</t>
    </r>
  </si>
  <si>
    <r>
      <t>2</t>
    </r>
    <r>
      <rPr>
        <sz val="8"/>
        <rFont val="Arial"/>
        <family val="2"/>
      </rPr>
      <t xml:space="preserve"> Als Klient/in gilt eine Person, die im betreffenden Kalenderjahr mindestens eine Leistung erhalten hat. Bezieht eine Person gleichzeitig pflegerische Leistungen gemäss KLV und hauswirtschaftliche Leistungen, so wird sie in beiden Rubriken, d.h. zweimal eingetragen (d.h. Doppelzählungen möglich!).</t>
    </r>
  </si>
  <si>
    <r>
      <t>3</t>
    </r>
    <r>
      <rPr>
        <sz val="8"/>
        <rFont val="Arial"/>
        <family val="2"/>
      </rPr>
      <t xml:space="preserve"> Die Leistungen für Akut- &amp; Übergangspflege wurden erstmals 2011 erhoben.</t>
    </r>
  </si>
  <si>
    <r>
      <t>4</t>
    </r>
    <r>
      <rPr>
        <sz val="8"/>
        <rFont val="Arial"/>
        <family val="2"/>
      </rPr>
      <t xml:space="preserve"> Die Berechnungen der Kennzahlen erfolgen nur auf den Ergebnissen der gemeinnützigen Spitex-Organisationen.</t>
    </r>
  </si>
  <si>
    <t>Tabelle L4.6.</t>
  </si>
  <si>
    <t>Finanzen</t>
  </si>
  <si>
    <t>Nettobetriebskosten total pro Unterbringungstag 2011 - 2017  (in CHF)</t>
  </si>
  <si>
    <t>I. nach Institutionskategorie</t>
  </si>
  <si>
    <t>öffentl.-rechtl. Pflegeheime</t>
  </si>
  <si>
    <t>private Pflegeheime</t>
  </si>
  <si>
    <t>öffentl.-rechtl. Alterspflegeheime</t>
  </si>
  <si>
    <t>private Alterspflegeheime</t>
  </si>
  <si>
    <t>öffentl.-rechtl. Pflegewohngruppen</t>
  </si>
  <si>
    <t>private Pflegewohngruppen</t>
  </si>
  <si>
    <t>Veränderungen in %</t>
  </si>
  <si>
    <r>
      <t>II. nach Standortbezirk</t>
    </r>
    <r>
      <rPr>
        <b/>
        <vertAlign val="superscript"/>
        <sz val="10"/>
        <rFont val="Arial Black"/>
        <family val="2"/>
      </rPr>
      <t>1</t>
    </r>
  </si>
  <si>
    <t>Affoltern</t>
  </si>
  <si>
    <t>Andelfingen</t>
  </si>
  <si>
    <t>Bülach</t>
  </si>
  <si>
    <t>Dielsdorf</t>
  </si>
  <si>
    <t>Dietikon</t>
  </si>
  <si>
    <t>Hinwil</t>
  </si>
  <si>
    <t>Horgen</t>
  </si>
  <si>
    <t>Meilen</t>
  </si>
  <si>
    <t>Pfäffikon</t>
  </si>
  <si>
    <t>Uster</t>
  </si>
  <si>
    <t>Winterthur</t>
  </si>
  <si>
    <t>Zürich</t>
  </si>
  <si>
    <t>Quelle: Statistik der sozialmedizinischen Institutionen (SOMED).</t>
  </si>
  <si>
    <t>- Nicht berücksichtigt sind diejenigen Bewohner, die Tages-/Nachtstrukturen nutzen oder als nicht beherbergt bezeichnet wurden.</t>
  </si>
  <si>
    <r>
      <rPr>
        <vertAlign val="superscript"/>
        <sz val="8"/>
        <rFont val="Arial"/>
        <family val="2"/>
      </rPr>
      <t>1</t>
    </r>
    <r>
      <rPr>
        <sz val="8"/>
        <rFont val="Arial"/>
        <family val="2"/>
      </rPr>
      <t xml:space="preserve"> Die Betriebe der Stadt Zürich, die sich in anderen Gemeinden befinden, werden dem Standortbezirk Zürich zugewiesen.</t>
    </r>
  </si>
  <si>
    <t>Tabelle L4.5.</t>
  </si>
  <si>
    <t xml:space="preserve">Finanzen </t>
  </si>
  <si>
    <r>
      <t xml:space="preserve">Nettobetriebskosten pro Unterbringungstag nach Betriebsgrösse und Pflegeintensität 2017 </t>
    </r>
    <r>
      <rPr>
        <vertAlign val="superscript"/>
        <sz val="11"/>
        <rFont val="Arial Black"/>
        <family val="2"/>
      </rPr>
      <t>2</t>
    </r>
  </si>
  <si>
    <t>(in Franken)</t>
  </si>
  <si>
    <t>Nicht KVG-pflichtige Kosten</t>
  </si>
  <si>
    <t>KVG-pflichtige Kosten</t>
  </si>
  <si>
    <t>Anzahl Betriebe</t>
  </si>
  <si>
    <t>Pension</t>
  </si>
  <si>
    <t>Betreuung</t>
  </si>
  <si>
    <t>KVG-Pflege</t>
  </si>
  <si>
    <t>Therapie</t>
  </si>
  <si>
    <t>Arzt</t>
  </si>
  <si>
    <t>Medika-mente</t>
  </si>
  <si>
    <t>Material</t>
  </si>
  <si>
    <r>
      <t>Durchschnittliche Pflegestufe 0 - 3</t>
    </r>
    <r>
      <rPr>
        <b/>
        <vertAlign val="superscript"/>
        <sz val="10"/>
        <rFont val="Arial"/>
        <family val="2"/>
      </rPr>
      <t xml:space="preserve"> 1</t>
    </r>
  </si>
  <si>
    <t>Betriebe  bis 20 Betten</t>
  </si>
  <si>
    <t>Betriebe mit 21-40 Betten</t>
  </si>
  <si>
    <t>Betriebe mit 41-60 Betten</t>
  </si>
  <si>
    <t>Betriebe mit 61-80 Betten</t>
  </si>
  <si>
    <t>Betriebe mit 81-100 Betten</t>
  </si>
  <si>
    <t>Betriebe mit 101-200 Betten</t>
  </si>
  <si>
    <t>Betriebe mit mehr als 200 Betten</t>
  </si>
  <si>
    <r>
      <t xml:space="preserve">Durchschnittliche Pflegestufe 4 - 6 </t>
    </r>
    <r>
      <rPr>
        <b/>
        <vertAlign val="superscript"/>
        <sz val="10"/>
        <rFont val="Arial"/>
        <family val="2"/>
      </rPr>
      <t>1</t>
    </r>
  </si>
  <si>
    <r>
      <t xml:space="preserve">Durchschnittliche Pflegestufe 7 - 9 </t>
    </r>
    <r>
      <rPr>
        <b/>
        <vertAlign val="superscript"/>
        <sz val="10"/>
        <rFont val="Arial"/>
        <family val="2"/>
      </rPr>
      <t>1</t>
    </r>
  </si>
  <si>
    <r>
      <t xml:space="preserve">Durchschnittliche Pflegestufe 10 - 12 </t>
    </r>
    <r>
      <rPr>
        <b/>
        <vertAlign val="superscript"/>
        <sz val="10"/>
        <rFont val="Arial"/>
        <family val="2"/>
      </rPr>
      <t>1</t>
    </r>
  </si>
  <si>
    <t>Quelle: Statistik der sozialmedizinischen Institutionen (SOMED)</t>
  </si>
  <si>
    <r>
      <rPr>
        <vertAlign val="superscript"/>
        <sz val="8"/>
        <rFont val="Arial"/>
        <family val="2"/>
      </rPr>
      <t>1</t>
    </r>
    <r>
      <rPr>
        <sz val="8"/>
        <rFont val="Arial"/>
        <family val="2"/>
      </rPr>
      <t xml:space="preserve"> In der SOMED-Statistik wird die Einstufung nach dem 12-stufigen Modell gemäss KLV 7a erhoben.</t>
    </r>
  </si>
  <si>
    <r>
      <rPr>
        <vertAlign val="superscript"/>
        <sz val="8"/>
        <rFont val="Arial"/>
        <family val="2"/>
      </rPr>
      <t>2</t>
    </r>
    <r>
      <rPr>
        <sz val="8"/>
        <rFont val="Arial"/>
        <family val="2"/>
      </rPr>
      <t xml:space="preserve"> KVG-Pflege und Akut- inkl. Übergangspflege, ohne Tages- oder Nachtstrukturen</t>
    </r>
  </si>
  <si>
    <r>
      <rPr>
        <sz val="10"/>
        <rFont val="Arial Black"/>
        <family val="2"/>
      </rPr>
      <t xml:space="preserve">Tabelle </t>
    </r>
    <r>
      <rPr>
        <b/>
        <sz val="10"/>
        <rFont val="Arial Black"/>
        <family val="2"/>
      </rPr>
      <t>L4.4.</t>
    </r>
  </si>
  <si>
    <r>
      <t xml:space="preserve">Nettobetriebskosten pro Unterbringungstag 2017 </t>
    </r>
    <r>
      <rPr>
        <vertAlign val="superscript"/>
        <sz val="11"/>
        <rFont val="Arial Black"/>
        <family val="2"/>
      </rPr>
      <t>1</t>
    </r>
  </si>
  <si>
    <t>Medika-
mente</t>
  </si>
  <si>
    <r>
      <t xml:space="preserve">II. nach Standortbezirk </t>
    </r>
    <r>
      <rPr>
        <b/>
        <vertAlign val="superscript"/>
        <sz val="10"/>
        <rFont val="Arial Black"/>
        <family val="2"/>
      </rPr>
      <t>2</t>
    </r>
  </si>
  <si>
    <t>III. nach Betriebsgrösse</t>
  </si>
  <si>
    <t>Betriebe mit  mehr als 200 Betten</t>
  </si>
  <si>
    <r>
      <t xml:space="preserve">IV. nach Pflegeintensität </t>
    </r>
    <r>
      <rPr>
        <b/>
        <vertAlign val="superscript"/>
        <sz val="10"/>
        <rFont val="Arial Black"/>
        <family val="2"/>
      </rPr>
      <t>3</t>
    </r>
  </si>
  <si>
    <t>Betriebe mit durchschnittl. Pflegestufe zwischen</t>
  </si>
  <si>
    <t>0-3</t>
  </si>
  <si>
    <t>4-6</t>
  </si>
  <si>
    <t>7-9</t>
  </si>
  <si>
    <t>10-12</t>
  </si>
  <si>
    <r>
      <rPr>
        <vertAlign val="superscript"/>
        <sz val="8"/>
        <rFont val="Arial"/>
        <family val="2"/>
      </rPr>
      <t>1</t>
    </r>
    <r>
      <rPr>
        <sz val="8"/>
        <rFont val="Arial"/>
        <family val="2"/>
      </rPr>
      <t xml:space="preserve"> KVG-Pflege und Akut- und Übergangspflege, ohne Tages- oder Nachtstrukturen</t>
    </r>
  </si>
  <si>
    <r>
      <rPr>
        <vertAlign val="superscript"/>
        <sz val="8"/>
        <rFont val="Arial"/>
        <family val="2"/>
      </rPr>
      <t>2</t>
    </r>
    <r>
      <rPr>
        <sz val="8"/>
        <rFont val="Arial"/>
        <family val="2"/>
      </rPr>
      <t xml:space="preserve"> Die Betriebe der Stadt Zürich, die sich in anderen Gemeinden befinden, werden dem Standortbezirk Zürich zugewiesen.</t>
    </r>
  </si>
  <si>
    <r>
      <rPr>
        <vertAlign val="superscript"/>
        <sz val="8"/>
        <rFont val="Arial"/>
        <family val="2"/>
      </rPr>
      <t>3</t>
    </r>
    <r>
      <rPr>
        <sz val="8"/>
        <rFont val="Arial"/>
        <family val="2"/>
      </rPr>
      <t xml:space="preserve"> In der SOMED-Statistik wird neu die Einstufung nach dem 12-stufigen Modell gemäss KLV 7a erhoben.</t>
    </r>
  </si>
  <si>
    <r>
      <rPr>
        <sz val="10"/>
        <rFont val="Arial Black"/>
        <family val="2"/>
      </rPr>
      <t xml:space="preserve">Tabelle </t>
    </r>
    <r>
      <rPr>
        <b/>
        <sz val="10"/>
        <rFont val="Arial Black"/>
        <family val="2"/>
      </rPr>
      <t>L3.5.</t>
    </r>
  </si>
  <si>
    <r>
      <t xml:space="preserve">Anzahl Stellen pro Bett 2017 </t>
    </r>
    <r>
      <rPr>
        <vertAlign val="superscript"/>
        <sz val="11"/>
        <rFont val="Arial Black"/>
        <family val="2"/>
      </rPr>
      <t>1</t>
    </r>
  </si>
  <si>
    <t>Besoldungskonto (≈ Einsatzbereich)</t>
  </si>
  <si>
    <t>Ärzte und andere Akademiker</t>
  </si>
  <si>
    <t>Pflegefach- und Hilfs-personal</t>
  </si>
  <si>
    <t>Andere med. Fachbereiche 
und Alltags-gestaltung</t>
  </si>
  <si>
    <t>Verwaltung</t>
  </si>
  <si>
    <t>Ökonomie/
Hausdienste</t>
  </si>
  <si>
    <t>Technische Dienste</t>
  </si>
  <si>
    <r>
      <t xml:space="preserve">Total </t>
    </r>
    <r>
      <rPr>
        <vertAlign val="superscript"/>
        <sz val="10"/>
        <color theme="0"/>
        <rFont val="Arial Black"/>
        <family val="2"/>
      </rPr>
      <t>1</t>
    </r>
  </si>
  <si>
    <t>Private Pflegeheime</t>
  </si>
  <si>
    <t>Private Alterspflegeheime</t>
  </si>
  <si>
    <t>Private Pflegewohngruppen</t>
  </si>
  <si>
    <r>
      <t>II. nach Standortbezirk</t>
    </r>
    <r>
      <rPr>
        <b/>
        <vertAlign val="superscript"/>
        <sz val="10"/>
        <rFont val="Arial Black"/>
        <family val="2"/>
      </rPr>
      <t>2</t>
    </r>
  </si>
  <si>
    <t>Betriebe bis 20 Betten</t>
  </si>
  <si>
    <r>
      <rPr>
        <vertAlign val="superscript"/>
        <sz val="8"/>
        <rFont val="Arial"/>
        <family val="2"/>
      </rPr>
      <t>1</t>
    </r>
    <r>
      <rPr>
        <sz val="8"/>
        <rFont val="Arial"/>
        <family val="2"/>
      </rPr>
      <t xml:space="preserve"> in Vollzeitäquivalenten</t>
    </r>
  </si>
  <si>
    <t>Tabelle L3.4.</t>
  </si>
  <si>
    <r>
      <t xml:space="preserve">Anzahl Stellen  pro 1 000 Unterbringungstage 2017 </t>
    </r>
    <r>
      <rPr>
        <vertAlign val="superscript"/>
        <sz val="11"/>
        <rFont val="Arial Black"/>
        <family val="2"/>
      </rPr>
      <t>1</t>
    </r>
  </si>
  <si>
    <r>
      <t>Total</t>
    </r>
    <r>
      <rPr>
        <vertAlign val="superscript"/>
        <sz val="10"/>
        <color theme="0"/>
        <rFont val="Arial Black"/>
        <family val="2"/>
      </rPr>
      <t xml:space="preserve"> 1</t>
    </r>
  </si>
  <si>
    <t>Betriebe mit Durchschnitt Pflegestufen zwischen</t>
  </si>
  <si>
    <r>
      <rPr>
        <vertAlign val="superscript"/>
        <sz val="8"/>
        <rFont val="Arial"/>
        <family val="2"/>
      </rPr>
      <t>3</t>
    </r>
    <r>
      <rPr>
        <sz val="8"/>
        <rFont val="Arial"/>
        <family val="2"/>
      </rPr>
      <t xml:space="preserve"> In der SOMED-Statistik wird neu die Einstufung nach dem 12-stufigen Modell gemäss Art. 7a KLV erhoben.</t>
    </r>
  </si>
  <si>
    <t>Tabelle L4.1.</t>
  </si>
  <si>
    <r>
      <t xml:space="preserve">Nettobetriebskosten nach Kostenträgerart 2017 </t>
    </r>
    <r>
      <rPr>
        <vertAlign val="superscript"/>
        <sz val="11"/>
        <rFont val="Arial Black"/>
        <family val="2"/>
      </rPr>
      <t>1</t>
    </r>
  </si>
  <si>
    <t>(in 1 000 Franken)</t>
  </si>
  <si>
    <r>
      <t xml:space="preserve">Gesamt </t>
    </r>
    <r>
      <rPr>
        <vertAlign val="superscript"/>
        <sz val="10"/>
        <color theme="0"/>
        <rFont val="Arial Black"/>
        <family val="2"/>
      </rPr>
      <t>1</t>
    </r>
  </si>
  <si>
    <t>Pflege</t>
  </si>
  <si>
    <t>in %</t>
  </si>
  <si>
    <r>
      <rPr>
        <vertAlign val="superscript"/>
        <sz val="8"/>
        <color theme="1"/>
        <rFont val="Arial"/>
        <family val="2"/>
      </rPr>
      <t>1</t>
    </r>
    <r>
      <rPr>
        <sz val="8"/>
        <color theme="1"/>
        <rFont val="Arial"/>
        <family val="2"/>
      </rPr>
      <t xml:space="preserve"> KVG-Pflege inkl. Akut- und Übergangspflege, ohne Tages- oder Nachtstrukturen</t>
    </r>
  </si>
  <si>
    <r>
      <rPr>
        <sz val="8"/>
        <rFont val="Arial"/>
        <family val="2"/>
      </rPr>
      <t xml:space="preserve">Abbildung </t>
    </r>
    <r>
      <rPr>
        <sz val="10"/>
        <rFont val="Arial"/>
        <family val="2"/>
      </rPr>
      <t xml:space="preserve">
</t>
    </r>
    <r>
      <rPr>
        <b/>
        <sz val="12"/>
        <rFont val="Arial"/>
        <family val="2"/>
      </rPr>
      <t>6.</t>
    </r>
  </si>
  <si>
    <r>
      <rPr>
        <sz val="10"/>
        <rFont val="Arial Black"/>
        <family val="2"/>
      </rPr>
      <t>Tabelle L4.</t>
    </r>
    <r>
      <rPr>
        <b/>
        <sz val="10"/>
        <rFont val="Arial Black"/>
        <family val="2"/>
      </rPr>
      <t>2.</t>
    </r>
  </si>
  <si>
    <t>Betriebsertrag 2017</t>
  </si>
  <si>
    <t>Pensions- und Betreuungs-taxen</t>
  </si>
  <si>
    <t>Pflegetaxen gem. KVG</t>
  </si>
  <si>
    <t>Beiträge Gemeinden</t>
  </si>
  <si>
    <t>Beiträge 
Kanton</t>
  </si>
  <si>
    <t>Beiträge 
Bund</t>
  </si>
  <si>
    <t>Beiträge Stiftungen, Private</t>
  </si>
  <si>
    <t>Gesamt</t>
  </si>
  <si>
    <r>
      <rPr>
        <sz val="8"/>
        <rFont val="Arial"/>
        <family val="2"/>
      </rPr>
      <t xml:space="preserve">Abbildung </t>
    </r>
    <r>
      <rPr>
        <sz val="10"/>
        <rFont val="Arial"/>
        <family val="2"/>
      </rPr>
      <t xml:space="preserve">
</t>
    </r>
    <r>
      <rPr>
        <b/>
        <sz val="12"/>
        <rFont val="Arial"/>
        <family val="2"/>
      </rPr>
      <t>7.</t>
    </r>
  </si>
  <si>
    <t>Tabelle L4.3.</t>
  </si>
  <si>
    <t>Entwicklung der Nettobetriebskosten 2014-2017</t>
  </si>
  <si>
    <r>
      <t xml:space="preserve">(in 1 000 Franken) </t>
    </r>
    <r>
      <rPr>
        <vertAlign val="superscript"/>
        <sz val="10"/>
        <color theme="0"/>
        <rFont val="Arial Black"/>
        <family val="2"/>
      </rPr>
      <t>1</t>
    </r>
  </si>
  <si>
    <t>Pflegeheime</t>
  </si>
  <si>
    <t>Alterspflegeheime</t>
  </si>
  <si>
    <t>Pflegewohngruppen</t>
  </si>
  <si>
    <r>
      <rPr>
        <vertAlign val="superscript"/>
        <sz val="8"/>
        <color theme="1"/>
        <rFont val="Arial"/>
        <family val="2"/>
      </rPr>
      <t>1</t>
    </r>
    <r>
      <rPr>
        <sz val="8"/>
        <color theme="1"/>
        <rFont val="Arial"/>
        <family val="2"/>
      </rPr>
      <t xml:space="preserve"> Nettobetriebskosten KVG-Pflege inkl. Akut- und Übergangspflege und Tages- oder Nachtstrukturen</t>
    </r>
  </si>
  <si>
    <r>
      <rPr>
        <sz val="8"/>
        <rFont val="Arial"/>
        <family val="2"/>
      </rPr>
      <t xml:space="preserve">Abbildung </t>
    </r>
    <r>
      <rPr>
        <sz val="10"/>
        <rFont val="Arial"/>
        <family val="2"/>
      </rPr>
      <t xml:space="preserve">
</t>
    </r>
    <r>
      <rPr>
        <b/>
        <sz val="10"/>
        <rFont val="Arial"/>
        <family val="2"/>
      </rPr>
      <t>8</t>
    </r>
    <r>
      <rPr>
        <b/>
        <sz val="12"/>
        <rFont val="Arial"/>
        <family val="2"/>
      </rPr>
      <t>.</t>
    </r>
  </si>
  <si>
    <r>
      <rPr>
        <sz val="10"/>
        <rFont val="Arial Black"/>
        <family val="2"/>
      </rPr>
      <t>Tabelle L3.</t>
    </r>
    <r>
      <rPr>
        <b/>
        <sz val="10"/>
        <rFont val="Arial Black"/>
        <family val="2"/>
      </rPr>
      <t>3.</t>
    </r>
  </si>
  <si>
    <r>
      <t xml:space="preserve">Anzahl Stellen 2017 im Bereich Pflege; nach Ausbildung </t>
    </r>
    <r>
      <rPr>
        <vertAlign val="superscript"/>
        <sz val="11"/>
        <rFont val="Arial Black"/>
        <family val="2"/>
      </rPr>
      <t>1</t>
    </r>
  </si>
  <si>
    <t>Dipl. Pflege-personal</t>
  </si>
  <si>
    <t>Fach-personal in Pflege und Betreuung</t>
  </si>
  <si>
    <t>Medizintech-nische und therapeu-tische Ausbildungen</t>
  </si>
  <si>
    <t>Pflegeassis-tentinnen und Hilfspersonal</t>
  </si>
  <si>
    <t>Pflege-praktikantin</t>
  </si>
  <si>
    <t>Andere Ausbil-dungen</t>
  </si>
  <si>
    <t>II. nach Altersgruppen</t>
  </si>
  <si>
    <t>bis 19</t>
  </si>
  <si>
    <t>20 bis 39</t>
  </si>
  <si>
    <t>40 bis 49</t>
  </si>
  <si>
    <t>50 bis 64</t>
  </si>
  <si>
    <t>65+</t>
  </si>
  <si>
    <t>III. Nach Geschlecht</t>
  </si>
  <si>
    <t>Männlich</t>
  </si>
  <si>
    <t>Weiblich</t>
  </si>
  <si>
    <t>IV. nach Institutionskategorie in Prozent</t>
  </si>
  <si>
    <t>V. nach Altersgruppen in Prozent</t>
  </si>
  <si>
    <t>VI. Nach Geschlecht in Prozent</t>
  </si>
  <si>
    <t>Tabelle L3.2.</t>
  </si>
  <si>
    <r>
      <t xml:space="preserve">Anzahl Stellen 2017; nach Einsatzbereichen </t>
    </r>
    <r>
      <rPr>
        <vertAlign val="superscript"/>
        <sz val="11"/>
        <rFont val="Arial Black"/>
        <family val="2"/>
      </rPr>
      <t>1</t>
    </r>
  </si>
  <si>
    <t>Andere med. Fachbereiche und Alltags-gestaltung</t>
  </si>
  <si>
    <t>Ökonomie, Hausdienste</t>
  </si>
  <si>
    <t>Ø  Beschäfti-gungsgrad         in %</t>
  </si>
  <si>
    <t>I. nach Institutionskategorien</t>
  </si>
  <si>
    <t>IV. nach Institutionskategorien in Prozent</t>
  </si>
  <si>
    <r>
      <rPr>
        <sz val="10"/>
        <rFont val="Arial Black"/>
        <family val="2"/>
      </rPr>
      <t>Tabelle L3.</t>
    </r>
    <r>
      <rPr>
        <b/>
        <sz val="10"/>
        <rFont val="Arial Black"/>
        <family val="2"/>
      </rPr>
      <t>1.</t>
    </r>
  </si>
  <si>
    <t>Personalbestand am 31.12.2017 nach Einsatzbereichen</t>
  </si>
  <si>
    <t>III. nach Geschlecht</t>
  </si>
  <si>
    <t>VI. nach Geschlecht in Prozent</t>
  </si>
  <si>
    <t>Tabelle L2.14.</t>
  </si>
  <si>
    <t>Klientinnen / Klienten</t>
  </si>
  <si>
    <t>Unterbringungstage 2011 - 2017 (in 1 000 Tagen)</t>
  </si>
  <si>
    <t>Tabelle L2.13.</t>
  </si>
  <si>
    <t>Verfügbare Betten, Unterbringungstage und durchschnittliche Bettenbelegung 2017</t>
  </si>
  <si>
    <t>nur Langzeitaufenthalte</t>
  </si>
  <si>
    <t>Anzahl 
Betriebe</t>
  </si>
  <si>
    <t>Unterbring-ungstage 
(in 1 000)</t>
  </si>
  <si>
    <t>Verfügbare 
Betten</t>
  </si>
  <si>
    <r>
      <rPr>
        <sz val="12"/>
        <color theme="0"/>
        <rFont val="Arial Black"/>
        <family val="2"/>
      </rPr>
      <t xml:space="preserve">ø </t>
    </r>
    <r>
      <rPr>
        <sz val="10"/>
        <color theme="0"/>
        <rFont val="Arial Black"/>
        <family val="2"/>
      </rPr>
      <t>Betten-
belegung</t>
    </r>
  </si>
  <si>
    <r>
      <rPr>
        <sz val="12"/>
        <color theme="0"/>
        <rFont val="Arial Black"/>
        <family val="2"/>
      </rPr>
      <t>ø</t>
    </r>
    <r>
      <rPr>
        <sz val="10"/>
        <color theme="0"/>
        <rFont val="Arial Black"/>
        <family val="2"/>
      </rPr>
      <t xml:space="preserve"> Betten-
belegung</t>
    </r>
  </si>
  <si>
    <t>Tabelle L2.12.</t>
  </si>
  <si>
    <r>
      <t xml:space="preserve">Unterbringungstage nach Pflegebedarfsstufen 2017 </t>
    </r>
    <r>
      <rPr>
        <b/>
        <vertAlign val="superscript"/>
        <sz val="11"/>
        <rFont val="Arial Black"/>
        <family val="2"/>
      </rPr>
      <t>1</t>
    </r>
  </si>
  <si>
    <t>(in 1 000 Tagen)</t>
  </si>
  <si>
    <r>
      <t xml:space="preserve">ohne Einstufung </t>
    </r>
    <r>
      <rPr>
        <vertAlign val="superscript"/>
        <sz val="10"/>
        <color theme="0"/>
        <rFont val="Arial Black"/>
        <family val="2"/>
      </rPr>
      <t>2</t>
    </r>
  </si>
  <si>
    <t>Stufen 
1 - 3</t>
  </si>
  <si>
    <t>Stufen 
4 - 6</t>
  </si>
  <si>
    <t>Stufen 
7 - 9</t>
  </si>
  <si>
    <t>Stufen 
10 - 12</t>
  </si>
  <si>
    <t>Unbe-kannt</t>
  </si>
  <si>
    <r>
      <t>II. nach Standortbezirk</t>
    </r>
    <r>
      <rPr>
        <vertAlign val="superscript"/>
        <sz val="10"/>
        <rFont val="Arial Black"/>
        <family val="2"/>
      </rPr>
      <t>3</t>
    </r>
  </si>
  <si>
    <t>III. nach Alter der Bewohner/innen</t>
  </si>
  <si>
    <t>bis 64</t>
  </si>
  <si>
    <t>65 bis 69</t>
  </si>
  <si>
    <t>70 bis 74</t>
  </si>
  <si>
    <t>75 bis 79</t>
  </si>
  <si>
    <t>80 bis 84</t>
  </si>
  <si>
    <t>85 bis 89</t>
  </si>
  <si>
    <t>90+</t>
  </si>
  <si>
    <t>IV. nach Geschlecht der Bewohner/innen</t>
  </si>
  <si>
    <r>
      <rPr>
        <vertAlign val="superscript"/>
        <sz val="8"/>
        <rFont val="Arial"/>
        <family val="2"/>
      </rPr>
      <t>1</t>
    </r>
    <r>
      <rPr>
        <sz val="8"/>
        <rFont val="Arial"/>
        <family val="2"/>
      </rPr>
      <t xml:space="preserve"> Total Anzahl Tage im Statistikjahr</t>
    </r>
  </si>
  <si>
    <r>
      <t>2</t>
    </r>
    <r>
      <rPr>
        <sz val="8"/>
        <rFont val="Arial"/>
        <family val="2"/>
      </rPr>
      <t xml:space="preserve"> Umfasst auch die Kategorie "Keine KVG-pflichtige Pflege"</t>
    </r>
  </si>
  <si>
    <r>
      <rPr>
        <vertAlign val="superscript"/>
        <sz val="8"/>
        <rFont val="Arial"/>
        <family val="2"/>
      </rPr>
      <t>3</t>
    </r>
    <r>
      <rPr>
        <sz val="8"/>
        <rFont val="Arial"/>
        <family val="2"/>
      </rPr>
      <t xml:space="preserve"> Die Betriebe der Stadt Zürich, die sich in anderen Gemeinden befinden, werden dem Standortbezirk Zürich zugewiesen.</t>
    </r>
  </si>
  <si>
    <t>Tabelle L2.11.</t>
  </si>
  <si>
    <r>
      <t xml:space="preserve">Austritte und Aufenthaltsdauer nach Beherbergungsart 2017 </t>
    </r>
    <r>
      <rPr>
        <b/>
        <vertAlign val="superscript"/>
        <sz val="11"/>
        <rFont val="Arial Black"/>
        <family val="2"/>
      </rPr>
      <t>1</t>
    </r>
  </si>
  <si>
    <t>Austritte</t>
  </si>
  <si>
    <t>Ø Aufenthaltsdauer (in Tagen)</t>
  </si>
  <si>
    <t>Langzeit-
aufenthalter</t>
  </si>
  <si>
    <t>Kurzzeit-
aufenthalter</t>
  </si>
  <si>
    <t>II. nach Pflegebedarfsstufe beim Austritt</t>
  </si>
  <si>
    <r>
      <t xml:space="preserve">ohne Einstufung </t>
    </r>
    <r>
      <rPr>
        <vertAlign val="superscript"/>
        <sz val="10"/>
        <rFont val="Arial"/>
        <family val="2"/>
      </rPr>
      <t>2</t>
    </r>
  </si>
  <si>
    <t>Stufen 1 - 3</t>
  </si>
  <si>
    <t>Stufen 4 - 6</t>
  </si>
  <si>
    <t>Stufen 7 - 9</t>
  </si>
  <si>
    <t>Stufen 10 - 12</t>
  </si>
  <si>
    <t>- Nicht berücksichtigt sind diejenigen Bewohner, die Tages-/Nachtstrukturen nutzen oder   als nicht beherbergt bezeichnet wurden.</t>
  </si>
  <si>
    <r>
      <rPr>
        <vertAlign val="superscript"/>
        <sz val="8"/>
        <rFont val="Arial"/>
        <family val="2"/>
      </rPr>
      <t>1</t>
    </r>
    <r>
      <rPr>
        <sz val="8"/>
        <rFont val="Arial"/>
        <family val="2"/>
      </rPr>
      <t xml:space="preserve"> Einstufung in Pflegebedarfsstufen 1 - 12 beim Austritt. In der SOMED-Statistik wird die Einstufung nach dem 12-stufigen Modell gemäss Art. 7a KLV erhoben.</t>
    </r>
  </si>
  <si>
    <t>Tabelle L2.10.</t>
  </si>
  <si>
    <r>
      <t xml:space="preserve">Aufenthaltsort nach dem Austritt 2017 </t>
    </r>
    <r>
      <rPr>
        <b/>
        <vertAlign val="superscript"/>
        <sz val="11"/>
        <rFont val="Arial Black"/>
        <family val="2"/>
      </rPr>
      <t>1</t>
    </r>
  </si>
  <si>
    <t>Nach Hause</t>
  </si>
  <si>
    <t>Anderes
 Alters- und
 Pflegeheim</t>
  </si>
  <si>
    <t>Spital</t>
  </si>
  <si>
    <t>Andere</t>
  </si>
  <si>
    <t>Verstorben</t>
  </si>
  <si>
    <t>Unbekannt</t>
  </si>
  <si>
    <t xml:space="preserve">III. nach Pflegebedarfsstufe beim Austritt </t>
  </si>
  <si>
    <t>Ohne Einstufung</t>
  </si>
  <si>
    <t>Stufen 
1-3</t>
  </si>
  <si>
    <t>Stufen 
4-6</t>
  </si>
  <si>
    <t>Stufen 
7-9</t>
  </si>
  <si>
    <t>Stufen 
10-12</t>
  </si>
  <si>
    <r>
      <rPr>
        <vertAlign val="superscript"/>
        <sz val="8"/>
        <rFont val="Arial"/>
        <family val="2"/>
      </rPr>
      <t>1</t>
    </r>
    <r>
      <rPr>
        <sz val="8"/>
        <rFont val="Arial"/>
        <family val="2"/>
      </rPr>
      <t xml:space="preserve"> Einstufung bei Austritt. In der SOMED-Statistik wird neu die Einstufung nach dem 12-stufigen Modell gemäss KLV 7a erhoben.</t>
    </r>
  </si>
  <si>
    <t>Tabelle L2.9.</t>
  </si>
  <si>
    <r>
      <t xml:space="preserve">Austritte nach Pflegebedarfsstufen 2017 </t>
    </r>
    <r>
      <rPr>
        <b/>
        <vertAlign val="superscript"/>
        <sz val="11"/>
        <rFont val="Arial Black"/>
        <family val="2"/>
      </rPr>
      <t>1</t>
    </r>
  </si>
  <si>
    <t>Stufen 
1- 3</t>
  </si>
  <si>
    <r>
      <t xml:space="preserve">II. nach Standortbezirk </t>
    </r>
    <r>
      <rPr>
        <b/>
        <vertAlign val="superscript"/>
        <sz val="10"/>
        <rFont val="Arial Black"/>
        <family val="2"/>
      </rPr>
      <t>3</t>
    </r>
  </si>
  <si>
    <r>
      <rPr>
        <vertAlign val="superscript"/>
        <sz val="8"/>
        <rFont val="Arial"/>
        <family val="2"/>
      </rPr>
      <t>1</t>
    </r>
    <r>
      <rPr>
        <sz val="8"/>
        <rFont val="Arial"/>
        <family val="2"/>
      </rPr>
      <t xml:space="preserve"> Einstufung in Pflegebedarfsstufen bei Austritt. In der SOMED-Statistik wird die Einstufung nach dem 12-stufigen Modell gemäss Art. 7a KLV erhoben.</t>
    </r>
  </si>
  <si>
    <t>Tabelle L2.8.</t>
  </si>
  <si>
    <t>Bewohner/innen nach Wohnortbezirk vor dem Eintritt und nach Standortbezirk</t>
  </si>
  <si>
    <t>des Alters- bzw. Pflegeheims am 31.12.2017</t>
  </si>
  <si>
    <t>Wohnortbezirk</t>
  </si>
  <si>
    <r>
      <t xml:space="preserve">Standortbezirk </t>
    </r>
    <r>
      <rPr>
        <vertAlign val="superscript"/>
        <sz val="10"/>
        <color theme="0"/>
        <rFont val="Arial Black"/>
        <family val="2"/>
      </rPr>
      <t>1</t>
    </r>
  </si>
  <si>
    <t>Bezirk Affoltern</t>
  </si>
  <si>
    <t>Bezirk Andel-fingen</t>
  </si>
  <si>
    <t>Bezirk Bülach</t>
  </si>
  <si>
    <t>Bezirk Dielsdorf</t>
  </si>
  <si>
    <t>Bezirk Dietikon</t>
  </si>
  <si>
    <t>Bezirk Hinwil</t>
  </si>
  <si>
    <t>Bezirk Horgen</t>
  </si>
  <si>
    <t>Bezirk Meilen</t>
  </si>
  <si>
    <t>Bezirk Pfäffikon</t>
  </si>
  <si>
    <t>Bezirk Uster</t>
  </si>
  <si>
    <t>Bezirk Winter-thur</t>
  </si>
  <si>
    <t>Bezirk Zürich</t>
  </si>
  <si>
    <t>Total 
Kanton 
Zürich</t>
  </si>
  <si>
    <t>Andere Kantone und Un-bekannt</t>
  </si>
  <si>
    <t>Gesamt-total</t>
  </si>
  <si>
    <t>Gesamttotal</t>
  </si>
  <si>
    <t>Tabelle 
L2.7.</t>
  </si>
  <si>
    <t>Bewohner/innen nach Aufenthaltsort vor dem Eintritt am 31.12.2017</t>
  </si>
  <si>
    <t>Zu Hause</t>
  </si>
  <si>
    <t>Alters- und Pflege-heim</t>
  </si>
  <si>
    <t>unbe-kannt</t>
  </si>
  <si>
    <r>
      <t xml:space="preserve">II. nach Pflegebedarfsstufe beim Eintritt </t>
    </r>
    <r>
      <rPr>
        <b/>
        <vertAlign val="superscript"/>
        <sz val="10"/>
        <rFont val="Arial Black"/>
        <family val="2"/>
      </rPr>
      <t>1</t>
    </r>
  </si>
  <si>
    <r>
      <rPr>
        <vertAlign val="superscript"/>
        <sz val="8"/>
        <rFont val="Arial"/>
        <family val="2"/>
      </rPr>
      <t>1</t>
    </r>
    <r>
      <rPr>
        <sz val="8"/>
        <rFont val="Arial"/>
        <family val="2"/>
      </rPr>
      <t xml:space="preserve"> In der SOMED-Statistik wird die Einstufung nach dem 12-stufigen Modell gemäss Art. 7a KLV erhoben.</t>
    </r>
  </si>
  <si>
    <t>Tabelle L2.6.</t>
  </si>
  <si>
    <t>Klientinnen /Klienten</t>
  </si>
  <si>
    <t>Bewohner/innen nach Altersgruppen am 31.12.2017</t>
  </si>
  <si>
    <r>
      <t>II. nach Standortbezirk</t>
    </r>
    <r>
      <rPr>
        <b/>
        <vertAlign val="superscript"/>
        <sz val="10"/>
        <rFont val="Arial"/>
        <family val="2"/>
      </rPr>
      <t xml:space="preserve"> 1</t>
    </r>
  </si>
  <si>
    <t>III. nach Geschlecht der Bewohner/innen</t>
  </si>
  <si>
    <t>IV. nach Aufenthaltsort vor dem Eintritt</t>
  </si>
  <si>
    <t>Anderes Alters-/Pflegeheim</t>
  </si>
  <si>
    <t>Tabelle L2.5.</t>
  </si>
  <si>
    <r>
      <t xml:space="preserve">Bewohner/innen nach Pflegebedarfsstufen am 31.12.2017 </t>
    </r>
    <r>
      <rPr>
        <b/>
        <vertAlign val="superscript"/>
        <sz val="11"/>
        <rFont val="Arial Black"/>
        <family val="2"/>
      </rPr>
      <t>1</t>
    </r>
  </si>
  <si>
    <r>
      <t xml:space="preserve">ohne Einstu-fung </t>
    </r>
    <r>
      <rPr>
        <vertAlign val="superscript"/>
        <sz val="10"/>
        <color theme="0"/>
        <rFont val="Arial Black"/>
        <family val="2"/>
      </rPr>
      <t>2</t>
    </r>
  </si>
  <si>
    <r>
      <rPr>
        <vertAlign val="superscript"/>
        <sz val="8"/>
        <rFont val="Arial"/>
        <family val="2"/>
      </rPr>
      <t>1</t>
    </r>
    <r>
      <rPr>
        <sz val="8"/>
        <rFont val="Arial"/>
        <family val="2"/>
      </rPr>
      <t xml:space="preserve"> Einstufung in Pflegebedarfsstufen bei Eintritt. In der SOMED-Statistik wird die Einstufung nach dem 12-stufigen Modell gemäss Art. 7a  KLV erhoben.</t>
    </r>
  </si>
  <si>
    <r>
      <t>2</t>
    </r>
    <r>
      <rPr>
        <sz val="8"/>
        <rFont val="Arial"/>
        <family val="2"/>
      </rPr>
      <t xml:space="preserve"> umfasst auch die Kategorie "Keine KVG-pflichtige Pflege"</t>
    </r>
  </si>
  <si>
    <r>
      <rPr>
        <vertAlign val="superscript"/>
        <sz val="8"/>
        <rFont val="Arial"/>
        <family val="2"/>
      </rPr>
      <t>3</t>
    </r>
    <r>
      <rPr>
        <sz val="8"/>
        <rFont val="Arial"/>
        <family val="2"/>
      </rPr>
      <t xml:space="preserve">  Die Betriebe der Stadt Zürich, die sich in anderen Gemeinden befinden, werden dem Standortbezirk Zürich zugewiesen.</t>
    </r>
  </si>
  <si>
    <t>Tabelle L2.4.</t>
  </si>
  <si>
    <t>Eintritte nach Altersgruppen 2017</t>
  </si>
  <si>
    <t>Anderes Altersheim</t>
  </si>
  <si>
    <t>Behindertenheim</t>
  </si>
  <si>
    <r>
      <rPr>
        <sz val="10"/>
        <rFont val="Arial Black"/>
        <family val="2"/>
      </rPr>
      <t xml:space="preserve">Tabelle </t>
    </r>
    <r>
      <rPr>
        <b/>
        <sz val="10"/>
        <rFont val="Arial Black"/>
        <family val="2"/>
      </rPr>
      <t>L2.3.</t>
    </r>
  </si>
  <si>
    <r>
      <t xml:space="preserve">Eintritte nach 12-Stufen-Modell 2017 </t>
    </r>
    <r>
      <rPr>
        <b/>
        <vertAlign val="superscript"/>
        <sz val="11"/>
        <rFont val="Arial Black"/>
        <family val="2"/>
      </rPr>
      <t>1</t>
    </r>
  </si>
  <si>
    <r>
      <t>II. nach Standortbezirk</t>
    </r>
    <r>
      <rPr>
        <b/>
        <vertAlign val="superscript"/>
        <sz val="10"/>
        <rFont val="Arial Black"/>
        <family val="2"/>
      </rPr>
      <t>3</t>
    </r>
  </si>
  <si>
    <t>- Nicht berücksichtigt sind hier diejenigen Bewohner, die Tages-/Nachtstrukturen nutzen oder als nicht beherbergt bezeichnet wurden.</t>
  </si>
  <si>
    <r>
      <rPr>
        <vertAlign val="superscript"/>
        <sz val="8"/>
        <rFont val="Arial"/>
        <family val="2"/>
      </rPr>
      <t>1</t>
    </r>
    <r>
      <rPr>
        <sz val="8"/>
        <rFont val="Arial"/>
        <family val="2"/>
      </rPr>
      <t xml:space="preserve"> Einstufung bei Eintritt. In der SOMED-Statistik wird die Einstufung nach dem 12-stufigen Modell gemäss Art. 7a KLV erhoben.</t>
    </r>
  </si>
  <si>
    <r>
      <rPr>
        <sz val="10"/>
        <rFont val="Arial Black"/>
        <family val="2"/>
      </rPr>
      <t>Tabelle</t>
    </r>
    <r>
      <rPr>
        <b/>
        <sz val="10"/>
        <rFont val="Arial Black"/>
        <family val="2"/>
      </rPr>
      <t xml:space="preserve"> L2.2.</t>
    </r>
  </si>
  <si>
    <t>Eintritte, Bewohnerinnen / Bewohner, Unterbringungstage und Aufenthaltsdauer 2015 - 2017</t>
  </si>
  <si>
    <t>Verände-rung zum Vorjahr</t>
  </si>
  <si>
    <r>
      <t>2015</t>
    </r>
    <r>
      <rPr>
        <vertAlign val="superscript"/>
        <sz val="8"/>
        <rFont val="Arial"/>
        <family val="2"/>
      </rPr>
      <t xml:space="preserve"> 
</t>
    </r>
    <r>
      <rPr>
        <vertAlign val="superscript"/>
        <sz val="8"/>
        <color theme="0"/>
        <rFont val="Arial Black"/>
        <family val="2"/>
      </rPr>
      <t xml:space="preserve">  </t>
    </r>
    <r>
      <rPr>
        <sz val="8"/>
        <color theme="0"/>
        <rFont val="Arial Black"/>
        <family val="2"/>
      </rPr>
      <t xml:space="preserve">   in %</t>
    </r>
  </si>
  <si>
    <r>
      <t>2016</t>
    </r>
    <r>
      <rPr>
        <vertAlign val="superscript"/>
        <sz val="8"/>
        <rFont val="Arial"/>
        <family val="2"/>
      </rPr>
      <t xml:space="preserve"> 
</t>
    </r>
    <r>
      <rPr>
        <vertAlign val="superscript"/>
        <sz val="8"/>
        <color theme="0"/>
        <rFont val="Arial Black"/>
        <family val="2"/>
      </rPr>
      <t xml:space="preserve">  </t>
    </r>
    <r>
      <rPr>
        <sz val="8"/>
        <color theme="0"/>
        <rFont val="Arial Black"/>
        <family val="2"/>
      </rPr>
      <t xml:space="preserve">   in %</t>
    </r>
  </si>
  <si>
    <r>
      <t>2017</t>
    </r>
    <r>
      <rPr>
        <vertAlign val="superscript"/>
        <sz val="8"/>
        <rFont val="Arial"/>
        <family val="2"/>
      </rPr>
      <t xml:space="preserve"> 
</t>
    </r>
    <r>
      <rPr>
        <vertAlign val="superscript"/>
        <sz val="8"/>
        <color theme="0"/>
        <rFont val="Arial Black"/>
        <family val="2"/>
      </rPr>
      <t xml:space="preserve">  </t>
    </r>
    <r>
      <rPr>
        <sz val="8"/>
        <color theme="0"/>
        <rFont val="Arial Black"/>
        <family val="2"/>
      </rPr>
      <t xml:space="preserve">   in %</t>
    </r>
  </si>
  <si>
    <t>I. Eintritte</t>
  </si>
  <si>
    <t>II. Bewohner/innen</t>
  </si>
  <si>
    <t>III. Unterbringungstage</t>
  </si>
  <si>
    <t>IV. Aufenthaltsdauer (in Tagen)</t>
  </si>
  <si>
    <t xml:space="preserve">       normiert auf 100</t>
  </si>
  <si>
    <r>
      <rPr>
        <sz val="10"/>
        <rFont val="Arial Black"/>
        <family val="2"/>
      </rPr>
      <t>Tabelle L2.1</t>
    </r>
    <r>
      <rPr>
        <b/>
        <sz val="10"/>
        <rFont val="Arial Black"/>
        <family val="2"/>
      </rPr>
      <t>.</t>
    </r>
  </si>
  <si>
    <t>Bewohnerinnen- / Bewohnerbilanz Unterbringungstage und Aufenthaltsdauer im Jahre 2017</t>
  </si>
  <si>
    <t>Bewohner/ innen 
am 1.1.17</t>
  </si>
  <si>
    <t>Eintritte</t>
  </si>
  <si>
    <t>Bewohner/ innen 
am 31.12.17</t>
  </si>
  <si>
    <r>
      <t>Unterbring-ungstage</t>
    </r>
    <r>
      <rPr>
        <vertAlign val="superscript"/>
        <sz val="10"/>
        <color theme="0"/>
        <rFont val="Arial Black"/>
        <family val="2"/>
      </rPr>
      <t>1</t>
    </r>
  </si>
  <si>
    <r>
      <rPr>
        <sz val="12"/>
        <color theme="0"/>
        <rFont val="Arial Black"/>
        <family val="2"/>
      </rPr>
      <t>ø</t>
    </r>
    <r>
      <rPr>
        <sz val="10"/>
        <color theme="0"/>
        <rFont val="Arial Black"/>
        <family val="2"/>
      </rPr>
      <t xml:space="preserve"> Aufent-haltsdauer
 in Tagen</t>
    </r>
    <r>
      <rPr>
        <vertAlign val="superscript"/>
        <sz val="10"/>
        <color theme="0"/>
        <rFont val="Arial Black"/>
        <family val="2"/>
      </rPr>
      <t>2</t>
    </r>
  </si>
  <si>
    <t xml:space="preserve">- Durch die veränderte Anzahl der erfassten Betriebe entsprechen die Angaben zu den Bewohnern und Bewohnerinnen am 1.1.2017 nicht dem Stand </t>
  </si>
  <si>
    <t xml:space="preserve">  per 31.12.2016 im Kenndatenbuch 2016.</t>
  </si>
  <si>
    <r>
      <t xml:space="preserve">1 </t>
    </r>
    <r>
      <rPr>
        <sz val="8"/>
        <rFont val="Arial"/>
        <family val="2"/>
      </rPr>
      <t>Die Unterbringungstage entsprechen der Anzahl Beherbergungstage aller Bewohner im Statistikjahr</t>
    </r>
  </si>
  <si>
    <r>
      <t xml:space="preserve">2 </t>
    </r>
    <r>
      <rPr>
        <sz val="8"/>
        <rFont val="Arial"/>
        <family val="2"/>
      </rPr>
      <t>Die Ø Aufenthaltsdauer wird aufgrund der gesamten Unterbringungstage (Eintritt bis Austritt) der im Statistikjahr ausgetretenen Bewohnerinnen und Bewohnern berechnet.</t>
    </r>
  </si>
  <si>
    <r>
      <t xml:space="preserve">3 </t>
    </r>
    <r>
      <rPr>
        <sz val="8"/>
        <rFont val="Arial"/>
        <family val="2"/>
      </rPr>
      <t>Die Betriebe der Stadt Zürich, die sich in anderen Gemeinden befinden, werden dem Standortbezirk Zürich zugewiesen.</t>
    </r>
  </si>
  <si>
    <r>
      <rPr>
        <sz val="10"/>
        <rFont val="Arial Black"/>
        <family val="2"/>
      </rPr>
      <t>Tabelle L1.5</t>
    </r>
    <r>
      <rPr>
        <b/>
        <sz val="10"/>
        <rFont val="Arial Black"/>
        <family val="2"/>
      </rPr>
      <t>.</t>
    </r>
  </si>
  <si>
    <t>Allgemeine Daten</t>
  </si>
  <si>
    <t>Wohnbevölkerung des Kantons Zürich nach Altersgruppen und Bezirken 2017</t>
  </si>
  <si>
    <t>Wohnbevölkerung in Altersgruppen (Jahre)</t>
  </si>
  <si>
    <t xml:space="preserve">90 bis 94 </t>
  </si>
  <si>
    <t>95+</t>
  </si>
  <si>
    <t>I. nach Bezirk</t>
  </si>
  <si>
    <t xml:space="preserve">II. nach Bezirk in Prozent </t>
  </si>
  <si>
    <t>IV. nach Geschlecht in Prozent</t>
  </si>
  <si>
    <t>Quelle: Statistisches Amt des Kantons Zürich</t>
  </si>
  <si>
    <r>
      <rPr>
        <sz val="10"/>
        <rFont val="Arial Black"/>
        <family val="2"/>
      </rPr>
      <t>Tabelle L1</t>
    </r>
    <r>
      <rPr>
        <b/>
        <sz val="10"/>
        <rFont val="Arial Black"/>
        <family val="2"/>
      </rPr>
      <t>.4.</t>
    </r>
  </si>
  <si>
    <t>Betriebe nach Betriebsgrösse / Institutionskategorien und Standortbezirken 2017</t>
  </si>
  <si>
    <t xml:space="preserve"> &lt; 21 Betten</t>
  </si>
  <si>
    <t>21 - 40 Betten</t>
  </si>
  <si>
    <t>41 - 60 Betten</t>
  </si>
  <si>
    <t>61 - 80 Betten</t>
  </si>
  <si>
    <t>81 - 100 Betten</t>
  </si>
  <si>
    <t>101 - 200 Betten</t>
  </si>
  <si>
    <t>&gt; 200 Betten</t>
  </si>
  <si>
    <t>öffentl.-rechtl. Alters- und Pflegeheime</t>
  </si>
  <si>
    <t>private Alters- und Pflegeheime</t>
  </si>
  <si>
    <t>II. nach Standortbezirk</t>
  </si>
  <si>
    <t>Die Betriebe der Stadt Zürich, die sich in anderen Gemeinden befinden, werden dem Bezirk Zürich zugewiesen.</t>
  </si>
  <si>
    <r>
      <rPr>
        <sz val="10"/>
        <rFont val="Arial Black"/>
        <family val="2"/>
      </rPr>
      <t>Tabelle L1</t>
    </r>
    <r>
      <rPr>
        <b/>
        <sz val="10"/>
        <rFont val="Arial Black"/>
        <family val="2"/>
      </rPr>
      <t>.3.</t>
    </r>
  </si>
  <si>
    <t>Bettenbestand der stationären Versorgung nach Standortbezirk 2017</t>
  </si>
  <si>
    <t>öffentl.-rechtl.
Pflege-heime</t>
  </si>
  <si>
    <t>private 
Pflege-heime (inkl. Behin-derten-heime)</t>
  </si>
  <si>
    <t>öffentl.-rechtl. 
Alters-pflege-
heime</t>
  </si>
  <si>
    <t>private Alters-
pflege-heime</t>
  </si>
  <si>
    <t>öffentl.-rechtl. 
Pflege-wohn-
gruppen</t>
  </si>
  <si>
    <t>private Pflege-
wohn-gruppen</t>
  </si>
  <si>
    <t>Alle Betten</t>
  </si>
  <si>
    <t xml:space="preserve">Bettenbestand für Langzeitaufenthalt </t>
  </si>
  <si>
    <t>Bettenbestand für Kurzzeitaufenthalt (inkl. Akut- und Übergangspflege)</t>
  </si>
  <si>
    <r>
      <rPr>
        <sz val="10"/>
        <rFont val="Arial Black"/>
        <family val="2"/>
      </rPr>
      <t>Tabelle L1</t>
    </r>
    <r>
      <rPr>
        <b/>
        <sz val="10"/>
        <rFont val="Arial Black"/>
        <family val="2"/>
      </rPr>
      <t>.2.</t>
    </r>
  </si>
  <si>
    <t>Einrichtungen der Langzeitversorgung nach Standortbezirken 2017</t>
  </si>
  <si>
    <t>öffentl.-rechtl. Pflege-heime</t>
  </si>
  <si>
    <t>private Pflege-heime (inkl. Behin-derten-heime)</t>
  </si>
  <si>
    <t>öffentl.-rechtl. Alters-pflege-
heime</t>
  </si>
  <si>
    <t>öffentl.-rechtl. Pflege-wohn-gruppen</t>
  </si>
  <si>
    <t>private Pflege-wohn-gruppen</t>
  </si>
  <si>
    <r>
      <rPr>
        <sz val="10"/>
        <rFont val="Arial Black"/>
        <family val="2"/>
      </rPr>
      <t>Tabelle L1</t>
    </r>
    <r>
      <rPr>
        <b/>
        <sz val="10"/>
        <rFont val="Arial Black"/>
        <family val="2"/>
      </rPr>
      <t>.1.</t>
    </r>
  </si>
  <si>
    <t>Einrichtungen der Langzeitpflege im Kanton Zürich 2017 nach Bezirken -</t>
  </si>
  <si>
    <t>Adressen und Einrichtungstypen</t>
  </si>
  <si>
    <t>Betriebsname</t>
  </si>
  <si>
    <t>Adresse</t>
  </si>
  <si>
    <t>PLZ / Ort</t>
  </si>
  <si>
    <t>Typ</t>
  </si>
  <si>
    <t xml:space="preserve">Bezirk Affoltern - 3 Betriebe </t>
  </si>
  <si>
    <t>Spital Affoltern, Langzeitpflege Sonnenberg</t>
  </si>
  <si>
    <t>Sonnenbergstrasse 27</t>
  </si>
  <si>
    <t>8910 Affoltern am Albis</t>
  </si>
  <si>
    <t>APH</t>
  </si>
  <si>
    <t>Haus Zum Seewadel</t>
  </si>
  <si>
    <t>Obere Seewadelstrasse 12</t>
  </si>
  <si>
    <t>Pflegezentrum Senevita Obstgarten</t>
  </si>
  <si>
    <t>Obstgartenstrasse 9</t>
  </si>
  <si>
    <t>PH</t>
  </si>
  <si>
    <t xml:space="preserve">Bezirk Andelfingen - 5 Betriebe </t>
  </si>
  <si>
    <t>Zentrum Kohlfirst</t>
  </si>
  <si>
    <t>Rütenenweg 6</t>
  </si>
  <si>
    <t>8245 Feuerthalen</t>
  </si>
  <si>
    <t>Alterswohnheim Flaachtal</t>
  </si>
  <si>
    <t>Tuechstrasse 8</t>
  </si>
  <si>
    <t>8416 Flaach</t>
  </si>
  <si>
    <t>Wohn- und Pflegezentrum Rosengarten</t>
  </si>
  <si>
    <t>Schaffhauserstrasse 16</t>
  </si>
  <si>
    <t>8451 Kleinandelfingen</t>
  </si>
  <si>
    <t>Zentrum für Pflege und Betreuung Weinland</t>
  </si>
  <si>
    <t>Oberhusestrasse 1</t>
  </si>
  <si>
    <t>8460 Marthalen</t>
  </si>
  <si>
    <t>Alters- und Pflegezentren Stammertal</t>
  </si>
  <si>
    <t>Kirchweg 2</t>
  </si>
  <si>
    <t>8477 Oberstammheim</t>
  </si>
  <si>
    <t>Bezirk Bülach - 17 Betriebe</t>
  </si>
  <si>
    <t xml:space="preserve">Alterszentrum Gibeleich </t>
  </si>
  <si>
    <t>Talackerstrasse 70</t>
  </si>
  <si>
    <t>8152 Glattbrugg</t>
  </si>
  <si>
    <t>Tertianum Bubenholz</t>
  </si>
  <si>
    <t>Müllackerstrasse 2/4</t>
  </si>
  <si>
    <t>8152 Opfikon</t>
  </si>
  <si>
    <t>Alters- und Pflegeheim Rössligasse (AZ Region Bülach)</t>
  </si>
  <si>
    <t>Rössligasse 7</t>
  </si>
  <si>
    <t>8180 Bülach</t>
  </si>
  <si>
    <t>Alterszentrum Im Grampen (AZ Region Bülach)</t>
  </si>
  <si>
    <t>Allmendstrasse 1</t>
  </si>
  <si>
    <t>Alters- und Pflegeheim Eichhölzli</t>
  </si>
  <si>
    <t>Schachemerstrasse 15</t>
  </si>
  <si>
    <t>8192 Glattfelden</t>
  </si>
  <si>
    <t>Alters- und Pflegeheim Weierbach</t>
  </si>
  <si>
    <t>Weierbachstrasse 4</t>
  </si>
  <si>
    <t>8193 Eglisau</t>
  </si>
  <si>
    <t>Pflegewohngruppe Oase am Rhein</t>
  </si>
  <si>
    <t>Murstrasse 15</t>
  </si>
  <si>
    <t>PWG</t>
  </si>
  <si>
    <t>Pflegewohngruppe Rössli</t>
  </si>
  <si>
    <t>Bahnhofstrasse 77</t>
  </si>
  <si>
    <t>8194 Hüntwangen</t>
  </si>
  <si>
    <t>Alters- und Pflegeheim Peteracker</t>
  </si>
  <si>
    <t>Landstrasse 94</t>
  </si>
  <si>
    <t>8197 Rafz</t>
  </si>
  <si>
    <t>Pflegezentrum Im Spitz</t>
  </si>
  <si>
    <t>Schulstrasse 22</t>
  </si>
  <si>
    <t>8302 Kloten</t>
  </si>
  <si>
    <t>Altersheim Breiti</t>
  </si>
  <si>
    <t>Breitistrasse 25</t>
  </si>
  <si>
    <t>8303 Bassersdorf</t>
  </si>
  <si>
    <t>KZU Pflegezentrum Bächli</t>
  </si>
  <si>
    <t>Im Bächli 1, PF 568</t>
  </si>
  <si>
    <t>Wägelwiesen Alters- und Pflegezentrum</t>
  </si>
  <si>
    <t>Obere Kirchstrasse 33</t>
  </si>
  <si>
    <t>8304 Wallisellen</t>
  </si>
  <si>
    <t>Alterszentrum Hofwiesen</t>
  </si>
  <si>
    <t>Bahnhofstrasse 64</t>
  </si>
  <si>
    <t>8305 Dietlikon</t>
  </si>
  <si>
    <t>Pflegezentrum Rotacher</t>
  </si>
  <si>
    <t>Schwerzelbodenstrasse 41</t>
  </si>
  <si>
    <t>KZU Pflegezentrum Embrach</t>
  </si>
  <si>
    <t>Römerweg 51</t>
  </si>
  <si>
    <t>8424 Embrach</t>
  </si>
  <si>
    <t>Regionales Alterszentrum Embrachertal</t>
  </si>
  <si>
    <t>Stationsstrasse 33</t>
  </si>
  <si>
    <t xml:space="preserve">Bezirk Dielsdorf - 9 Betriebe </t>
  </si>
  <si>
    <t xml:space="preserve">Forensisch-Psychiatrische Abteilung für stationäre Massnahmen </t>
  </si>
  <si>
    <t>Roosstrasse 49</t>
  </si>
  <si>
    <t>8105 Regensdorf</t>
  </si>
  <si>
    <t>in der Strafanstalt Pöschwis (FPA)</t>
  </si>
  <si>
    <t>Alters- und Pflegeheim Furttal</t>
  </si>
  <si>
    <t>Feldblumenstrasse 17</t>
  </si>
  <si>
    <t>Alterszentrum Lindenhof</t>
  </si>
  <si>
    <t>Lindenstrasse 18</t>
  </si>
  <si>
    <t>8153 Rümlang</t>
  </si>
  <si>
    <t>Oase Rümlang AG</t>
  </si>
  <si>
    <t>Infangstrasse 23</t>
  </si>
  <si>
    <t>Gesundheitszentrum Dielsdorf</t>
  </si>
  <si>
    <t>Breitestrasse 11</t>
  </si>
  <si>
    <t>8157 Dielsdorf</t>
  </si>
  <si>
    <t>Hirzelheim, Stiftung für Gehörlose</t>
  </si>
  <si>
    <t>Unterburg 23</t>
  </si>
  <si>
    <t>8158 Regensberg</t>
  </si>
  <si>
    <t>Alterszentrum Wehntal</t>
  </si>
  <si>
    <t>Chileweg 14</t>
  </si>
  <si>
    <t>8165 Schöfflisdorf</t>
  </si>
  <si>
    <t>Altersheim Eichi</t>
  </si>
  <si>
    <t>Grafschaftstrasse 53</t>
  </si>
  <si>
    <t>8172 Niederglatt</t>
  </si>
  <si>
    <t>Tertianum zur Heimat</t>
  </si>
  <si>
    <t>Buechenstrasse 80</t>
  </si>
  <si>
    <t>8174 Stadel</t>
  </si>
  <si>
    <t>Bezirk Dietikon - 13 Betriebe</t>
  </si>
  <si>
    <t>Almacasa Oberengstringen</t>
  </si>
  <si>
    <t>Zürcherstrasse 70</t>
  </si>
  <si>
    <t>8102 Oberengstringen</t>
  </si>
  <si>
    <t>Seniorenzentrum Im Morgen</t>
  </si>
  <si>
    <t>Püntenstrasse 6</t>
  </si>
  <si>
    <t>8104 Weiningen</t>
  </si>
  <si>
    <t>Pflegezentrum im Spilhöfler</t>
  </si>
  <si>
    <t>Im Spilhöfler 2a</t>
  </si>
  <si>
    <t>8142 Uitikon</t>
  </si>
  <si>
    <t>Alterszentrum Weihermatt</t>
  </si>
  <si>
    <t>Weihermattstrasse 44</t>
  </si>
  <si>
    <t>8902 Urdorf</t>
  </si>
  <si>
    <t>Alterszentrum am Bach</t>
  </si>
  <si>
    <t>Bachstrasse 1</t>
  </si>
  <si>
    <t>8903 Birmensdorf</t>
  </si>
  <si>
    <t>Alterszentrum Sandbühl</t>
  </si>
  <si>
    <t>Färberhüslistrasse 9</t>
  </si>
  <si>
    <t>8952 Schlieren</t>
  </si>
  <si>
    <t>Pflegezentrum Spital Limmattal</t>
  </si>
  <si>
    <t>Urdorferstrasse 100</t>
  </si>
  <si>
    <t>Soz. Pflegewohnungen, Schlieren - Pflegewohnung Mühleacker</t>
  </si>
  <si>
    <t>Mühleackerstrasse15</t>
  </si>
  <si>
    <t>Soz. Pflegewohnungen, Schlieren - Pflegewohnung Giardino</t>
  </si>
  <si>
    <t>Feldstrasse 8</t>
  </si>
  <si>
    <t>Soz. Pflegewohnungen, Schlieren - Pflegewohnung Bachstrasse</t>
  </si>
  <si>
    <t>Pflege-Wohn-Heim Smaily</t>
  </si>
  <si>
    <t>Obere Bachstrasse 7 a</t>
  </si>
  <si>
    <t>Senevita Limmatfeld AG</t>
  </si>
  <si>
    <t>Limmatfeldstrasse 5</t>
  </si>
  <si>
    <t>8953 Dietikon</t>
  </si>
  <si>
    <t>Alters- und Gesundheitszentrum Dietikon</t>
  </si>
  <si>
    <t>Bremgartnerstrasse 39</t>
  </si>
  <si>
    <t>Bezirk Hinwil - 23 Betriebe</t>
  </si>
  <si>
    <t>Alters- und Pflegeheim Hinwil</t>
  </si>
  <si>
    <t>Dürntnerstrasse 12</t>
  </si>
  <si>
    <t>8340 Hinwil</t>
  </si>
  <si>
    <t>Pflegewohnung Bäretswil</t>
  </si>
  <si>
    <t>Kirchstrasse 4</t>
  </si>
  <si>
    <t>8344 Bäretswil</t>
  </si>
  <si>
    <t>GEEREN Haus für Betreuung, Pflege und Wohnen</t>
  </si>
  <si>
    <t>Alte Fistelstrasse 73</t>
  </si>
  <si>
    <t>8497 Fischenthal</t>
  </si>
  <si>
    <t>Pflegewohnung Erspel</t>
  </si>
  <si>
    <t>Dorfstrasse 14</t>
  </si>
  <si>
    <t>8608 Bubikon</t>
  </si>
  <si>
    <t>Zentrum Sunnegarte AG</t>
  </si>
  <si>
    <t>Bürgstrasse 5</t>
  </si>
  <si>
    <t>Alterswohnheim am Wildbach</t>
  </si>
  <si>
    <t>Spitalstrasse 22</t>
  </si>
  <si>
    <t>8620 Wetzikon</t>
  </si>
  <si>
    <t>Sonnweid das Heim</t>
  </si>
  <si>
    <t>Bachtelstrasse 68</t>
  </si>
  <si>
    <t>Rägeboge-Wohne</t>
  </si>
  <si>
    <t>Bahnhofstrasse 203</t>
  </si>
  <si>
    <t>IWAZ, Schweiz. Wohn- und Arbeitszentrum für Mobilitätsbehinderte</t>
  </si>
  <si>
    <t>Neugrundstrasse 4</t>
  </si>
  <si>
    <t>BH</t>
  </si>
  <si>
    <t>Wohn- und Pflegeheim "uf em Wäg"</t>
  </si>
  <si>
    <t>Weststrasse 2</t>
  </si>
  <si>
    <t>8622 Wetzikon</t>
  </si>
  <si>
    <t>Alters- und Pflegeheim Rosengarten</t>
  </si>
  <si>
    <t>Laufenbachstrasse 21</t>
  </si>
  <si>
    <t>8625 Gossau</t>
  </si>
  <si>
    <t>Alters- und Pflegeheim Grüneck</t>
  </si>
  <si>
    <t>Brüschägertenweg 12+14</t>
  </si>
  <si>
    <t>8626 Ottikon-Gossau</t>
  </si>
  <si>
    <t>Pflegeheim Sonnhalde</t>
  </si>
  <si>
    <t>Gerbistrasse</t>
  </si>
  <si>
    <t>8627 Grüningen</t>
  </si>
  <si>
    <t>Alterszentrum Breitenhof</t>
  </si>
  <si>
    <t>Breitenhofstrasse 12</t>
  </si>
  <si>
    <t>8630 Rüti</t>
  </si>
  <si>
    <t>Altersheim Haltberg</t>
  </si>
  <si>
    <t>Haltbergstrasse 32</t>
  </si>
  <si>
    <t>AH</t>
  </si>
  <si>
    <t>Pflegewohnung "Park Schönegg"</t>
  </si>
  <si>
    <t>Spitalstrasse 13</t>
  </si>
  <si>
    <t>Stiftung für Ganzheitliche Betreuung</t>
  </si>
  <si>
    <t>Joweidzentrum 1</t>
  </si>
  <si>
    <t>Pflegewohnung Bruggacher</t>
  </si>
  <si>
    <t>Werkstrasse 4</t>
  </si>
  <si>
    <t>Wohnheim Sandbüel</t>
  </si>
  <si>
    <t>Kirchenrainstrasse 6</t>
  </si>
  <si>
    <t>8632 Tann</t>
  </si>
  <si>
    <t>Alters- und Pflegeheim Nauengut</t>
  </si>
  <si>
    <t>Knecht-Wethli-Weg 3</t>
  </si>
  <si>
    <t>Alters- und Pflegeheim Tabor</t>
  </si>
  <si>
    <t>zum Tabor 2</t>
  </si>
  <si>
    <t>8636 Wald</t>
  </si>
  <si>
    <t>Pflegezentrum Wald</t>
  </si>
  <si>
    <t>Asylstrasse 16</t>
  </si>
  <si>
    <t>Tertianum Grünegg</t>
  </si>
  <si>
    <t>Haselstudstrasse 12</t>
  </si>
  <si>
    <t>Bezirk Horgen - 21 Betriebe</t>
  </si>
  <si>
    <t>Sihlsana AG Pflegezentren</t>
  </si>
  <si>
    <t>Badstrasse 4</t>
  </si>
  <si>
    <t>8134 Adliswil</t>
  </si>
  <si>
    <t>Altersheim Im Ris</t>
  </si>
  <si>
    <t>Schwarzbächlistrasse 1</t>
  </si>
  <si>
    <t>Sonnegg, Wohn- und Pflegezentrum</t>
  </si>
  <si>
    <t>Sihlwaldstrasse 2</t>
  </si>
  <si>
    <t>8135 Langnau am Albis</t>
  </si>
  <si>
    <t>Serata, Stiftung für das Alter</t>
  </si>
  <si>
    <t>Tischenloostrasse 55</t>
  </si>
  <si>
    <t>8800 Thalwil</t>
  </si>
  <si>
    <t>Alterszentrum Hochweid</t>
  </si>
  <si>
    <t>Stockenstrasse 124</t>
  </si>
  <si>
    <t>8802 Kilchberg</t>
  </si>
  <si>
    <t>Emilienheim für ältere Blinde und Sehbehinderte</t>
  </si>
  <si>
    <t>Stockenstrasse 22</t>
  </si>
  <si>
    <t>Wohn- und Pflegeheim Kilchberg</t>
  </si>
  <si>
    <t>Grütstrasse 60</t>
  </si>
  <si>
    <t>Pflegezentrum Nidelbad</t>
  </si>
  <si>
    <t>Eggrainweg 3</t>
  </si>
  <si>
    <t>8803 Rüschlikon</t>
  </si>
  <si>
    <t>Stiftung Abegg-Huus</t>
  </si>
  <si>
    <t>Alte Landstrasse 68</t>
  </si>
  <si>
    <t>Alters- und Pflegeheim Au</t>
  </si>
  <si>
    <t>Schellerstrasse 5</t>
  </si>
  <si>
    <t>8804 Au</t>
  </si>
  <si>
    <t>Alterszentrum Im Wisli</t>
  </si>
  <si>
    <t>Im Wisli 20 u. 22</t>
  </si>
  <si>
    <t>8805 Richterswil</t>
  </si>
  <si>
    <t>Tertianum Etzelblick</t>
  </si>
  <si>
    <t>Gartenstrasse 15</t>
  </si>
  <si>
    <t>Alterszentrum Haus Tabea</t>
  </si>
  <si>
    <t>Schärbächlistrasse 2</t>
  </si>
  <si>
    <t>8810 Horgen</t>
  </si>
  <si>
    <t>Altersheim Tödi der Gemeinde Horgen</t>
  </si>
  <si>
    <t>Tödistrasse 20</t>
  </si>
  <si>
    <t>Altersheim Stapfer Stiftung</t>
  </si>
  <si>
    <t>Lindenstrasse 1</t>
  </si>
  <si>
    <t>Stiftung Amalie Widmer</t>
  </si>
  <si>
    <t>Amalie Widmer Strasse 11</t>
  </si>
  <si>
    <t>Tertianum Residenz Horgen</t>
  </si>
  <si>
    <t>Asylstrasse 18</t>
  </si>
  <si>
    <t>Wohn- und Pflegeheim Spyrigarten</t>
  </si>
  <si>
    <t>Bergstrasse 1</t>
  </si>
  <si>
    <t>8816 Hirzel</t>
  </si>
  <si>
    <t>Alterszentrum Frohmatt</t>
  </si>
  <si>
    <t>Bürgerheimstrasse 8-12</t>
  </si>
  <si>
    <t>8820 Wädenswil</t>
  </si>
  <si>
    <t>Wohnzentrum Fuhr</t>
  </si>
  <si>
    <t>Fuhrstrasse 42</t>
  </si>
  <si>
    <t>Altersheim Stollenweid</t>
  </si>
  <si>
    <t>Stollenweid 2</t>
  </si>
  <si>
    <t>8824 Schönenberg</t>
  </si>
  <si>
    <t>Bezirk Meilen - 27 Betriebe</t>
  </si>
  <si>
    <t>Tertianum Residenz Zollikerberg</t>
  </si>
  <si>
    <t>Sennhofweg 23</t>
  </si>
  <si>
    <t>8125 Zollikerberg</t>
  </si>
  <si>
    <t>Residenz Neumünster Park</t>
  </si>
  <si>
    <t>Neuweg 16</t>
  </si>
  <si>
    <t>Private Alters- und Pflegeresidenz Zumipark AG</t>
  </si>
  <si>
    <t>Küsnachterstrasse 7-9</t>
  </si>
  <si>
    <t>8126 Zumikon</t>
  </si>
  <si>
    <t>Oase Oetwil am See</t>
  </si>
  <si>
    <t>Willikonerstrasse 3</t>
  </si>
  <si>
    <t>8618 Oetwil am See</t>
  </si>
  <si>
    <t>Alters- und Pflegeheim Breitlen</t>
  </si>
  <si>
    <t>Obstgartenstrasse 2</t>
  </si>
  <si>
    <t>8634 Hombrechtikon</t>
  </si>
  <si>
    <t>Alters- und Pflegeheim Sonnengarten</t>
  </si>
  <si>
    <t>Etzelstrasse 6</t>
  </si>
  <si>
    <t>Alters- und Wohnheim Brunisberg</t>
  </si>
  <si>
    <t>Brunisberg 5</t>
  </si>
  <si>
    <t>Wohn- und Pflegeheim Refugium</t>
  </si>
  <si>
    <t>Mürtschenweg 5</t>
  </si>
  <si>
    <t>Alters- und Gesundheitszentrum Tägerhalde</t>
  </si>
  <si>
    <t>Tägermoosstrasse 27</t>
  </si>
  <si>
    <t>8700 Küsnacht</t>
  </si>
  <si>
    <t>Alters- und Gesundheitszentrum Wangensbach</t>
  </si>
  <si>
    <t>Alte Landstrasse 136</t>
  </si>
  <si>
    <t>Residenz Küsnacht</t>
  </si>
  <si>
    <t>Rietstrasse 25</t>
  </si>
  <si>
    <t>Alterswohnheim am See</t>
  </si>
  <si>
    <t>Seestrasse 264</t>
  </si>
  <si>
    <t>Wohn- und Pflegezentrum Blumenrain</t>
  </si>
  <si>
    <t>Blumenrain 1</t>
  </si>
  <si>
    <t>8702 Zollikon</t>
  </si>
  <si>
    <t>Senevita im Rebberg</t>
  </si>
  <si>
    <t>Schulhausstrasse 44</t>
  </si>
  <si>
    <t>8704 Herrliberg</t>
  </si>
  <si>
    <t>Alterszentrum Platten</t>
  </si>
  <si>
    <t>Plattenstrasse 62</t>
  </si>
  <si>
    <t>8706 Meilen</t>
  </si>
  <si>
    <t>Tertianum Parkresidenz Meilen</t>
  </si>
  <si>
    <t>Dorfstrasse 16</t>
  </si>
  <si>
    <t>Pflegewohnung Meilen</t>
  </si>
  <si>
    <t>In der Au 18</t>
  </si>
  <si>
    <t>Alters- und Pflegeheim Abendruh</t>
  </si>
  <si>
    <t>Weissenrainstrasse 53-55</t>
  </si>
  <si>
    <t>8707 Uetikon am See</t>
  </si>
  <si>
    <t>Pflegeheim Clienia Bergheim AG</t>
  </si>
  <si>
    <t>Holländerstrasse 70-80</t>
  </si>
  <si>
    <t>Haus Wäckerling</t>
  </si>
  <si>
    <t>Tramstrasse 55</t>
  </si>
  <si>
    <t>Alters- und Pflegeheim Allmendhof</t>
  </si>
  <si>
    <t>Appisbergstrasse 7</t>
  </si>
  <si>
    <t>8708 Männedorf</t>
  </si>
  <si>
    <t>Alters- und Pflegeheim Sunnmatt</t>
  </si>
  <si>
    <t>Alte Landstrasse 139</t>
  </si>
  <si>
    <t>Alters- und Pflegeheim Villa Alma</t>
  </si>
  <si>
    <t>Seestrasse 80</t>
  </si>
  <si>
    <t>Altersheim Emmaus</t>
  </si>
  <si>
    <t>Schwerzistrasse 32</t>
  </si>
  <si>
    <t>Altersheim Seerose</t>
  </si>
  <si>
    <t>Seestrasse 227</t>
  </si>
  <si>
    <t>Alterszentrum Lanzeln</t>
  </si>
  <si>
    <t>Bahnhofstrasse 58</t>
  </si>
  <si>
    <t>8712 Stäfa</t>
  </si>
  <si>
    <t>Alterszentrum Wiesengrund</t>
  </si>
  <si>
    <t>Etzelstrasse 44</t>
  </si>
  <si>
    <t>Bezirk Pfäffikon - 9 Betriebe</t>
  </si>
  <si>
    <t>Alters- und Pflegezentrum Bruggwiesen</t>
  </si>
  <si>
    <t>Märtplatz 19</t>
  </si>
  <si>
    <t>8307 Effretikon</t>
  </si>
  <si>
    <t>Alters- und Pflegeheim Neuhof</t>
  </si>
  <si>
    <t>Hittnauerstrasse 34</t>
  </si>
  <si>
    <t>8330 Pfäffikon</t>
  </si>
  <si>
    <t>Alterszentrum Sophie Guyer</t>
  </si>
  <si>
    <t>Zelglistrasse 7</t>
  </si>
  <si>
    <t>GerAtrium</t>
  </si>
  <si>
    <t>Hörnlistrasse 76</t>
  </si>
  <si>
    <t>Alters- und Pflegezentrum Rosengasse</t>
  </si>
  <si>
    <t>Rosengasse 8</t>
  </si>
  <si>
    <t>8332 Russikon</t>
  </si>
  <si>
    <t>Pflegeheim Almacasa</t>
  </si>
  <si>
    <t>Dorfstrasse 3b</t>
  </si>
  <si>
    <t>8484 Weisslingen</t>
  </si>
  <si>
    <t>Alters- und Pflegeheim Blumenau</t>
  </si>
  <si>
    <t>Lipperschwendi</t>
  </si>
  <si>
    <t>8494 Bauma</t>
  </si>
  <si>
    <t>Alters- und Pflegeheim Böndler</t>
  </si>
  <si>
    <t>Böndlerstrasse 10</t>
  </si>
  <si>
    <t>Pflegezentrum Bauma</t>
  </si>
  <si>
    <t>Sonnenhaldenstrasse 9</t>
  </si>
  <si>
    <t>Bezirk Uster - 21 Betriebe</t>
  </si>
  <si>
    <t>Alterszentrum Sunnetal</t>
  </si>
  <si>
    <t>Sunnetalstrasse 2a</t>
  </si>
  <si>
    <t>8117 Fällanden</t>
  </si>
  <si>
    <t>Pflegezentrum Forch</t>
  </si>
  <si>
    <t>Aeschstrasse 8</t>
  </si>
  <si>
    <t>8127 Forch</t>
  </si>
  <si>
    <t>Stiftung Loogarten, Alters- und Pflegezentrum</t>
  </si>
  <si>
    <t>Im Loo 1</t>
  </si>
  <si>
    <t>8133 Esslingen</t>
  </si>
  <si>
    <t>Alters- und Spitexzentrum Dübendorf</t>
  </si>
  <si>
    <t>Fällandenstrasse 22</t>
  </si>
  <si>
    <t>8600 Dübendorf</t>
  </si>
  <si>
    <t>Seniorenzentrum Zion</t>
  </si>
  <si>
    <t>Ringwiesenstrasse 14</t>
  </si>
  <si>
    <t>Altersheim EMMAUS Zürich</t>
  </si>
  <si>
    <t>Ringwiesenstrasse 17</t>
  </si>
  <si>
    <t>Alters- und Pflegeheim Zum Lärchenbaum</t>
  </si>
  <si>
    <t>In der Halden 8</t>
  </si>
  <si>
    <t>8603 Schwerzenbach</t>
  </si>
  <si>
    <t>Tertianum Im Vieri</t>
  </si>
  <si>
    <t>Sonnenbergstrasse 68</t>
  </si>
  <si>
    <t>VitaFutura Pflegezentrum</t>
  </si>
  <si>
    <t>In der Au 5</t>
  </si>
  <si>
    <t>8604 Volketswil</t>
  </si>
  <si>
    <t>VitaFutura Pflegewohnung Riethof</t>
  </si>
  <si>
    <t>Riethofstrasse 10</t>
  </si>
  <si>
    <t>VitaFutura Pflegewohnung Gries</t>
  </si>
  <si>
    <t>Feldhofstrasse 31</t>
  </si>
  <si>
    <t>Pflegewohngruppe Innerdorf</t>
  </si>
  <si>
    <t>Hofwiesenstrasse 3</t>
  </si>
  <si>
    <t>Zentrum im Hof</t>
  </si>
  <si>
    <t>Im Hof 15</t>
  </si>
  <si>
    <t>8606 Greifensee</t>
  </si>
  <si>
    <t>Alters- und Pflegezentrum Neuwies</t>
  </si>
  <si>
    <t>Oberlandstrasse 56</t>
  </si>
  <si>
    <t>8610 Uster</t>
  </si>
  <si>
    <t>Stiftung Wagerenhof, 
Heim für Menschen mit geistiger Behinderung</t>
  </si>
  <si>
    <t>Asylstrasse 24</t>
  </si>
  <si>
    <t>Tertianum Brunnehof</t>
  </si>
  <si>
    <t>Industriestrasse 10</t>
  </si>
  <si>
    <t>Pflegewohnung Kreuz Plus</t>
  </si>
  <si>
    <t>Apothekerstrasse 19</t>
  </si>
  <si>
    <t>Prix Santé</t>
  </si>
  <si>
    <t>Neuwiesenstrasse 1</t>
  </si>
  <si>
    <t>Heime Uster - Pflegezentrum Im Grund</t>
  </si>
  <si>
    <t>Wagerenstrasse 20</t>
  </si>
  <si>
    <t>Heime Uster - Altersheim im Grund</t>
  </si>
  <si>
    <t>Asylstrasse 15</t>
  </si>
  <si>
    <t>Heime Uster - Pflegezentrum Dietenrain</t>
  </si>
  <si>
    <t>Dietenrainweg 15</t>
  </si>
  <si>
    <t>8616 Riedikon-Uster</t>
  </si>
  <si>
    <t>Bezirk Winterthur - 20 Betriebe</t>
  </si>
  <si>
    <t>Pflegezentrum Eulachtal</t>
  </si>
  <si>
    <t>Vordergasse 3</t>
  </si>
  <si>
    <t>8353 Elgg</t>
  </si>
  <si>
    <t>Seniorenzentrum Wiesengrund</t>
  </si>
  <si>
    <t>Wülflingerstrasse 7</t>
  </si>
  <si>
    <t>8400 Winterthur</t>
  </si>
  <si>
    <t>Wohnheim Sonnenberg</t>
  </si>
  <si>
    <t>Hochwachtstrasse 20</t>
  </si>
  <si>
    <t>Alterszentrum Adlergarten</t>
  </si>
  <si>
    <t>Gärtnerstrasse 1</t>
  </si>
  <si>
    <t>8402 Winterthur</t>
  </si>
  <si>
    <t>Alterszentrum Brühlgut</t>
  </si>
  <si>
    <t>Waldhofstrasse 1</t>
  </si>
  <si>
    <t>Alterszentrum Neumarkt</t>
  </si>
  <si>
    <t>Neumarkt 6</t>
  </si>
  <si>
    <t>Alterszentrum Oberi</t>
  </si>
  <si>
    <t>Stadlerstrasse 162-164</t>
  </si>
  <si>
    <t>8404 Winterthur</t>
  </si>
  <si>
    <t>Alterszentrum Rosental</t>
  </si>
  <si>
    <t>Rosentalstrasse 65</t>
  </si>
  <si>
    <t>Provivatis, Wohnen am Goldenberg</t>
  </si>
  <si>
    <t>Pflanzschulstrasse 52</t>
  </si>
  <si>
    <t>Verein Pflegewohngruppen Winterthur</t>
  </si>
  <si>
    <t>Lindstrasse 41</t>
  </si>
  <si>
    <t>Seniorenresidenz Konradhof</t>
  </si>
  <si>
    <t>Konradstrasse 7</t>
  </si>
  <si>
    <t>Altersheim St. Urban</t>
  </si>
  <si>
    <t>Seenerstrasse 191</t>
  </si>
  <si>
    <t>8405 Winterthur</t>
  </si>
  <si>
    <t>Tertianum Papillon</t>
  </si>
  <si>
    <t>Wülflingerstrasse 193</t>
  </si>
  <si>
    <t>8408 Winterthur</t>
  </si>
  <si>
    <t>Pflegewohnung Weitblick</t>
  </si>
  <si>
    <t>Wässerwiesenstrasse 90</t>
  </si>
  <si>
    <t>Pflegewohngruppe Hegi GmbH</t>
  </si>
  <si>
    <t>Gernstrasse 68</t>
  </si>
  <si>
    <t>8409 Winterthur</t>
  </si>
  <si>
    <t>Alterszentrum Im Geeren</t>
  </si>
  <si>
    <t>Kirchhügelstrasse 5</t>
  </si>
  <si>
    <t>8472 Seuzach</t>
  </si>
  <si>
    <t>Heimstätte Rämismühle</t>
  </si>
  <si>
    <t>Mühlestrasse 8</t>
  </si>
  <si>
    <t>8487 Rämismühle</t>
  </si>
  <si>
    <t>Pflegezentrum Im Spiegel</t>
  </si>
  <si>
    <t>Im Spiegel 5</t>
  </si>
  <si>
    <t>8486 Rikon im Tösstal</t>
  </si>
  <si>
    <t>Pflegezentrum Lindehus</t>
  </si>
  <si>
    <t>Lindenweg 2</t>
  </si>
  <si>
    <t>8488 Turbenthal</t>
  </si>
  <si>
    <t>Stiftung Schloss Turbenthal</t>
  </si>
  <si>
    <t>Feldstrasse 1</t>
  </si>
  <si>
    <t>Bezirk Zürich - 91 Betriebe</t>
  </si>
  <si>
    <t>Alterszentrum Bürgerasyl-Pfrundhaus Stadt Zürich</t>
  </si>
  <si>
    <t>Leonhardstrasse 18</t>
  </si>
  <si>
    <t>8001 Zürich</t>
  </si>
  <si>
    <t>Alters- und Pflegeheim Birkenrain</t>
  </si>
  <si>
    <t>Bellariastrasse 21</t>
  </si>
  <si>
    <t>8002 Zürich</t>
  </si>
  <si>
    <t>Alterszentrum Selnau Stadt Zürich</t>
  </si>
  <si>
    <t>Selnaustrasse 18/20</t>
  </si>
  <si>
    <t>Ref. Alterswohnheim Enge</t>
  </si>
  <si>
    <t>Bürglistrasse 7</t>
  </si>
  <si>
    <t>Tertianum Residenz Zürich Enge</t>
  </si>
  <si>
    <t>Brandschenkestrasse 82</t>
  </si>
  <si>
    <t>Alters- und Pflegeheim Schmiedhof</t>
  </si>
  <si>
    <t>Zweierstrasse 138</t>
  </si>
  <si>
    <t>8003 Zürich</t>
  </si>
  <si>
    <t>Krankenstation Schimmelstrasse</t>
  </si>
  <si>
    <t>Schimmelstrasse 8</t>
  </si>
  <si>
    <t>Alterszentrum Bullinger-Hardau Stadt Zürich</t>
  </si>
  <si>
    <t>Bullingerstrasse 69</t>
  </si>
  <si>
    <t>8004 Zürich</t>
  </si>
  <si>
    <t>Alterszentrum St. Peter und Paul</t>
  </si>
  <si>
    <t>Werdgässchen 15</t>
  </si>
  <si>
    <t>Pflegezentrum Erlenhof</t>
  </si>
  <si>
    <t>Lagerstrasse 119</t>
  </si>
  <si>
    <t>Quartier-Altersheim Aussersihl</t>
  </si>
  <si>
    <t>Engelstrasse 63</t>
  </si>
  <si>
    <t>Fachspital für Sozialmedizin und Abhängigkeitserkrankungen, 
Pflegestation Sunegarte</t>
  </si>
  <si>
    <t>Konradstrasse 62</t>
  </si>
  <si>
    <t>8005 Zürich</t>
  </si>
  <si>
    <t>Alterszentrum Limmat Stadt Zürich</t>
  </si>
  <si>
    <t>Limmatstrasse 186</t>
  </si>
  <si>
    <t>Alterszentrum Stampfenbach Stadt Zürich</t>
  </si>
  <si>
    <t>Lindenbachstrasse 1</t>
  </si>
  <si>
    <t>8006 Zürich</t>
  </si>
  <si>
    <t>Klinik Lindenegg AG</t>
  </si>
  <si>
    <t>Nordstrasse 70</t>
  </si>
  <si>
    <t>Alterszentrum Wildbach Stadt Zürich</t>
  </si>
  <si>
    <t>Wildbachstrasse 11</t>
  </si>
  <si>
    <t>8008 Zürich</t>
  </si>
  <si>
    <t>Alters- und Pflegeresidenz Arkadia</t>
  </si>
  <si>
    <t>Südstrasse 24</t>
  </si>
  <si>
    <t>Mathilde Escher Heim</t>
  </si>
  <si>
    <t>Lengghalde 1</t>
  </si>
  <si>
    <t>Pflegeheim Rehalp</t>
  </si>
  <si>
    <t>Forchstrasse 366</t>
  </si>
  <si>
    <t>Pflegezentrum Riesbach (PZZ)</t>
  </si>
  <si>
    <t>Witellikerstrasse 19</t>
  </si>
  <si>
    <t>Schweiz. Epilepsiezentrum in Zürich, Heimbereich</t>
  </si>
  <si>
    <t>Bleulerstrasse 60</t>
  </si>
  <si>
    <t>Hospiz Zürcher Lighthouse,
Kompetenzzentrum Palliative Care</t>
  </si>
  <si>
    <t>Carmenstrasse 42</t>
  </si>
  <si>
    <t>8032 Zürich</t>
  </si>
  <si>
    <t>Alterszentrum Doldertal Stadt Zürich</t>
  </si>
  <si>
    <t>Ebelstrasse 29</t>
  </si>
  <si>
    <t>Altersheim Haus St. Otmar</t>
  </si>
  <si>
    <t>Minervastrasse 8</t>
  </si>
  <si>
    <t>Alterszentrum Klus Park Stadt Zürich</t>
  </si>
  <si>
    <t>Asylstrasse 130</t>
  </si>
  <si>
    <t>Altersresidenz Bellevue</t>
  </si>
  <si>
    <t>Klosbachstrasse 155</t>
  </si>
  <si>
    <t>Alters- und Pflegeheim am Römerhof</t>
  </si>
  <si>
    <t>Asylstrasse 40</t>
  </si>
  <si>
    <t>Alterszentrum Hottingen</t>
  </si>
  <si>
    <t>Freiestrasse 71</t>
  </si>
  <si>
    <t>AVENTIN - Leben im Alter</t>
  </si>
  <si>
    <t>Minervastrasse 144, PF 2082</t>
  </si>
  <si>
    <t>Wohnheim Mühlehalde</t>
  </si>
  <si>
    <t>Witikonerstrasse 100</t>
  </si>
  <si>
    <t>Tertianum Villa Böcklin</t>
  </si>
  <si>
    <t>Böcklinstrasse 19</t>
  </si>
  <si>
    <t>Privat-Altersheim Perla Park</t>
  </si>
  <si>
    <t>Freiestrasse 210</t>
  </si>
  <si>
    <t>Alterszentrum Sydefädeli Stadt Zürich</t>
  </si>
  <si>
    <t>Hönggerstrasse 119</t>
  </si>
  <si>
    <t>8037 Zürich</t>
  </si>
  <si>
    <t>Alterszentrum Trotte Stadt Zürich</t>
  </si>
  <si>
    <t>Trottenstrasse 76</t>
  </si>
  <si>
    <t>Pflegezentrum Käferberg (PZZ)</t>
  </si>
  <si>
    <t>Emil Klöti-Strasse 25</t>
  </si>
  <si>
    <t>Altersheim Frohalp</t>
  </si>
  <si>
    <t>Morgentalstrasse 90</t>
  </si>
  <si>
    <t>8038 Zürich</t>
  </si>
  <si>
    <t>Alterszentrum Kalchbühl Stadt Zürich</t>
  </si>
  <si>
    <t>Kalchbühlstrasse 118</t>
  </si>
  <si>
    <t>Tannenrauch, Altersgerechtes Wohnen Wollishofen</t>
  </si>
  <si>
    <t>Mööslistrasse 12</t>
  </si>
  <si>
    <t>Alterswohnheim Studacker</t>
  </si>
  <si>
    <t>Studackerstrasse 22</t>
  </si>
  <si>
    <t>Pflegezentrum Entlisberg (PZZ)</t>
  </si>
  <si>
    <t>Paradiesstrasse 45</t>
  </si>
  <si>
    <t>Alterszentrum Mittelleimbach Stadt Zürich</t>
  </si>
  <si>
    <t>Leimbachstrasse 210</t>
  </si>
  <si>
    <t>8041 Zürich</t>
  </si>
  <si>
    <t>Alters- und Pflegeheim Hugo Mendel Stiftung</t>
  </si>
  <si>
    <t>Billeterstrasse 10</t>
  </si>
  <si>
    <t>8044 Zürich</t>
  </si>
  <si>
    <t>Alterswohnpflegegruppe Salem</t>
  </si>
  <si>
    <t>Hochstrasse 37</t>
  </si>
  <si>
    <t>Caravita Bethanien</t>
  </si>
  <si>
    <t>Restelbergstrasse 7, PF 923</t>
  </si>
  <si>
    <t>Tertianum Restelberg</t>
  </si>
  <si>
    <t>Restelbergstrasse 108</t>
  </si>
  <si>
    <t>Convita Bethanien</t>
  </si>
  <si>
    <t>Gladbachstrasse 97</t>
  </si>
  <si>
    <t>Alterszentrum Laubegg Stadt Zürich</t>
  </si>
  <si>
    <t>Hegianwandweg 16</t>
  </si>
  <si>
    <t>8045 Zürich</t>
  </si>
  <si>
    <t>Pflegewohngruppen PZZ</t>
  </si>
  <si>
    <t>Räffelstrasse 12</t>
  </si>
  <si>
    <t>Alterszentrum Wolfswinkel Stadt Zürich</t>
  </si>
  <si>
    <t>Wolfswinkel 9</t>
  </si>
  <si>
    <t>8046 Zürich</t>
  </si>
  <si>
    <t>Senioviva Neu-Affoltern</t>
  </si>
  <si>
    <t>Hürststrasse 56</t>
  </si>
  <si>
    <t>Alterszentrum Langgrüt Stadt Zürich</t>
  </si>
  <si>
    <t>Langgrütstrasse 51</t>
  </si>
  <si>
    <t>8047 Zürich</t>
  </si>
  <si>
    <t>Alterszentrum Mathysweg Stadt Zürich</t>
  </si>
  <si>
    <t>Altstetterstrasse 267</t>
  </si>
  <si>
    <t>Pflegezentrum Bachwiesen (PZZ)</t>
  </si>
  <si>
    <t>Flurstrasse 130</t>
  </si>
  <si>
    <t>Stiftung Alterswohnen in Albisrieden</t>
  </si>
  <si>
    <t>Mühlezelgstrasse 15</t>
  </si>
  <si>
    <t>Alters- und Pflegezentrum Herrenbergli</t>
  </si>
  <si>
    <t>Am Suteracher 65</t>
  </si>
  <si>
    <t>8048 Zürich</t>
  </si>
  <si>
    <t>Pallivita Bethanien</t>
  </si>
  <si>
    <t>Buckhauserstrasse 36</t>
  </si>
  <si>
    <t>Seniorenresidenz Spirgarten</t>
  </si>
  <si>
    <t>Spirgartenstrasse 2</t>
  </si>
  <si>
    <t>Tertianum Letzipark</t>
  </si>
  <si>
    <t>Hohlstrasse 459</t>
  </si>
  <si>
    <t>Alterszentrum Hauserstiftung Höngg</t>
  </si>
  <si>
    <t>Hohenklingenstrasse 40</t>
  </si>
  <si>
    <t>8049 Zürich</t>
  </si>
  <si>
    <t>Riedhof, Leben und Wohnen im Alter</t>
  </si>
  <si>
    <t>Riedhofweg 4</t>
  </si>
  <si>
    <t>Pflegezentrum Bombach (PZZ)</t>
  </si>
  <si>
    <t>Limmattalstrasse 371</t>
  </si>
  <si>
    <t>Tertianum Im Brühl</t>
  </si>
  <si>
    <t>Kappenbühlweg 11</t>
  </si>
  <si>
    <t>Wohnzentrum Frankental</t>
  </si>
  <si>
    <t>Limmattalstr 410/414</t>
  </si>
  <si>
    <t>Alterszentrum Dorflinde Stadt Zürich</t>
  </si>
  <si>
    <t>Dorflindenstrasse 4</t>
  </si>
  <si>
    <t>8050 Zürich</t>
  </si>
  <si>
    <t>Alters- und Pflegeheim Grünhalde</t>
  </si>
  <si>
    <t>Grünhaldenstrasse 19</t>
  </si>
  <si>
    <t>Senevita Residenz Nordlicht</t>
  </si>
  <si>
    <t>Birchstrasse 180 Max Bill-Platz</t>
  </si>
  <si>
    <t>Wohnhaus Schörli</t>
  </si>
  <si>
    <t>Schörlistrasse 11</t>
  </si>
  <si>
    <t>Senioviva, Oerlikon</t>
  </si>
  <si>
    <t>Regensbergstrasse 165</t>
  </si>
  <si>
    <t>Alterszentrum Herzogenmühle Stadt Zürich</t>
  </si>
  <si>
    <t>Glattstegweg 7</t>
  </si>
  <si>
    <t>8051 Zürich</t>
  </si>
  <si>
    <t>Pflegezentrum Mattenhof (PZZ)</t>
  </si>
  <si>
    <t>Helen Keller-Strasse 12</t>
  </si>
  <si>
    <t>Wohnheim Häuptli</t>
  </si>
  <si>
    <t>Dübendorfstrasse 9</t>
  </si>
  <si>
    <t>Wohnheim Kull</t>
  </si>
  <si>
    <t>Winterthurerstrasse 522</t>
  </si>
  <si>
    <t>Pflegeheim Drusberg</t>
  </si>
  <si>
    <t>Drusbergstrasse 96</t>
  </si>
  <si>
    <t>8053 Zürich</t>
  </si>
  <si>
    <t>Wiesliacher oekas, ökumenisches Alterswohnheim</t>
  </si>
  <si>
    <t>Wiesliacher 30</t>
  </si>
  <si>
    <t>Pflegezentrum Witikon (PZZ)</t>
  </si>
  <si>
    <t>Kienastenwiesweg 2</t>
  </si>
  <si>
    <t>Tertianum Segeten</t>
  </si>
  <si>
    <t>Carl Spitteler-Strasse 70</t>
  </si>
  <si>
    <t>Krankenstation Friesenberg</t>
  </si>
  <si>
    <t>Borrweg 76</t>
  </si>
  <si>
    <t>8055 Zürich</t>
  </si>
  <si>
    <t>Pflegezentrum Gehrenholz (PZZ)</t>
  </si>
  <si>
    <t>Sieberstrasse 22</t>
  </si>
  <si>
    <t>Seniorama Burstwiese</t>
  </si>
  <si>
    <t>Burstwiesenstrasse 20 u. 22</t>
  </si>
  <si>
    <t>Seniorama Im Tiergarten</t>
  </si>
  <si>
    <t>Sieberstrasse 10</t>
  </si>
  <si>
    <t>Senioren-Zentrum SIKNA-Stiftung</t>
  </si>
  <si>
    <t>Sallenbachstrasse 40</t>
  </si>
  <si>
    <t>Alterszentrum Oberstrass Stadt Zürich</t>
  </si>
  <si>
    <t>Langensteinenstrasse 40</t>
  </si>
  <si>
    <t>8057 Zürich</t>
  </si>
  <si>
    <t>Alterswohngemeinschaft Freiblick (Baugenossenschaft Freiblick)</t>
  </si>
  <si>
    <t>Stüssistrasse 58/60</t>
  </si>
  <si>
    <t>Pflegezentrum Gorwiden</t>
  </si>
  <si>
    <t>Gorwiden 2</t>
  </si>
  <si>
    <t>Pflegezentrum Irchelpark (PZZ)</t>
  </si>
  <si>
    <t>Langensteinenstrasse 65</t>
  </si>
  <si>
    <t>Alterszentrum Grünau Stadt Zürich</t>
  </si>
  <si>
    <t>Bändlistrasse 10</t>
  </si>
  <si>
    <t>8064 Zürich</t>
  </si>
  <si>
    <t>Alterszentrum Waldfrieden der Stadt Zürich</t>
  </si>
  <si>
    <t>Waldfriedenstrasse 21</t>
  </si>
  <si>
    <t>Alterszentrum Rosengarten Stadt Zürich</t>
  </si>
  <si>
    <t>Aathalstrasse 21</t>
  </si>
  <si>
    <t>Alterszentrum Rebwies Stadt Zürich</t>
  </si>
  <si>
    <t>Schützenstrasse 31-33</t>
  </si>
  <si>
    <t>Alterszentrum Sonnenhof Stadt Zürich</t>
  </si>
  <si>
    <t>Lerchenbergstrasse 35</t>
  </si>
  <si>
    <t>8703 Erlenbach</t>
  </si>
  <si>
    <t>Pflegezentrum Seeblick (PZZ)</t>
  </si>
  <si>
    <t>Oberer Kessibühl 23</t>
  </si>
  <si>
    <t xml:space="preserve"> - Nur Einrichtungen in Zuständigkeit der Gesundheitsdirektion</t>
  </si>
  <si>
    <t xml:space="preserve"> - Die Betriebe der Stadt Zürich, die sich in anderen Gemeinden befinden werden dem Bezirk Zürich zugewiesen</t>
  </si>
  <si>
    <t xml:space="preserve">   APH Alters- und Pflegeheim</t>
  </si>
  <si>
    <t xml:space="preserve">   BH Behindertenheim</t>
  </si>
  <si>
    <t xml:space="preserve">   PH Pflegeheim</t>
  </si>
  <si>
    <t xml:space="preserve">   PWG Pflegewohnung/Pflegewohngruppe</t>
  </si>
  <si>
    <t>KDB_2017</t>
  </si>
  <si>
    <t>Abbildungen 
13. - 15.</t>
  </si>
  <si>
    <t>SPITEX</t>
  </si>
  <si>
    <t>Abbildungen 
9. - 12.</t>
  </si>
  <si>
    <t>Abbildung 5</t>
  </si>
  <si>
    <t>Abbildungen 2.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</si>
</sst>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 ###\ ##0;\-#\ ###\ ##0;_*\ &quot;.&quot;_ ;_ @_ "/>
    <numFmt numFmtId="165" formatCode="#\ ###\ ##0.0;\-#\ ###\ ##0.0;_*\ &quot;.&quot;_ ;_ @_ "/>
    <numFmt numFmtId="166" formatCode="_ * #,##0_ ;_ * \-#,##0_ ;_ * &quot;-&quot;??_ ;_ @_ "/>
    <numFmt numFmtId="167" formatCode="#,##0.0"/>
    <numFmt numFmtId="168" formatCode="0.0%"/>
    <numFmt numFmtId="169" formatCode="#\ ###\ ##0.00;\-#\ ###\ ##0.00;_*\ &quot;.&quot;_ ;_ @_ "/>
    <numFmt numFmtId="170" formatCode="0.0"/>
    <numFmt numFmtId="171" formatCode="_ * #\ ###\ ##0.00_ ;_ * \-#\ ###\ ##0.00_ ;_ * &quot;.&quot;_ ;_ @_ "/>
    <numFmt numFmtId="172" formatCode="#,##0.00_ ;\-#,##0.00\ "/>
    <numFmt numFmtId="173" formatCode="_ * #\ ###\ ##0.0_ ;_ * \-#\ ###\ ##0.00_ ;_ * &quot;.&quot;_ ;_ @_ "/>
    <numFmt numFmtId="174" formatCode="_ * #\ ###\ ##0_ ;_ * \-#\ ###\ ##0.00_ ;_ * &quot;.&quot;_ ;_ @_ "/>
    <numFmt numFmtId="175" formatCode="#\ ###\ ##0;\-#\ ###\ ##0;_ * &quot;.&quot;_ ;_ @_ "/>
    <numFmt numFmtId="176" formatCode="#\ ###\ ##0.00;\-#\ ###\ ##0.00;_ * &quot;.&quot;_ ;_ @_ "/>
    <numFmt numFmtId="177" formatCode="#\ ###\ ##0"/>
    <numFmt numFmtId="178" formatCode="_ * #\ ###\ ##0_ ;_ * \-#\ ###\ ##0_ ;_ * &quot;.&quot;_ ;_ @_ "/>
    <numFmt numFmtId="179" formatCode="_ * #\ ###\ ##0.0_ ;_ * \-#\ ###\ ##0.0_ ;_ * &quot;.&quot;_ ;_ @_ "/>
    <numFmt numFmtId="180" formatCode="_ * #####\ ###\ ##0.0_ ;_ * \-#####\ ###\ ##0.0_ ;_ * &quot;.&quot;_ ;_ @_ "/>
    <numFmt numFmtId="181" formatCode="#\ ###\ ##0.0;\-#\ ###\ ##0.0;_ * &quot;.&quot;_ ;_ @_ "/>
    <numFmt numFmtId="182" formatCode="#\ ###\ ##0\ ;\-#\ ###\ ##0\ ;_ * &quot;.&quot;_ ;_ @_ "/>
    <numFmt numFmtId="183" formatCode="#,##0.0000"/>
  </numFmts>
  <fonts count="60" x14ac:knownFonts="1">
    <font>
      <sz val="11"/>
      <color theme="1"/>
      <name val="Calibri"/>
      <family val="2"/>
      <scheme val="minor"/>
    </font>
    <font>
      <sz val="11"/>
      <color theme="1"/>
      <name val="Calibri"/>
      <family val="2"/>
      <scheme val="minor"/>
    </font>
    <font>
      <sz val="10"/>
      <color theme="1"/>
      <name val="Arial Black"/>
      <family val="2"/>
    </font>
    <font>
      <b/>
      <sz val="11"/>
      <name val="Arial Black"/>
      <family val="2"/>
    </font>
    <font>
      <sz val="11"/>
      <name val="Arial Black"/>
      <family val="2"/>
    </font>
    <font>
      <sz val="10"/>
      <color theme="0"/>
      <name val="Arial Black"/>
      <family val="2"/>
    </font>
    <font>
      <sz val="8"/>
      <color theme="1"/>
      <name val="Arial"/>
      <family val="2"/>
    </font>
    <font>
      <b/>
      <sz val="10"/>
      <name val="Arial Black"/>
      <family val="2"/>
    </font>
    <font>
      <sz val="9"/>
      <name val="Arial"/>
      <family val="2"/>
    </font>
    <font>
      <sz val="9"/>
      <color theme="1"/>
      <name val="Arial"/>
      <family val="2"/>
    </font>
    <font>
      <b/>
      <sz val="10"/>
      <name val="Arial"/>
      <family val="2"/>
    </font>
    <font>
      <sz val="10"/>
      <name val="Arial"/>
      <family val="2"/>
    </font>
    <font>
      <sz val="10"/>
      <color theme="1"/>
      <name val="Arial"/>
      <family val="2"/>
    </font>
    <font>
      <sz val="8"/>
      <name val="Arial"/>
      <family val="2"/>
    </font>
    <font>
      <sz val="8"/>
      <color theme="1"/>
      <name val="Calibri"/>
      <family val="2"/>
      <scheme val="minor"/>
    </font>
    <font>
      <sz val="10"/>
      <name val="Arial Black"/>
      <family val="2"/>
    </font>
    <font>
      <b/>
      <sz val="16"/>
      <name val="Arial"/>
      <family val="2"/>
    </font>
    <font>
      <b/>
      <sz val="12"/>
      <name val="Arial"/>
      <family val="2"/>
    </font>
    <font>
      <vertAlign val="superscript"/>
      <sz val="10"/>
      <name val="Arial Black"/>
      <family val="2"/>
    </font>
    <font>
      <vertAlign val="superscript"/>
      <sz val="10"/>
      <name val="Arial"/>
      <family val="2"/>
    </font>
    <font>
      <b/>
      <sz val="9"/>
      <name val="Arial"/>
      <family val="2"/>
    </font>
    <font>
      <vertAlign val="superscript"/>
      <sz val="8"/>
      <name val="Arial"/>
      <family val="2"/>
    </font>
    <font>
      <b/>
      <sz val="9"/>
      <color indexed="81"/>
      <name val="Segoe UI"/>
      <charset val="1"/>
    </font>
    <font>
      <sz val="9"/>
      <color indexed="81"/>
      <name val="Segoe UI"/>
      <charset val="1"/>
    </font>
    <font>
      <b/>
      <sz val="11"/>
      <name val="Arial"/>
      <family val="2"/>
    </font>
    <font>
      <sz val="10"/>
      <color rgb="FFFF0000"/>
      <name val="Arial"/>
      <family val="2"/>
    </font>
    <font>
      <sz val="9"/>
      <color indexed="81"/>
      <name val="Tahoma"/>
      <family val="2"/>
    </font>
    <font>
      <b/>
      <sz val="12"/>
      <color indexed="8"/>
      <name val="Arial"/>
      <family val="2"/>
    </font>
    <font>
      <sz val="12"/>
      <color indexed="8"/>
      <name val="Arial"/>
      <family val="2"/>
    </font>
    <font>
      <b/>
      <vertAlign val="superscript"/>
      <sz val="10"/>
      <name val="Arial Black"/>
      <family val="2"/>
    </font>
    <font>
      <sz val="8"/>
      <color indexed="10"/>
      <name val="Arial"/>
      <family val="2"/>
    </font>
    <font>
      <b/>
      <sz val="8"/>
      <color indexed="10"/>
      <name val="Arial"/>
      <family val="2"/>
    </font>
    <font>
      <sz val="8"/>
      <name val="Arial Unicode MS"/>
      <family val="2"/>
    </font>
    <font>
      <vertAlign val="superscript"/>
      <sz val="11"/>
      <name val="Arial Black"/>
      <family val="2"/>
    </font>
    <font>
      <b/>
      <vertAlign val="superscript"/>
      <sz val="10"/>
      <name val="Arial"/>
      <family val="2"/>
    </font>
    <font>
      <b/>
      <sz val="10"/>
      <name val="Arial Unicode MS"/>
      <family val="2"/>
    </font>
    <font>
      <sz val="11"/>
      <color theme="1" tint="0.34998626667073579"/>
      <name val="Arial Black"/>
      <family val="2"/>
    </font>
    <font>
      <b/>
      <sz val="8"/>
      <name val="Arial Unicode MS"/>
      <family val="2"/>
    </font>
    <font>
      <vertAlign val="superscript"/>
      <sz val="9"/>
      <name val="Arial"/>
      <family val="2"/>
    </font>
    <font>
      <vertAlign val="superscript"/>
      <sz val="10"/>
      <color theme="0"/>
      <name val="Arial Black"/>
      <family val="2"/>
    </font>
    <font>
      <sz val="11"/>
      <color theme="1"/>
      <name val="Arial"/>
      <family val="2"/>
    </font>
    <font>
      <sz val="10"/>
      <color theme="1"/>
      <name val="Calibri"/>
      <family val="2"/>
      <scheme val="minor"/>
    </font>
    <font>
      <b/>
      <sz val="9"/>
      <name val="Arial Black"/>
      <family val="2"/>
    </font>
    <font>
      <sz val="9"/>
      <name val="Arial Black"/>
      <family val="2"/>
    </font>
    <font>
      <vertAlign val="superscript"/>
      <sz val="8"/>
      <color theme="1"/>
      <name val="Arial"/>
      <family val="2"/>
    </font>
    <font>
      <sz val="12"/>
      <color theme="0"/>
      <name val="Arial Black"/>
      <family val="2"/>
    </font>
    <font>
      <b/>
      <sz val="8"/>
      <name val="Arial"/>
      <family val="2"/>
    </font>
    <font>
      <b/>
      <vertAlign val="superscript"/>
      <sz val="11"/>
      <name val="Arial Black"/>
      <family val="2"/>
    </font>
    <font>
      <b/>
      <sz val="11"/>
      <color theme="1" tint="0.34998626667073579"/>
      <name val="Arial Black"/>
      <family val="2"/>
    </font>
    <font>
      <sz val="11"/>
      <color theme="1"/>
      <name val="Arial Black"/>
      <family val="2"/>
    </font>
    <font>
      <sz val="10"/>
      <name val="Arial Unicode MS"/>
      <family val="2"/>
    </font>
    <font>
      <sz val="10"/>
      <color indexed="8"/>
      <name val="Arial"/>
      <family val="2"/>
    </font>
    <font>
      <vertAlign val="superscript"/>
      <sz val="8"/>
      <color theme="0"/>
      <name val="Arial Black"/>
      <family val="2"/>
    </font>
    <font>
      <sz val="8"/>
      <color theme="0"/>
      <name val="Arial Black"/>
      <family val="2"/>
    </font>
    <font>
      <b/>
      <sz val="9"/>
      <color indexed="81"/>
      <name val="Tahoma"/>
      <family val="2"/>
    </font>
    <font>
      <i/>
      <sz val="8"/>
      <name val="Arial"/>
      <family val="2"/>
    </font>
    <font>
      <sz val="10"/>
      <color theme="0"/>
      <name val="Arial"/>
      <family val="2"/>
    </font>
    <font>
      <b/>
      <sz val="10"/>
      <color theme="0"/>
      <name val="Arial Black"/>
      <family val="2"/>
    </font>
    <font>
      <sz val="11"/>
      <color theme="0"/>
      <name val="Calibri"/>
      <family val="2"/>
      <scheme val="minor"/>
    </font>
    <font>
      <sz val="12"/>
      <color theme="1" tint="0.34998626667073579"/>
      <name val="Arial Black"/>
      <family val="2"/>
    </font>
  </fonts>
  <fills count="3">
    <fill>
      <patternFill patternType="none"/>
    </fill>
    <fill>
      <patternFill patternType="gray125"/>
    </fill>
    <fill>
      <patternFill patternType="solid">
        <fgColor rgb="FF885EA0"/>
        <bgColor indexed="64"/>
      </patternFill>
    </fill>
  </fills>
  <borders count="6">
    <border>
      <left/>
      <right/>
      <top/>
      <bottom/>
      <diagonal/>
    </border>
    <border>
      <left/>
      <right/>
      <top/>
      <bottom style="thin">
        <color theme="0"/>
      </bottom>
      <diagonal/>
    </border>
    <border>
      <left/>
      <right style="hair">
        <color auto="1"/>
      </right>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3">
    <xf numFmtId="0" fontId="0" fillId="0" borderId="0"/>
    <xf numFmtId="9" fontId="1" fillId="0" borderId="0" applyFont="0" applyFill="0" applyBorder="0" applyAlignment="0" applyProtection="0"/>
    <xf numFmtId="0" fontId="1" fillId="0" borderId="0"/>
  </cellStyleXfs>
  <cellXfs count="583">
    <xf numFmtId="0" fontId="0" fillId="0" borderId="0" xfId="0"/>
    <xf numFmtId="0" fontId="2" fillId="0" borderId="0" xfId="0" applyFont="1"/>
    <xf numFmtId="0" fontId="3" fillId="0" borderId="0" xfId="0" applyFont="1" applyAlignment="1">
      <alignment horizontal="left" vertical="center"/>
    </xf>
    <xf numFmtId="0" fontId="4" fillId="0" borderId="0" xfId="0" applyFont="1" applyAlignment="1">
      <alignment vertical="top"/>
    </xf>
    <xf numFmtId="0" fontId="0" fillId="0" borderId="0" xfId="0" applyAlignment="1">
      <alignment vertical="top"/>
    </xf>
    <xf numFmtId="0" fontId="5" fillId="2" borderId="0" xfId="0" applyFont="1" applyFill="1" applyBorder="1" applyAlignment="1">
      <alignment horizontal="right" vertical="top" wrapText="1"/>
    </xf>
    <xf numFmtId="0" fontId="5" fillId="2" borderId="0" xfId="0" applyFont="1" applyFill="1" applyBorder="1" applyAlignment="1">
      <alignment horizontal="right" vertical="top"/>
    </xf>
    <xf numFmtId="0" fontId="5" fillId="2" borderId="0" xfId="0" applyFont="1" applyFill="1" applyBorder="1" applyAlignment="1">
      <alignment horizontal="left" vertical="top"/>
    </xf>
    <xf numFmtId="0" fontId="6" fillId="0" borderId="0" xfId="0" applyFont="1" applyAlignment="1">
      <alignment horizontal="right"/>
    </xf>
    <xf numFmtId="0" fontId="7" fillId="0" borderId="0" xfId="0" applyFont="1" applyFill="1" applyBorder="1" applyAlignment="1"/>
    <xf numFmtId="164" fontId="7" fillId="0" borderId="0" xfId="0" applyNumberFormat="1" applyFont="1" applyFill="1" applyBorder="1" applyAlignment="1"/>
    <xf numFmtId="3" fontId="7" fillId="0" borderId="0" xfId="0" applyNumberFormat="1" applyFont="1" applyFill="1" applyBorder="1" applyAlignment="1"/>
    <xf numFmtId="165" fontId="7" fillId="0" borderId="0" xfId="0" applyNumberFormat="1" applyFont="1" applyFill="1" applyBorder="1" applyAlignment="1"/>
    <xf numFmtId="3" fontId="8" fillId="0" borderId="0" xfId="0" applyNumberFormat="1" applyFont="1" applyFill="1"/>
    <xf numFmtId="3" fontId="9" fillId="0" borderId="0" xfId="0" applyNumberFormat="1" applyFont="1" applyFill="1"/>
    <xf numFmtId="166" fontId="9" fillId="0" borderId="0" xfId="0" applyNumberFormat="1" applyFont="1"/>
    <xf numFmtId="0" fontId="9" fillId="0" borderId="0" xfId="0" applyFont="1"/>
    <xf numFmtId="0" fontId="10" fillId="0" borderId="0" xfId="0" applyFont="1" applyFill="1" applyBorder="1" applyAlignment="1">
      <alignment vertical="top"/>
    </xf>
    <xf numFmtId="164" fontId="10" fillId="0" borderId="0" xfId="0" applyNumberFormat="1" applyFont="1" applyFill="1" applyBorder="1" applyAlignment="1">
      <alignment vertical="top"/>
    </xf>
    <xf numFmtId="3" fontId="10" fillId="0" borderId="0" xfId="0" applyNumberFormat="1" applyFont="1" applyFill="1" applyBorder="1" applyAlignment="1">
      <alignment vertical="top"/>
    </xf>
    <xf numFmtId="165" fontId="10" fillId="0" borderId="0" xfId="0" applyNumberFormat="1" applyFont="1" applyFill="1" applyBorder="1" applyAlignment="1">
      <alignment vertical="top"/>
    </xf>
    <xf numFmtId="0" fontId="9" fillId="0" borderId="0" xfId="0" applyFont="1" applyFill="1"/>
    <xf numFmtId="0" fontId="7" fillId="0" borderId="0" xfId="0" applyFont="1" applyFill="1" applyBorder="1" applyAlignment="1">
      <alignment vertical="top"/>
    </xf>
    <xf numFmtId="164" fontId="7" fillId="0" borderId="0" xfId="0" applyNumberFormat="1" applyFont="1" applyFill="1" applyBorder="1" applyAlignment="1">
      <alignment vertical="top"/>
    </xf>
    <xf numFmtId="3" fontId="7" fillId="0" borderId="0" xfId="0" applyNumberFormat="1" applyFont="1" applyFill="1" applyBorder="1" applyAlignment="1">
      <alignment vertical="top"/>
    </xf>
    <xf numFmtId="165" fontId="7" fillId="0" borderId="0" xfId="0" applyNumberFormat="1" applyFont="1" applyFill="1" applyBorder="1" applyAlignment="1">
      <alignment vertical="top"/>
    </xf>
    <xf numFmtId="3" fontId="9" fillId="0" borderId="0" xfId="0" applyNumberFormat="1" applyFont="1"/>
    <xf numFmtId="0" fontId="11" fillId="0" borderId="0" xfId="0" applyFont="1" applyFill="1" applyBorder="1" applyAlignment="1">
      <alignment horizontal="left" vertical="top"/>
    </xf>
    <xf numFmtId="164" fontId="11" fillId="0" borderId="0" xfId="0" applyNumberFormat="1" applyFont="1" applyFill="1" applyBorder="1" applyAlignment="1">
      <alignment vertical="top"/>
    </xf>
    <xf numFmtId="3" fontId="11" fillId="0" borderId="0" xfId="0" applyNumberFormat="1" applyFont="1" applyFill="1" applyBorder="1" applyAlignment="1">
      <alignment vertical="top"/>
    </xf>
    <xf numFmtId="165" fontId="11" fillId="0" borderId="0" xfId="0" applyNumberFormat="1" applyFont="1" applyFill="1" applyBorder="1" applyAlignment="1">
      <alignment vertical="top"/>
    </xf>
    <xf numFmtId="3" fontId="9" fillId="0" borderId="0" xfId="0" applyNumberFormat="1" applyFont="1" applyAlignment="1">
      <alignment vertical="top"/>
    </xf>
    <xf numFmtId="0" fontId="12" fillId="0" borderId="0" xfId="0" applyFont="1" applyFill="1" applyBorder="1" applyAlignment="1">
      <alignment horizontal="left" vertical="top"/>
    </xf>
    <xf numFmtId="0" fontId="12" fillId="0" borderId="0" xfId="0" applyFont="1" applyFill="1" applyBorder="1" applyAlignment="1">
      <alignment vertical="top"/>
    </xf>
    <xf numFmtId="0" fontId="9" fillId="0" borderId="0" xfId="0" applyFont="1" applyAlignment="1">
      <alignment vertical="top"/>
    </xf>
    <xf numFmtId="0" fontId="6" fillId="0" borderId="0" xfId="0" applyFont="1"/>
    <xf numFmtId="3" fontId="13" fillId="0" borderId="0" xfId="0" applyNumberFormat="1" applyFont="1"/>
    <xf numFmtId="0" fontId="6" fillId="0" borderId="0" xfId="0" quotePrefix="1" applyFont="1" applyAlignment="1">
      <alignment vertical="top"/>
    </xf>
    <xf numFmtId="0" fontId="6" fillId="0" borderId="0" xfId="0" applyFont="1" applyAlignment="1"/>
    <xf numFmtId="0" fontId="6" fillId="0" borderId="0" xfId="0" quotePrefix="1" applyFont="1" applyAlignment="1">
      <alignment vertical="top" wrapText="1"/>
    </xf>
    <xf numFmtId="0" fontId="14" fillId="0" borderId="0" xfId="0" applyFont="1"/>
    <xf numFmtId="0" fontId="7" fillId="0" borderId="0" xfId="0" applyFont="1" applyFill="1" applyAlignment="1">
      <alignment horizontal="left"/>
    </xf>
    <xf numFmtId="0" fontId="3" fillId="0" borderId="0" xfId="0" applyFont="1" applyAlignment="1">
      <alignment horizontal="left"/>
    </xf>
    <xf numFmtId="0" fontId="16" fillId="0" borderId="0" xfId="0" applyFont="1"/>
    <xf numFmtId="0" fontId="17" fillId="0" borderId="0" xfId="0" applyFont="1" applyAlignment="1">
      <alignment vertical="top"/>
    </xf>
    <xf numFmtId="0" fontId="5" fillId="2" borderId="0" xfId="0" quotePrefix="1" applyFont="1" applyFill="1" applyBorder="1" applyAlignment="1">
      <alignment horizontal="right" vertical="top" wrapText="1"/>
    </xf>
    <xf numFmtId="0" fontId="2" fillId="0" borderId="0" xfId="0" applyFont="1" applyFill="1" applyBorder="1"/>
    <xf numFmtId="0" fontId="12" fillId="0" borderId="0" xfId="0" applyFont="1" applyFill="1" applyBorder="1"/>
    <xf numFmtId="3" fontId="10" fillId="0" borderId="0" xfId="0" applyNumberFormat="1" applyFont="1" applyFill="1" applyBorder="1"/>
    <xf numFmtId="0" fontId="15" fillId="0" borderId="0" xfId="0" applyFont="1" applyFill="1" applyBorder="1" applyAlignment="1"/>
    <xf numFmtId="0" fontId="15" fillId="0" borderId="0" xfId="0" applyFont="1" applyFill="1" applyBorder="1"/>
    <xf numFmtId="164" fontId="7" fillId="0" borderId="0" xfId="0" applyNumberFormat="1" applyFont="1" applyFill="1" applyBorder="1"/>
    <xf numFmtId="0" fontId="11" fillId="0" borderId="0" xfId="0" applyFont="1" applyFill="1" applyBorder="1" applyAlignment="1"/>
    <xf numFmtId="0" fontId="11" fillId="0" borderId="0" xfId="0" applyFont="1" applyFill="1" applyBorder="1"/>
    <xf numFmtId="164" fontId="10" fillId="0" borderId="0" xfId="0" applyNumberFormat="1" applyFont="1" applyFill="1" applyBorder="1"/>
    <xf numFmtId="0" fontId="12" fillId="0" borderId="0" xfId="0" applyFont="1" applyFill="1" applyBorder="1" applyAlignment="1">
      <alignment vertical="top" wrapText="1"/>
    </xf>
    <xf numFmtId="164" fontId="12" fillId="0" borderId="0" xfId="0" applyNumberFormat="1" applyFont="1" applyFill="1" applyBorder="1" applyAlignment="1">
      <alignment vertical="top"/>
    </xf>
    <xf numFmtId="3" fontId="8" fillId="0" borderId="0" xfId="0" applyNumberFormat="1" applyFont="1" applyFill="1" applyBorder="1"/>
    <xf numFmtId="164" fontId="11" fillId="0" borderId="0" xfId="0" applyNumberFormat="1" applyFont="1" applyFill="1" applyBorder="1" applyAlignment="1">
      <alignment horizontal="right" vertical="top"/>
    </xf>
    <xf numFmtId="3" fontId="8" fillId="0" borderId="0" xfId="0" applyNumberFormat="1" applyFont="1" applyFill="1" applyBorder="1" applyAlignment="1">
      <alignment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2" fillId="0" borderId="0" xfId="0" applyFont="1" applyFill="1" applyBorder="1" applyAlignment="1"/>
    <xf numFmtId="0" fontId="12" fillId="0" borderId="0" xfId="0" applyFont="1" applyFill="1" applyBorder="1" applyAlignment="1">
      <alignment wrapText="1"/>
    </xf>
    <xf numFmtId="164" fontId="12" fillId="0" borderId="0" xfId="0" applyNumberFormat="1" applyFont="1" applyFill="1" applyBorder="1"/>
    <xf numFmtId="164" fontId="11" fillId="0" borderId="0" xfId="0" applyNumberFormat="1" applyFont="1" applyFill="1" applyBorder="1"/>
    <xf numFmtId="0" fontId="9" fillId="0" borderId="0" xfId="0" applyFont="1" applyBorder="1" applyAlignment="1">
      <alignment wrapText="1"/>
    </xf>
    <xf numFmtId="3" fontId="9" fillId="0" borderId="0" xfId="0" applyNumberFormat="1" applyFont="1" applyBorder="1"/>
    <xf numFmtId="3" fontId="20" fillId="0" borderId="0" xfId="0" applyNumberFormat="1" applyFont="1" applyBorder="1"/>
    <xf numFmtId="0" fontId="6" fillId="0" borderId="0" xfId="0" applyFont="1" applyAlignment="1">
      <alignment wrapText="1"/>
    </xf>
    <xf numFmtId="0" fontId="0" fillId="0" borderId="0" xfId="0" applyFill="1"/>
    <xf numFmtId="0" fontId="0" fillId="0" borderId="0" xfId="0" applyAlignment="1">
      <alignment horizontal="right"/>
    </xf>
    <xf numFmtId="0" fontId="16" fillId="0" borderId="0" xfId="0" applyFont="1" applyAlignment="1">
      <alignment vertical="top"/>
    </xf>
    <xf numFmtId="0" fontId="0" fillId="0" borderId="0" xfId="0" applyFill="1" applyAlignment="1">
      <alignment vertical="top"/>
    </xf>
    <xf numFmtId="0" fontId="0" fillId="0" borderId="0" xfId="0" applyAlignment="1">
      <alignment horizontal="right" vertical="top"/>
    </xf>
    <xf numFmtId="167" fontId="11" fillId="0" borderId="0" xfId="0" applyNumberFormat="1" applyFont="1" applyFill="1" applyBorder="1" applyAlignment="1">
      <alignment wrapText="1"/>
    </xf>
    <xf numFmtId="0" fontId="12" fillId="0" borderId="0" xfId="0" applyFont="1" applyFill="1" applyBorder="1" applyAlignment="1">
      <alignment horizontal="right" wrapText="1"/>
    </xf>
    <xf numFmtId="167" fontId="10" fillId="0" borderId="0" xfId="0" applyNumberFormat="1" applyFont="1" applyFill="1" applyBorder="1" applyAlignment="1">
      <alignment wrapText="1"/>
    </xf>
    <xf numFmtId="165" fontId="7" fillId="0" borderId="0" xfId="0" applyNumberFormat="1" applyFont="1" applyFill="1" applyBorder="1" applyAlignment="1">
      <alignment horizontal="right" vertical="top"/>
    </xf>
    <xf numFmtId="0" fontId="10" fillId="0" borderId="0" xfId="0" applyFont="1" applyFill="1" applyBorder="1" applyAlignment="1">
      <alignment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165" fontId="12" fillId="0" borderId="0" xfId="0" applyNumberFormat="1" applyFont="1" applyFill="1" applyBorder="1" applyAlignment="1">
      <alignment vertical="top"/>
    </xf>
    <xf numFmtId="165" fontId="11" fillId="0" borderId="0" xfId="0" applyNumberFormat="1" applyFont="1" applyFill="1" applyBorder="1" applyAlignment="1">
      <alignment horizontal="right" vertical="top"/>
    </xf>
    <xf numFmtId="0" fontId="11" fillId="0" borderId="0" xfId="0" applyFont="1"/>
    <xf numFmtId="0" fontId="12" fillId="0" borderId="0" xfId="0" applyFont="1" applyFill="1" applyBorder="1" applyAlignment="1">
      <alignment horizontal="left" vertical="top" wrapText="1"/>
    </xf>
    <xf numFmtId="165" fontId="12" fillId="0" borderId="0" xfId="0" applyNumberFormat="1" applyFont="1" applyFill="1" applyBorder="1" applyAlignment="1">
      <alignment horizontal="right" vertical="top"/>
    </xf>
    <xf numFmtId="0" fontId="24" fillId="0" borderId="0" xfId="0" applyFont="1" applyFill="1" applyAlignment="1">
      <alignment horizontal="center" wrapText="1"/>
    </xf>
    <xf numFmtId="0" fontId="10" fillId="0" borderId="0" xfId="0" applyFont="1" applyFill="1" applyBorder="1"/>
    <xf numFmtId="0" fontId="25" fillId="0" borderId="0" xfId="0" applyFont="1" applyFill="1" applyBorder="1"/>
    <xf numFmtId="164" fontId="15" fillId="0" borderId="0" xfId="0" applyNumberFormat="1" applyFont="1" applyFill="1" applyBorder="1" applyAlignment="1"/>
    <xf numFmtId="0" fontId="0" fillId="0" borderId="1" xfId="0" applyBorder="1" applyAlignment="1">
      <alignment vertical="top"/>
    </xf>
    <xf numFmtId="0" fontId="25" fillId="0" borderId="0" xfId="0" applyFont="1" applyFill="1" applyBorder="1" applyAlignment="1">
      <alignment vertical="top"/>
    </xf>
    <xf numFmtId="0" fontId="11" fillId="0" borderId="0" xfId="0" applyFont="1" applyFill="1" applyBorder="1" applyAlignment="1">
      <alignment wrapText="1"/>
    </xf>
    <xf numFmtId="168" fontId="0" fillId="0" borderId="0" xfId="1" applyNumberFormat="1" applyFont="1"/>
    <xf numFmtId="168" fontId="0" fillId="0" borderId="0" xfId="0" applyNumberFormat="1" applyAlignment="1">
      <alignment vertical="top"/>
    </xf>
    <xf numFmtId="0" fontId="11" fillId="0" borderId="0" xfId="0" applyFont="1" applyFill="1" applyBorder="1" applyAlignment="1">
      <alignment horizontal="left" vertical="top" wrapText="1"/>
    </xf>
    <xf numFmtId="168" fontId="0" fillId="0" borderId="0" xfId="1" applyNumberFormat="1" applyFont="1" applyAlignment="1">
      <alignment vertical="top"/>
    </xf>
    <xf numFmtId="3" fontId="0" fillId="0" borderId="0" xfId="0" applyNumberFormat="1" applyAlignment="1">
      <alignment vertical="top"/>
    </xf>
    <xf numFmtId="169" fontId="11" fillId="0" borderId="0" xfId="0" applyNumberFormat="1" applyFont="1" applyFill="1" applyBorder="1" applyAlignment="1">
      <alignment vertical="top"/>
    </xf>
    <xf numFmtId="0" fontId="13" fillId="0" borderId="0" xfId="0" applyFont="1"/>
    <xf numFmtId="0" fontId="13" fillId="0" borderId="0" xfId="0" quotePrefix="1" applyFont="1" applyAlignment="1">
      <alignment vertical="top"/>
    </xf>
    <xf numFmtId="0" fontId="13" fillId="0" borderId="0" xfId="0" quotePrefix="1" applyFont="1"/>
    <xf numFmtId="0" fontId="21" fillId="0" borderId="0" xfId="0" applyFont="1" applyAlignment="1">
      <alignment vertical="top"/>
    </xf>
    <xf numFmtId="0" fontId="21" fillId="0" borderId="0" xfId="0" applyFont="1"/>
    <xf numFmtId="0" fontId="13" fillId="0" borderId="0" xfId="0" applyFont="1" applyAlignment="1">
      <alignment horizontal="left" wrapText="1"/>
    </xf>
    <xf numFmtId="3" fontId="0" fillId="0" borderId="0" xfId="0" applyNumberFormat="1" applyAlignment="1">
      <alignment horizontal="right" indent="1"/>
    </xf>
    <xf numFmtId="0" fontId="27" fillId="0" borderId="0" xfId="0" applyNumberFormat="1" applyFont="1" applyFill="1" applyBorder="1" applyAlignment="1">
      <alignment vertical="top"/>
    </xf>
    <xf numFmtId="168" fontId="28" fillId="0" borderId="0" xfId="0" applyNumberFormat="1" applyFont="1" applyFill="1" applyBorder="1" applyAlignment="1">
      <alignment vertical="top"/>
    </xf>
    <xf numFmtId="0" fontId="28" fillId="0" borderId="0" xfId="0" applyFont="1" applyFill="1" applyBorder="1" applyAlignment="1">
      <alignment vertical="top"/>
    </xf>
    <xf numFmtId="0" fontId="27" fillId="0" borderId="0" xfId="0" applyNumberFormat="1" applyFont="1" applyFill="1" applyBorder="1" applyAlignment="1">
      <alignment horizontal="left" vertical="top"/>
    </xf>
    <xf numFmtId="0" fontId="5" fillId="2" borderId="0" xfId="0" applyFont="1" applyFill="1" applyBorder="1" applyAlignment="1">
      <alignment horizontal="right" vertical="center" wrapText="1"/>
    </xf>
    <xf numFmtId="0" fontId="13" fillId="0" borderId="0" xfId="0" applyFont="1" applyFill="1" applyBorder="1" applyAlignment="1">
      <alignment horizontal="right" wrapText="1"/>
    </xf>
    <xf numFmtId="168" fontId="13" fillId="0" borderId="0" xfId="0" applyNumberFormat="1" applyFont="1" applyFill="1" applyBorder="1" applyAlignment="1">
      <alignment horizontal="right" wrapText="1"/>
    </xf>
    <xf numFmtId="0" fontId="7" fillId="0" borderId="0" xfId="0" applyFont="1" applyFill="1" applyBorder="1" applyAlignment="1">
      <alignment wrapText="1"/>
    </xf>
    <xf numFmtId="0" fontId="8" fillId="0" borderId="0" xfId="0" applyFont="1" applyFill="1" applyBorder="1"/>
    <xf numFmtId="168" fontId="8" fillId="0" borderId="0" xfId="0" applyNumberFormat="1"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4" fontId="15" fillId="0" borderId="0" xfId="0" applyNumberFormat="1" applyFont="1" applyFill="1" applyBorder="1" applyAlignment="1">
      <alignment horizontal="right" wrapText="1" indent="1"/>
    </xf>
    <xf numFmtId="10" fontId="0" fillId="0" borderId="0" xfId="1" applyNumberFormat="1" applyFont="1"/>
    <xf numFmtId="0" fontId="11" fillId="0" borderId="0" xfId="0" applyFont="1" applyFill="1" applyBorder="1" applyAlignment="1">
      <alignment horizontal="left" vertical="center" wrapText="1"/>
    </xf>
    <xf numFmtId="4" fontId="11" fillId="0" borderId="0" xfId="0" applyNumberFormat="1" applyFont="1" applyFill="1" applyBorder="1" applyAlignment="1">
      <alignment horizontal="right" wrapText="1" indent="1"/>
    </xf>
    <xf numFmtId="0" fontId="8" fillId="0" borderId="0" xfId="0" applyFont="1" applyFill="1" applyBorder="1" applyAlignment="1">
      <alignment horizontal="left" vertical="center" wrapText="1"/>
    </xf>
    <xf numFmtId="0"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168" fontId="8"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wrapText="1" indent="1"/>
    </xf>
    <xf numFmtId="168" fontId="11" fillId="0" borderId="0" xfId="0" applyNumberFormat="1" applyFont="1" applyFill="1" applyBorder="1" applyAlignment="1">
      <alignment horizontal="right" wrapText="1" indent="1"/>
    </xf>
    <xf numFmtId="0" fontId="0" fillId="0" borderId="0" xfId="0" applyFill="1" applyBorder="1"/>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68" fontId="13" fillId="0" borderId="0" xfId="0" applyNumberFormat="1" applyFont="1" applyFill="1" applyBorder="1" applyAlignment="1">
      <alignment horizontal="right" vertical="center"/>
    </xf>
    <xf numFmtId="3" fontId="30" fillId="0" borderId="0" xfId="0" applyNumberFormat="1" applyFont="1" applyFill="1" applyBorder="1" applyAlignment="1">
      <alignment horizontal="right" vertical="center"/>
    </xf>
    <xf numFmtId="168" fontId="31" fillId="0" borderId="0" xfId="0" applyNumberFormat="1" applyFont="1" applyFill="1" applyBorder="1" applyAlignment="1">
      <alignment horizontal="right" vertical="center"/>
    </xf>
    <xf numFmtId="0" fontId="13" fillId="0" borderId="0" xfId="0" applyFont="1" applyFill="1" applyBorder="1"/>
    <xf numFmtId="0" fontId="13" fillId="0" borderId="0" xfId="0" applyFont="1" applyAlignment="1">
      <alignment horizontal="left"/>
    </xf>
    <xf numFmtId="0" fontId="13" fillId="0" borderId="0" xfId="0" quotePrefix="1" applyFont="1" applyBorder="1" applyAlignment="1"/>
    <xf numFmtId="0" fontId="13" fillId="0" borderId="0" xfId="0" applyFont="1" applyFill="1" applyBorder="1" applyAlignment="1">
      <alignment horizontal="left"/>
    </xf>
    <xf numFmtId="49" fontId="2" fillId="0" borderId="0" xfId="0" applyNumberFormat="1" applyFont="1" applyBorder="1" applyAlignment="1">
      <alignment horizontal="left"/>
    </xf>
    <xf numFmtId="1" fontId="0" fillId="0" borderId="0" xfId="0" applyNumberFormat="1" applyBorder="1" applyAlignment="1">
      <alignment horizontal="right" indent="1"/>
    </xf>
    <xf numFmtId="170" fontId="0" fillId="0" borderId="0" xfId="0" applyNumberFormat="1" applyBorder="1" applyAlignment="1">
      <alignment horizontal="right" indent="1"/>
    </xf>
    <xf numFmtId="170" fontId="32" fillId="0" borderId="0" xfId="0" applyNumberFormat="1" applyFont="1" applyBorder="1" applyAlignment="1">
      <alignment horizontal="right" wrapText="1" indent="1"/>
    </xf>
    <xf numFmtId="170" fontId="0" fillId="0" borderId="0" xfId="0" applyNumberFormat="1" applyBorder="1" applyAlignment="1">
      <alignment horizontal="left" vertical="top"/>
    </xf>
    <xf numFmtId="170" fontId="32" fillId="0" borderId="0" xfId="0" applyNumberFormat="1" applyFont="1" applyBorder="1" applyAlignment="1">
      <alignment horizontal="right" vertical="top" wrapText="1"/>
    </xf>
    <xf numFmtId="49" fontId="0" fillId="0" borderId="0" xfId="0" applyNumberFormat="1" applyBorder="1" applyAlignment="1">
      <alignment horizontal="left"/>
    </xf>
    <xf numFmtId="1" fontId="10" fillId="0" borderId="0" xfId="0" applyNumberFormat="1" applyFont="1" applyFill="1" applyBorder="1" applyAlignment="1">
      <alignment horizontal="right" vertical="center" wrapText="1" indent="1"/>
    </xf>
    <xf numFmtId="170" fontId="10" fillId="0" borderId="0" xfId="0" applyNumberFormat="1" applyFont="1" applyFill="1" applyBorder="1" applyAlignment="1">
      <alignment horizontal="right" vertical="center" wrapText="1" indent="1"/>
    </xf>
    <xf numFmtId="170" fontId="11" fillId="0" borderId="0" xfId="0" applyNumberFormat="1" applyFont="1" applyFill="1" applyBorder="1" applyAlignment="1">
      <alignment horizontal="right" wrapText="1" indent="1"/>
    </xf>
    <xf numFmtId="49"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wrapText="1"/>
    </xf>
    <xf numFmtId="1" fontId="10" fillId="0" borderId="0" xfId="0" applyNumberFormat="1" applyFont="1" applyFill="1" applyBorder="1" applyAlignment="1">
      <alignment horizontal="right" wrapText="1" indent="1"/>
    </xf>
    <xf numFmtId="171" fontId="10" fillId="0" borderId="0" xfId="0" applyNumberFormat="1" applyFont="1" applyFill="1" applyBorder="1" applyAlignment="1">
      <alignment horizontal="right" wrapText="1" indent="1"/>
    </xf>
    <xf numFmtId="10" fontId="0" fillId="0" borderId="0" xfId="1" applyNumberFormat="1" applyFont="1" applyAlignment="1">
      <alignment horizontal="right"/>
    </xf>
    <xf numFmtId="172" fontId="10" fillId="0" borderId="0" xfId="0" applyNumberFormat="1" applyFont="1" applyFill="1" applyBorder="1" applyAlignment="1">
      <alignment horizontal="right" wrapText="1" indent="1"/>
    </xf>
    <xf numFmtId="1" fontId="11" fillId="0" borderId="0" xfId="0" applyNumberFormat="1" applyFont="1" applyFill="1" applyBorder="1" applyAlignment="1">
      <alignment horizontal="right" wrapText="1" indent="1"/>
    </xf>
    <xf numFmtId="171" fontId="11" fillId="0" borderId="0" xfId="0" applyNumberFormat="1" applyFont="1" applyFill="1" applyBorder="1" applyAlignment="1">
      <alignment horizontal="right" wrapText="1" indent="1"/>
    </xf>
    <xf numFmtId="173" fontId="11" fillId="0" borderId="0" xfId="0" applyNumberFormat="1" applyFont="1" applyFill="1" applyBorder="1" applyAlignment="1">
      <alignment horizontal="right" wrapText="1" indent="1"/>
    </xf>
    <xf numFmtId="172" fontId="11" fillId="0" borderId="0" xfId="0" applyNumberFormat="1" applyFont="1" applyFill="1" applyBorder="1" applyAlignment="1">
      <alignment horizontal="right" wrapText="1" indent="1"/>
    </xf>
    <xf numFmtId="0" fontId="10" fillId="0" borderId="0" xfId="0" applyFont="1"/>
    <xf numFmtId="174" fontId="10" fillId="0" borderId="0" xfId="0" applyNumberFormat="1" applyFont="1" applyFill="1" applyBorder="1" applyAlignment="1">
      <alignment horizontal="right" wrapText="1" indent="1"/>
    </xf>
    <xf numFmtId="174" fontId="11" fillId="0" borderId="0" xfId="0" applyNumberFormat="1" applyFont="1" applyFill="1" applyBorder="1" applyAlignment="1">
      <alignment horizontal="right" wrapText="1" indent="1"/>
    </xf>
    <xf numFmtId="49" fontId="13" fillId="0" borderId="0" xfId="0" applyNumberFormat="1" applyFont="1" applyBorder="1" applyAlignment="1"/>
    <xf numFmtId="49" fontId="13" fillId="0" borderId="0" xfId="0" applyNumberFormat="1" applyFont="1" applyBorder="1" applyAlignment="1">
      <alignment horizontal="left"/>
    </xf>
    <xf numFmtId="0" fontId="13" fillId="0" borderId="0" xfId="0" quotePrefix="1" applyFont="1" applyAlignment="1">
      <alignment horizontal="left"/>
    </xf>
    <xf numFmtId="0" fontId="10" fillId="0" borderId="0" xfId="0" applyFont="1" applyBorder="1" applyAlignment="1">
      <alignment horizontal="right"/>
    </xf>
    <xf numFmtId="0" fontId="10" fillId="0" borderId="0" xfId="0" applyFont="1" applyBorder="1" applyAlignment="1">
      <alignment horizontal="left"/>
    </xf>
    <xf numFmtId="0" fontId="35" fillId="0" borderId="0" xfId="0" applyFont="1" applyAlignment="1"/>
    <xf numFmtId="170" fontId="0" fillId="0" borderId="0" xfId="0" applyNumberFormat="1" applyAlignment="1"/>
    <xf numFmtId="170" fontId="0" fillId="0" borderId="0" xfId="0" applyNumberFormat="1" applyBorder="1" applyAlignment="1">
      <alignment horizontal="left"/>
    </xf>
    <xf numFmtId="0" fontId="36" fillId="0" borderId="0" xfId="0" applyFont="1" applyAlignment="1">
      <alignment vertical="top"/>
    </xf>
    <xf numFmtId="170" fontId="36" fillId="0" borderId="0" xfId="0" applyNumberFormat="1" applyFont="1" applyAlignment="1">
      <alignment vertical="top"/>
    </xf>
    <xf numFmtId="0" fontId="0" fillId="0" borderId="0" xfId="0" applyAlignment="1">
      <alignment horizontal="left" wrapText="1"/>
    </xf>
    <xf numFmtId="2" fontId="37" fillId="0" borderId="0" xfId="0" applyNumberFormat="1" applyFont="1" applyBorder="1" applyAlignment="1">
      <alignment horizontal="left" vertical="center"/>
    </xf>
    <xf numFmtId="2" fontId="37" fillId="0" borderId="0" xfId="0" applyNumberFormat="1" applyFont="1" applyBorder="1" applyAlignment="1">
      <alignment horizontal="left" vertical="center" wrapText="1"/>
    </xf>
    <xf numFmtId="2" fontId="37" fillId="0" borderId="0" xfId="0" applyNumberFormat="1" applyFont="1" applyBorder="1" applyAlignment="1">
      <alignment horizontal="right" vertical="center" wrapText="1"/>
    </xf>
    <xf numFmtId="170" fontId="37" fillId="0" borderId="0" xfId="0" applyNumberFormat="1" applyFont="1" applyBorder="1" applyAlignment="1">
      <alignment horizontal="right" vertical="center" wrapText="1" indent="1"/>
    </xf>
    <xf numFmtId="0" fontId="7"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right" vertical="center" wrapText="1"/>
    </xf>
    <xf numFmtId="170" fontId="10" fillId="0" borderId="0" xfId="0" applyNumberFormat="1" applyFont="1" applyFill="1" applyBorder="1" applyAlignment="1">
      <alignment vertical="center" wrapText="1"/>
    </xf>
    <xf numFmtId="170" fontId="12" fillId="0" borderId="0" xfId="0" applyNumberFormat="1" applyFont="1" applyFill="1" applyBorder="1" applyAlignment="1">
      <alignment horizontal="left"/>
    </xf>
    <xf numFmtId="0" fontId="10" fillId="0" borderId="0"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2" fontId="10" fillId="0" borderId="0" xfId="0" applyNumberFormat="1" applyFont="1" applyFill="1" applyBorder="1" applyAlignment="1">
      <alignment horizontal="right" wrapText="1" inden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wrapText="1"/>
    </xf>
    <xf numFmtId="2" fontId="11" fillId="0" borderId="0" xfId="0" applyNumberFormat="1" applyFont="1" applyFill="1" applyBorder="1" applyAlignment="1">
      <alignment horizontal="right" wrapText="1" indent="1"/>
    </xf>
    <xf numFmtId="2" fontId="10" fillId="0" borderId="0" xfId="0" applyNumberFormat="1" applyFont="1" applyFill="1" applyBorder="1" applyAlignment="1">
      <alignment vertical="center" wrapText="1"/>
    </xf>
    <xf numFmtId="2" fontId="12" fillId="0" borderId="0" xfId="0" applyNumberFormat="1" applyFont="1" applyFill="1" applyBorder="1" applyAlignment="1">
      <alignment horizontal="left"/>
    </xf>
    <xf numFmtId="49" fontId="10" fillId="0" borderId="0" xfId="0" applyNumberFormat="1" applyFont="1" applyFill="1" applyBorder="1" applyAlignment="1">
      <alignment horizontal="right" vertical="center" wrapText="1"/>
    </xf>
    <xf numFmtId="49" fontId="11" fillId="0" borderId="0" xfId="0" applyNumberFormat="1" applyFont="1" applyFill="1" applyBorder="1" applyAlignment="1">
      <alignment horizontal="left" vertical="center" wrapText="1"/>
    </xf>
    <xf numFmtId="0" fontId="13" fillId="0" borderId="0" xfId="0" applyFont="1" applyBorder="1" applyAlignment="1"/>
    <xf numFmtId="0" fontId="8" fillId="0" borderId="0" xfId="0" applyFont="1" applyBorder="1" applyAlignment="1"/>
    <xf numFmtId="0" fontId="8" fillId="0" borderId="0" xfId="0" applyFont="1" applyBorder="1" applyAlignment="1">
      <alignment horizontal="right"/>
    </xf>
    <xf numFmtId="170" fontId="9" fillId="0" borderId="0" xfId="0" applyNumberFormat="1" applyFont="1" applyBorder="1" applyAlignment="1">
      <alignment horizontal="right" indent="1"/>
    </xf>
    <xf numFmtId="0" fontId="13" fillId="0" borderId="0" xfId="0" applyFont="1" applyBorder="1" applyAlignment="1">
      <alignment wrapText="1"/>
    </xf>
    <xf numFmtId="0" fontId="8" fillId="0" borderId="0" xfId="0" applyFont="1" applyBorder="1" applyAlignment="1">
      <alignment wrapText="1"/>
    </xf>
    <xf numFmtId="0" fontId="8" fillId="0" borderId="0" xfId="0" applyFont="1" applyBorder="1" applyAlignment="1">
      <alignment horizontal="right" wrapText="1"/>
    </xf>
    <xf numFmtId="0" fontId="13" fillId="0" borderId="0" xfId="0" applyFont="1" applyBorder="1" applyAlignment="1">
      <alignment horizontal="left"/>
    </xf>
    <xf numFmtId="0" fontId="38" fillId="0" borderId="0"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right"/>
    </xf>
    <xf numFmtId="0" fontId="0" fillId="0" borderId="0" xfId="0" applyBorder="1" applyAlignment="1">
      <alignment horizontal="left"/>
    </xf>
    <xf numFmtId="0" fontId="0" fillId="0" borderId="0" xfId="0" applyBorder="1" applyAlignment="1">
      <alignment horizontal="right"/>
    </xf>
    <xf numFmtId="2" fontId="0" fillId="0" borderId="0" xfId="0" applyNumberFormat="1" applyBorder="1" applyAlignment="1">
      <alignment horizontal="right" indent="1"/>
    </xf>
    <xf numFmtId="0" fontId="0" fillId="0" borderId="0" xfId="0" applyAlignment="1"/>
    <xf numFmtId="2" fontId="0" fillId="0" borderId="0" xfId="0" applyNumberFormat="1" applyBorder="1" applyAlignment="1">
      <alignment horizontal="left"/>
    </xf>
    <xf numFmtId="0" fontId="35" fillId="0" borderId="0" xfId="0" applyFont="1" applyAlignment="1">
      <alignment vertical="top"/>
    </xf>
    <xf numFmtId="2" fontId="0" fillId="0" borderId="0" xfId="0" applyNumberFormat="1" applyBorder="1" applyAlignment="1">
      <alignment horizontal="left" vertical="top"/>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40" fillId="0" borderId="0" xfId="0" applyFont="1" applyAlignment="1">
      <alignment horizontal="right"/>
    </xf>
    <xf numFmtId="0" fontId="10" fillId="0" borderId="0" xfId="0" applyFont="1" applyFill="1" applyBorder="1" applyAlignment="1">
      <alignment horizontal="right" vertical="center"/>
    </xf>
    <xf numFmtId="2" fontId="10" fillId="0" borderId="0" xfId="0" applyNumberFormat="1" applyFont="1" applyFill="1" applyBorder="1" applyAlignment="1">
      <alignment vertical="center"/>
    </xf>
    <xf numFmtId="0" fontId="9" fillId="0" borderId="0" xfId="0" applyFont="1" applyAlignment="1"/>
    <xf numFmtId="2" fontId="10" fillId="0" borderId="0" xfId="0" applyNumberFormat="1" applyFont="1" applyFill="1" applyBorder="1" applyAlignment="1">
      <alignment horizontal="right"/>
    </xf>
    <xf numFmtId="0" fontId="11" fillId="0" borderId="0" xfId="0" applyFont="1" applyFill="1" applyBorder="1" applyAlignment="1">
      <alignment horizontal="right" vertical="center"/>
    </xf>
    <xf numFmtId="2" fontId="11"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49" fontId="10" fillId="0" borderId="0" xfId="0" applyNumberFormat="1" applyFont="1" applyFill="1" applyBorder="1" applyAlignment="1">
      <alignment horizontal="right" vertical="center"/>
    </xf>
    <xf numFmtId="0" fontId="9" fillId="0" borderId="0" xfId="0" applyFont="1" applyFill="1" applyAlignment="1"/>
    <xf numFmtId="49" fontId="11" fillId="0" borderId="0" xfId="0" applyNumberFormat="1" applyFont="1" applyFill="1" applyBorder="1" applyAlignment="1">
      <alignment horizontal="left" vertical="center"/>
    </xf>
    <xf numFmtId="0" fontId="13" fillId="0" borderId="0" xfId="0" applyFont="1" applyBorder="1" applyAlignment="1">
      <alignment horizontal="right"/>
    </xf>
    <xf numFmtId="2" fontId="40" fillId="0" borderId="0" xfId="0" applyNumberFormat="1" applyFont="1" applyBorder="1" applyAlignment="1">
      <alignment horizontal="right"/>
    </xf>
    <xf numFmtId="0" fontId="40" fillId="0" borderId="0" xfId="0" applyFont="1" applyAlignment="1"/>
    <xf numFmtId="0" fontId="11" fillId="0" borderId="0" xfId="0" applyFont="1" applyBorder="1" applyAlignment="1">
      <alignment horizontal="right"/>
    </xf>
    <xf numFmtId="0" fontId="40" fillId="0" borderId="0" xfId="0" applyFont="1" applyBorder="1" applyAlignment="1">
      <alignment horizontal="right"/>
    </xf>
    <xf numFmtId="0" fontId="2" fillId="0" borderId="0" xfId="0" applyFont="1" applyBorder="1" applyAlignment="1">
      <alignment horizontal="left"/>
    </xf>
    <xf numFmtId="0" fontId="35" fillId="0" borderId="0" xfId="0" applyFont="1" applyFill="1" applyBorder="1" applyAlignment="1">
      <alignment horizontal="right" vertical="center" wrapText="1"/>
    </xf>
    <xf numFmtId="2" fontId="35" fillId="0" borderId="0" xfId="0" applyNumberFormat="1" applyFont="1" applyFill="1" applyBorder="1" applyAlignment="1">
      <alignment vertical="center" wrapText="1"/>
    </xf>
    <xf numFmtId="2" fontId="41" fillId="0" borderId="0" xfId="0" applyNumberFormat="1" applyFont="1" applyFill="1" applyBorder="1" applyAlignment="1">
      <alignment horizontal="left"/>
    </xf>
    <xf numFmtId="175" fontId="10" fillId="0" borderId="0" xfId="0" applyNumberFormat="1" applyFont="1" applyFill="1" applyBorder="1" applyAlignment="1">
      <alignment horizontal="right" vertical="center" wrapText="1"/>
    </xf>
    <xf numFmtId="169" fontId="10" fillId="0" borderId="0" xfId="0" applyNumberFormat="1" applyFont="1" applyFill="1" applyBorder="1" applyAlignment="1">
      <alignment horizontal="right" wrapText="1" indent="1"/>
    </xf>
    <xf numFmtId="176" fontId="10" fillId="0" borderId="0" xfId="0" applyNumberFormat="1" applyFont="1" applyFill="1" applyBorder="1" applyAlignment="1">
      <alignment horizontal="right" wrapText="1" indent="1"/>
    </xf>
    <xf numFmtId="176" fontId="11" fillId="0" borderId="0" xfId="0" applyNumberFormat="1" applyFont="1" applyFill="1" applyBorder="1" applyAlignment="1"/>
    <xf numFmtId="176" fontId="11" fillId="0" borderId="0" xfId="0" applyNumberFormat="1" applyFont="1" applyFill="1" applyBorder="1" applyAlignment="1">
      <alignment horizontal="right" wrapText="1" indent="1"/>
    </xf>
    <xf numFmtId="175" fontId="11" fillId="0" borderId="0" xfId="0" applyNumberFormat="1" applyFont="1" applyFill="1" applyBorder="1" applyAlignment="1">
      <alignment horizontal="right" vertical="center" wrapText="1"/>
    </xf>
    <xf numFmtId="176" fontId="10" fillId="0" borderId="0" xfId="0" applyNumberFormat="1" applyFont="1" applyFill="1" applyBorder="1" applyAlignment="1">
      <alignment vertical="center" wrapText="1"/>
    </xf>
    <xf numFmtId="176" fontId="12" fillId="0" borderId="0" xfId="0" applyNumberFormat="1" applyFont="1" applyFill="1" applyBorder="1" applyAlignment="1">
      <alignment horizontal="left"/>
    </xf>
    <xf numFmtId="175" fontId="10" fillId="0" borderId="0" xfId="0" applyNumberFormat="1" applyFont="1" applyFill="1" applyBorder="1" applyAlignment="1">
      <alignment vertical="center" wrapText="1"/>
    </xf>
    <xf numFmtId="0" fontId="11" fillId="0" borderId="0" xfId="0" applyFont="1" applyBorder="1" applyAlignment="1">
      <alignment horizontal="right" wrapText="1"/>
    </xf>
    <xf numFmtId="0" fontId="13" fillId="0" borderId="0" xfId="0" applyFont="1" applyBorder="1" applyAlignment="1">
      <alignment horizontal="right" wrapText="1"/>
    </xf>
    <xf numFmtId="3" fontId="2" fillId="0" borderId="0" xfId="0" applyNumberFormat="1" applyFont="1" applyAlignment="1">
      <alignment horizontal="left"/>
    </xf>
    <xf numFmtId="3" fontId="0" fillId="0" borderId="0" xfId="0" applyNumberFormat="1" applyAlignment="1">
      <alignment horizontal="left"/>
    </xf>
    <xf numFmtId="0" fontId="0" fillId="0" borderId="0" xfId="0" applyFill="1" applyAlignment="1">
      <alignment horizontal="left"/>
    </xf>
    <xf numFmtId="0" fontId="0" fillId="0" borderId="0" xfId="0" applyFill="1" applyAlignment="1">
      <alignment horizontal="left" vertical="top"/>
    </xf>
    <xf numFmtId="3" fontId="0" fillId="0" borderId="0" xfId="0" applyNumberFormat="1" applyAlignment="1">
      <alignment horizontal="left" vertical="top"/>
    </xf>
    <xf numFmtId="0" fontId="5" fillId="2" borderId="0" xfId="0" applyFont="1" applyFill="1" applyBorder="1" applyAlignment="1">
      <alignment horizontal="center" vertical="center" wrapText="1"/>
    </xf>
    <xf numFmtId="177" fontId="42" fillId="0" borderId="0" xfId="0" applyNumberFormat="1" applyFont="1" applyFill="1" applyBorder="1" applyAlignment="1">
      <alignment horizontal="left" wrapText="1"/>
    </xf>
    <xf numFmtId="178" fontId="43" fillId="0" borderId="0" xfId="0" applyNumberFormat="1" applyFont="1" applyFill="1" applyBorder="1" applyAlignment="1">
      <alignment horizontal="right" wrapText="1"/>
    </xf>
    <xf numFmtId="178" fontId="43" fillId="0" borderId="2" xfId="0" applyNumberFormat="1" applyFont="1" applyFill="1" applyBorder="1" applyAlignment="1">
      <alignment horizontal="right" wrapText="1"/>
    </xf>
    <xf numFmtId="3" fontId="0" fillId="0" borderId="0" xfId="0" applyNumberFormat="1" applyAlignment="1">
      <alignment horizontal="left" wrapText="1"/>
    </xf>
    <xf numFmtId="0" fontId="8" fillId="0" borderId="0" xfId="0" applyFont="1" applyFill="1" applyBorder="1" applyAlignment="1">
      <alignment horizontal="right" vertical="center" wrapText="1"/>
    </xf>
    <xf numFmtId="179" fontId="8" fillId="0" borderId="0" xfId="0" applyNumberFormat="1" applyFont="1" applyFill="1" applyBorder="1" applyAlignment="1">
      <alignment horizontal="right" vertical="center" wrapText="1" indent="1"/>
    </xf>
    <xf numFmtId="179" fontId="8" fillId="0" borderId="2" xfId="0" applyNumberFormat="1" applyFont="1" applyFill="1" applyBorder="1" applyAlignment="1">
      <alignment horizontal="right" vertical="center" wrapText="1" indent="1"/>
    </xf>
    <xf numFmtId="168" fontId="8" fillId="0" borderId="0" xfId="0" applyNumberFormat="1" applyFont="1" applyFill="1" applyBorder="1" applyAlignment="1">
      <alignment horizontal="right" vertical="center" wrapText="1" indent="1"/>
    </xf>
    <xf numFmtId="168" fontId="8" fillId="0" borderId="2" xfId="0" applyNumberFormat="1" applyFont="1" applyFill="1" applyBorder="1" applyAlignment="1">
      <alignment horizontal="right" vertical="center" wrapText="1" indent="1"/>
    </xf>
    <xf numFmtId="178" fontId="8" fillId="0" borderId="0" xfId="0" applyNumberFormat="1" applyFont="1" applyFill="1" applyBorder="1" applyAlignment="1">
      <alignment horizontal="right" vertical="center" wrapText="1" indent="1"/>
    </xf>
    <xf numFmtId="178" fontId="8" fillId="0" borderId="2" xfId="0" applyNumberFormat="1" applyFont="1" applyFill="1" applyBorder="1" applyAlignment="1">
      <alignment horizontal="right" vertical="center" wrapText="1" indent="1"/>
    </xf>
    <xf numFmtId="0" fontId="6" fillId="0" borderId="0" xfId="0" applyFont="1" applyFill="1" applyAlignment="1">
      <alignment horizontal="left"/>
    </xf>
    <xf numFmtId="0" fontId="19" fillId="0" borderId="0" xfId="0" applyFont="1" applyFill="1" applyAlignment="1">
      <alignment horizontal="left"/>
    </xf>
    <xf numFmtId="0" fontId="11" fillId="0" borderId="0" xfId="0" applyFont="1" applyFill="1" applyAlignment="1">
      <alignment horizontal="left" wrapText="1"/>
    </xf>
    <xf numFmtId="0" fontId="11" fillId="0" borderId="0" xfId="0" applyFont="1" applyFill="1" applyAlignment="1">
      <alignment horizontal="left"/>
    </xf>
    <xf numFmtId="0" fontId="32" fillId="0" borderId="0" xfId="0" applyFont="1" applyFill="1" applyAlignment="1">
      <alignment horizontal="left"/>
    </xf>
    <xf numFmtId="0" fontId="0" fillId="0" borderId="0" xfId="0" applyAlignment="1">
      <alignment horizontal="left"/>
    </xf>
    <xf numFmtId="0" fontId="10" fillId="0" borderId="0" xfId="0" applyFont="1" applyAlignment="1">
      <alignment horizontal="left"/>
    </xf>
    <xf numFmtId="0" fontId="35" fillId="0" borderId="0" xfId="0" applyFont="1" applyAlignment="1">
      <alignment horizontal="left" vertical="top"/>
    </xf>
    <xf numFmtId="0" fontId="0" fillId="0" borderId="0" xfId="0" applyAlignment="1">
      <alignment horizontal="left" vertical="top"/>
    </xf>
    <xf numFmtId="0" fontId="10" fillId="0" borderId="0" xfId="0" applyFont="1" applyFill="1" applyBorder="1" applyAlignment="1">
      <alignment horizontal="left" wrapText="1"/>
    </xf>
    <xf numFmtId="178" fontId="10" fillId="0" borderId="0" xfId="0" applyNumberFormat="1" applyFont="1" applyFill="1" applyBorder="1" applyAlignment="1">
      <alignment horizontal="right" wrapText="1"/>
    </xf>
    <xf numFmtId="179" fontId="11" fillId="0" borderId="0" xfId="0" applyNumberFormat="1" applyFont="1" applyFill="1" applyBorder="1" applyAlignment="1">
      <alignment horizontal="right" vertical="center" wrapText="1" indent="1"/>
    </xf>
    <xf numFmtId="0" fontId="11" fillId="0" borderId="0" xfId="0" applyFont="1" applyFill="1" applyBorder="1" applyAlignment="1">
      <alignment vertical="center" wrapText="1"/>
    </xf>
    <xf numFmtId="178" fontId="11" fillId="0" borderId="0" xfId="0" applyNumberFormat="1" applyFont="1" applyFill="1" applyBorder="1" applyAlignment="1">
      <alignment horizontal="right" vertical="center" wrapText="1" indent="1"/>
    </xf>
    <xf numFmtId="180" fontId="11" fillId="0" borderId="0" xfId="0" applyNumberFormat="1" applyFont="1" applyFill="1" applyBorder="1" applyAlignment="1">
      <alignment horizontal="right" vertical="center" wrapText="1" indent="1"/>
    </xf>
    <xf numFmtId="0" fontId="9" fillId="0" borderId="0" xfId="0" applyFont="1" applyFill="1" applyAlignment="1">
      <alignment horizontal="left"/>
    </xf>
    <xf numFmtId="0" fontId="38" fillId="0" borderId="0" xfId="0" applyFont="1" applyFill="1" applyAlignment="1">
      <alignment horizontal="left"/>
    </xf>
    <xf numFmtId="0" fontId="8" fillId="0" borderId="0" xfId="0" applyFont="1" applyFill="1" applyAlignment="1">
      <alignment horizontal="left"/>
    </xf>
    <xf numFmtId="3" fontId="0" fillId="0" borderId="0" xfId="0" applyNumberFormat="1" applyAlignment="1"/>
    <xf numFmtId="178" fontId="12" fillId="0" borderId="0" xfId="0" applyNumberFormat="1" applyFont="1" applyFill="1" applyBorder="1"/>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32" fillId="0" borderId="0" xfId="0" applyFont="1"/>
    <xf numFmtId="3" fontId="0" fillId="0" borderId="0" xfId="0" applyNumberFormat="1" applyAlignment="1">
      <alignment horizontal="right"/>
    </xf>
    <xf numFmtId="0" fontId="4" fillId="0" borderId="0" xfId="0" applyFont="1" applyAlignment="1"/>
    <xf numFmtId="0" fontId="35" fillId="0" borderId="0" xfId="0" applyFont="1" applyBorder="1" applyAlignment="1">
      <alignment horizontal="left"/>
    </xf>
    <xf numFmtId="3" fontId="0" fillId="0" borderId="0" xfId="0" applyNumberFormat="1" applyBorder="1" applyAlignment="1">
      <alignment horizontal="right"/>
    </xf>
    <xf numFmtId="0" fontId="14" fillId="0" borderId="0" xfId="0" applyFont="1" applyAlignment="1">
      <alignment horizontal="right"/>
    </xf>
    <xf numFmtId="0" fontId="42" fillId="0" borderId="0" xfId="0" applyFont="1" applyFill="1" applyBorder="1" applyAlignment="1">
      <alignment horizontal="left"/>
    </xf>
    <xf numFmtId="0" fontId="20" fillId="0" borderId="0" xfId="0" applyFont="1" applyFill="1" applyBorder="1" applyAlignment="1">
      <alignment horizontal="left" vertical="center" wrapText="1"/>
    </xf>
    <xf numFmtId="3" fontId="20" fillId="0" borderId="0" xfId="0" applyNumberFormat="1" applyFont="1" applyFill="1" applyBorder="1" applyAlignment="1">
      <alignment horizontal="right" vertical="center" wrapText="1"/>
    </xf>
    <xf numFmtId="0" fontId="20" fillId="0" borderId="0" xfId="0" applyFont="1" applyFill="1" applyBorder="1" applyAlignment="1">
      <alignment horizontal="left" vertical="center"/>
    </xf>
    <xf numFmtId="175" fontId="20"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3" fontId="8" fillId="0" borderId="0" xfId="0" applyNumberFormat="1" applyFont="1" applyFill="1" applyBorder="1" applyAlignment="1">
      <alignment horizontal="right" wrapText="1"/>
    </xf>
    <xf numFmtId="175" fontId="8" fillId="0" borderId="0" xfId="0" applyNumberFormat="1" applyFont="1" applyFill="1" applyBorder="1" applyAlignment="1">
      <alignment horizontal="right" wrapText="1"/>
    </xf>
    <xf numFmtId="0" fontId="42" fillId="0" borderId="0" xfId="0" applyFont="1" applyFill="1" applyBorder="1" applyAlignment="1">
      <alignment horizontal="left" vertical="center"/>
    </xf>
    <xf numFmtId="0" fontId="9" fillId="0" borderId="0" xfId="0" applyFont="1" applyFill="1" applyBorder="1" applyAlignment="1">
      <alignment horizontal="left"/>
    </xf>
    <xf numFmtId="3" fontId="9" fillId="0" borderId="0" xfId="0" applyNumberFormat="1" applyFont="1" applyFill="1" applyBorder="1" applyAlignment="1">
      <alignment horizontal="right"/>
    </xf>
    <xf numFmtId="181" fontId="20" fillId="0" borderId="0" xfId="0" applyNumberFormat="1" applyFont="1" applyFill="1" applyBorder="1" applyAlignment="1">
      <alignment horizontal="right" wrapText="1"/>
    </xf>
    <xf numFmtId="170" fontId="8" fillId="0" borderId="0" xfId="0" applyNumberFormat="1" applyFont="1" applyFill="1" applyBorder="1" applyAlignment="1">
      <alignment horizontal="right" wrapText="1"/>
    </xf>
    <xf numFmtId="181" fontId="8" fillId="0" borderId="0" xfId="0" applyNumberFormat="1" applyFont="1" applyFill="1" applyBorder="1" applyAlignment="1">
      <alignment horizontal="right" wrapText="1"/>
    </xf>
    <xf numFmtId="0" fontId="6" fillId="0" borderId="0" xfId="0" applyFont="1" applyAlignment="1">
      <alignment horizontal="left"/>
    </xf>
    <xf numFmtId="0" fontId="38" fillId="0" borderId="0" xfId="0" applyFont="1" applyBorder="1" applyAlignment="1"/>
    <xf numFmtId="0" fontId="38" fillId="0" borderId="0" xfId="0" applyFont="1" applyAlignment="1">
      <alignment horizontal="left"/>
    </xf>
    <xf numFmtId="0" fontId="2" fillId="0" borderId="0" xfId="0" applyFont="1" applyAlignment="1">
      <alignment horizontal="left"/>
    </xf>
    <xf numFmtId="0" fontId="7" fillId="0" borderId="0" xfId="0" applyFont="1" applyFill="1" applyBorder="1" applyAlignment="1">
      <alignment horizontal="left"/>
    </xf>
    <xf numFmtId="3" fontId="35" fillId="0" borderId="0" xfId="0" applyNumberFormat="1" applyFont="1" applyFill="1" applyBorder="1" applyAlignment="1">
      <alignment horizontal="right" vertical="center" wrapText="1"/>
    </xf>
    <xf numFmtId="0" fontId="35" fillId="0" borderId="0" xfId="0" applyFont="1" applyFill="1" applyBorder="1" applyAlignment="1">
      <alignment horizontal="left" vertical="center" wrapText="1"/>
    </xf>
    <xf numFmtId="175" fontId="10" fillId="0" borderId="0" xfId="0" applyNumberFormat="1" applyFont="1" applyFill="1" applyBorder="1" applyAlignment="1">
      <alignment horizontal="right" wrapText="1"/>
    </xf>
    <xf numFmtId="168" fontId="10" fillId="0" borderId="0" xfId="0" applyNumberFormat="1" applyFont="1" applyFill="1" applyBorder="1" applyAlignment="1">
      <alignment horizontal="right" wrapText="1"/>
    </xf>
    <xf numFmtId="175" fontId="11" fillId="0" borderId="0" xfId="0" applyNumberFormat="1" applyFont="1" applyFill="1" applyBorder="1" applyAlignment="1">
      <alignment horizontal="right" wrapText="1"/>
    </xf>
    <xf numFmtId="168" fontId="11" fillId="0" borderId="0" xfId="0" applyNumberFormat="1" applyFont="1" applyFill="1" applyBorder="1" applyAlignment="1">
      <alignment horizontal="right" wrapText="1"/>
    </xf>
    <xf numFmtId="3" fontId="12" fillId="0" borderId="0" xfId="0" applyNumberFormat="1" applyFont="1" applyFill="1" applyBorder="1" applyAlignment="1">
      <alignment horizontal="right"/>
    </xf>
    <xf numFmtId="3" fontId="10" fillId="0" borderId="0" xfId="0" applyNumberFormat="1" applyFont="1" applyFill="1" applyBorder="1" applyAlignment="1">
      <alignment horizontal="right" vertical="center" wrapText="1"/>
    </xf>
    <xf numFmtId="181" fontId="10" fillId="0" borderId="0" xfId="0" applyNumberFormat="1" applyFont="1" applyFill="1" applyBorder="1" applyAlignment="1">
      <alignment horizontal="right" wrapText="1"/>
    </xf>
    <xf numFmtId="181" fontId="11" fillId="0"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0" fontId="15" fillId="0" borderId="0" xfId="0" applyFont="1" applyFill="1" applyBorder="1" applyAlignment="1">
      <alignment horizontal="left"/>
    </xf>
    <xf numFmtId="0" fontId="15" fillId="0" borderId="0" xfId="0" applyFont="1" applyFill="1" applyBorder="1" applyAlignment="1">
      <alignment horizontal="left" vertical="center" wrapText="1"/>
    </xf>
    <xf numFmtId="3" fontId="15"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xf>
    <xf numFmtId="182" fontId="10" fillId="0" borderId="0" xfId="0" applyNumberFormat="1" applyFont="1" applyFill="1" applyBorder="1" applyAlignment="1">
      <alignment horizontal="right" wrapText="1" indent="1"/>
    </xf>
    <xf numFmtId="182" fontId="25" fillId="0" borderId="0" xfId="0" applyNumberFormat="1" applyFont="1" applyFill="1" applyBorder="1" applyAlignment="1">
      <alignment horizontal="right" wrapText="1"/>
    </xf>
    <xf numFmtId="182" fontId="11" fillId="0" borderId="0" xfId="0" applyNumberFormat="1" applyFont="1" applyFill="1" applyBorder="1" applyAlignment="1">
      <alignment horizontal="right" wrapText="1"/>
    </xf>
    <xf numFmtId="182" fontId="11" fillId="0" borderId="0" xfId="0" applyNumberFormat="1" applyFont="1" applyFill="1" applyBorder="1" applyAlignment="1">
      <alignment horizontal="right" vertical="center" wrapText="1" indent="1"/>
    </xf>
    <xf numFmtId="182" fontId="11" fillId="0" borderId="0" xfId="0" applyNumberFormat="1" applyFont="1" applyFill="1" applyBorder="1" applyAlignment="1">
      <alignment horizontal="right" wrapText="1" indent="1"/>
    </xf>
    <xf numFmtId="182" fontId="12" fillId="0" borderId="0" xfId="0" applyNumberFormat="1" applyFont="1" applyFill="1" applyBorder="1" applyAlignment="1">
      <alignment horizontal="right"/>
    </xf>
    <xf numFmtId="182" fontId="15"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179" fontId="10" fillId="0" borderId="0" xfId="0" applyNumberFormat="1" applyFont="1" applyFill="1" applyBorder="1" applyAlignment="1">
      <alignment horizontal="right" wrapText="1"/>
    </xf>
    <xf numFmtId="179" fontId="11" fillId="0" borderId="0" xfId="0" applyNumberFormat="1" applyFont="1" applyFill="1" applyBorder="1" applyAlignment="1">
      <alignment horizontal="right" wrapText="1"/>
    </xf>
    <xf numFmtId="0" fontId="8" fillId="0" borderId="0" xfId="0" quotePrefix="1" applyFont="1" applyFill="1" applyAlignment="1">
      <alignment horizontal="left"/>
    </xf>
    <xf numFmtId="178" fontId="15" fillId="0" borderId="0" xfId="0" applyNumberFormat="1" applyFont="1" applyFill="1" applyBorder="1" applyAlignment="1">
      <alignment horizontal="right" wrapText="1" indent="1"/>
    </xf>
    <xf numFmtId="177" fontId="11" fillId="0" borderId="0" xfId="0" applyNumberFormat="1" applyFont="1" applyFill="1" applyBorder="1" applyAlignment="1">
      <alignment horizontal="right" wrapText="1" indent="1"/>
    </xf>
    <xf numFmtId="168" fontId="15" fillId="0" borderId="0" xfId="1" applyNumberFormat="1" applyFont="1" applyFill="1" applyBorder="1" applyAlignment="1">
      <alignment horizontal="right" wrapText="1" indent="1"/>
    </xf>
    <xf numFmtId="168" fontId="11" fillId="0" borderId="0" xfId="1" applyNumberFormat="1" applyFont="1" applyFill="1" applyBorder="1" applyAlignment="1">
      <alignment horizontal="right" wrapText="1" indent="1"/>
    </xf>
    <xf numFmtId="0" fontId="27" fillId="0" borderId="0" xfId="0" applyNumberFormat="1" applyFont="1" applyFill="1" applyBorder="1" applyAlignment="1">
      <alignment vertical="center"/>
    </xf>
    <xf numFmtId="168" fontId="28" fillId="0" borderId="0" xfId="0" applyNumberFormat="1" applyFont="1" applyFill="1" applyBorder="1" applyAlignment="1">
      <alignment vertical="center"/>
    </xf>
    <xf numFmtId="0" fontId="28" fillId="0" borderId="0" xfId="0" applyFont="1" applyFill="1" applyBorder="1" applyAlignment="1">
      <alignment vertical="center"/>
    </xf>
    <xf numFmtId="0" fontId="27" fillId="0" borderId="0" xfId="0" applyNumberFormat="1" applyFont="1" applyFill="1" applyBorder="1" applyAlignment="1">
      <alignment horizontal="left" vertical="center"/>
    </xf>
    <xf numFmtId="3" fontId="11" fillId="0" borderId="0" xfId="0" applyNumberFormat="1" applyFont="1" applyFill="1" applyBorder="1"/>
    <xf numFmtId="168" fontId="11" fillId="0" borderId="0" xfId="0" applyNumberFormat="1" applyFont="1" applyFill="1" applyBorder="1"/>
    <xf numFmtId="168" fontId="7"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168" fontId="10" fillId="0" borderId="0" xfId="0" applyNumberFormat="1" applyFont="1" applyFill="1" applyBorder="1" applyAlignment="1">
      <alignment horizontal="right" vertical="center"/>
    </xf>
    <xf numFmtId="168" fontId="11" fillId="0" borderId="0"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46" fillId="0" borderId="0" xfId="0" applyFont="1" applyFill="1" applyAlignment="1">
      <alignment horizontal="center" wrapText="1"/>
    </xf>
    <xf numFmtId="177" fontId="0" fillId="0" borderId="0" xfId="0" applyNumberFormat="1" applyAlignment="1">
      <alignment horizontal="right" indent="1"/>
    </xf>
    <xf numFmtId="0" fontId="48" fillId="0" borderId="0" xfId="0" applyFont="1" applyAlignment="1">
      <alignment horizontal="left"/>
    </xf>
    <xf numFmtId="2" fontId="13" fillId="0" borderId="0" xfId="0" applyNumberFormat="1" applyFont="1" applyAlignment="1">
      <alignment horizontal="left" wrapText="1"/>
    </xf>
    <xf numFmtId="0" fontId="15" fillId="0" borderId="0" xfId="0" applyFont="1" applyFill="1" applyBorder="1" applyAlignment="1">
      <alignment vertical="center" wrapText="1"/>
    </xf>
    <xf numFmtId="177" fontId="15" fillId="0" borderId="0" xfId="0" applyNumberFormat="1" applyFont="1" applyFill="1" applyBorder="1" applyAlignment="1">
      <alignment horizontal="right" vertical="center" wrapText="1" indent="1"/>
    </xf>
    <xf numFmtId="177" fontId="15" fillId="0" borderId="0" xfId="0" applyNumberFormat="1" applyFont="1" applyFill="1" applyBorder="1" applyAlignment="1">
      <alignment horizontal="right" indent="1"/>
    </xf>
    <xf numFmtId="0" fontId="8" fillId="0" borderId="0" xfId="0" applyFont="1" applyFill="1" applyBorder="1" applyAlignment="1">
      <alignment vertical="center"/>
    </xf>
    <xf numFmtId="0" fontId="8" fillId="0" borderId="0" xfId="0" applyFont="1" applyFill="1" applyBorder="1" applyAlignment="1">
      <alignment vertical="center" wrapText="1"/>
    </xf>
    <xf numFmtId="177" fontId="8" fillId="0" borderId="0" xfId="0" applyNumberFormat="1" applyFont="1" applyFill="1" applyBorder="1" applyAlignment="1">
      <alignment horizontal="right" vertical="center" wrapText="1" indent="1"/>
    </xf>
    <xf numFmtId="177" fontId="8" fillId="0" borderId="0" xfId="0" applyNumberFormat="1" applyFont="1" applyFill="1" applyBorder="1" applyAlignment="1">
      <alignment horizontal="right" indent="1"/>
    </xf>
    <xf numFmtId="178" fontId="11" fillId="0" borderId="0" xfId="0" applyNumberFormat="1" applyFont="1" applyFill="1" applyBorder="1" applyAlignment="1">
      <alignment horizontal="right" wrapText="1" indent="1"/>
    </xf>
    <xf numFmtId="177" fontId="11" fillId="0" borderId="0" xfId="0" applyNumberFormat="1" applyFont="1" applyFill="1" applyBorder="1" applyAlignment="1">
      <alignment horizontal="right" indent="1"/>
    </xf>
    <xf numFmtId="0" fontId="15" fillId="0" borderId="0" xfId="0" applyFont="1" applyFill="1" applyBorder="1" applyAlignment="1">
      <alignment vertical="center"/>
    </xf>
    <xf numFmtId="0" fontId="11" fillId="0" borderId="0" xfId="0" applyFont="1" applyFill="1" applyBorder="1" applyAlignment="1">
      <alignment vertical="center"/>
    </xf>
    <xf numFmtId="177" fontId="11" fillId="0" borderId="0" xfId="0" applyNumberFormat="1" applyFont="1" applyFill="1" applyBorder="1" applyAlignment="1">
      <alignment horizontal="right" vertical="center" wrapText="1" indent="1"/>
    </xf>
    <xf numFmtId="177" fontId="13" fillId="0" borderId="0" xfId="0" applyNumberFormat="1" applyFont="1" applyAlignment="1">
      <alignment horizontal="right" indent="1"/>
    </xf>
    <xf numFmtId="3" fontId="13" fillId="0" borderId="0" xfId="0" applyNumberFormat="1" applyFont="1" applyAlignment="1">
      <alignment horizontal="right" indent="1"/>
    </xf>
    <xf numFmtId="0" fontId="21" fillId="0" borderId="0" xfId="0" applyFont="1" applyBorder="1" applyAlignment="1">
      <alignment horizontal="left"/>
    </xf>
    <xf numFmtId="177" fontId="0" fillId="0" borderId="0" xfId="0" applyNumberFormat="1" applyAlignment="1">
      <alignment horizontal="left"/>
    </xf>
    <xf numFmtId="0" fontId="21" fillId="0" borderId="0" xfId="0" applyFont="1" applyAlignment="1">
      <alignment horizontal="left"/>
    </xf>
    <xf numFmtId="2" fontId="13" fillId="0" borderId="0" xfId="0" applyNumberFormat="1" applyFont="1" applyFill="1" applyBorder="1" applyAlignment="1">
      <alignment horizontal="left" vertical="center" wrapText="1"/>
    </xf>
    <xf numFmtId="3" fontId="13" fillId="0" borderId="0" xfId="0" applyNumberFormat="1" applyFont="1" applyFill="1" applyBorder="1" applyAlignment="1">
      <alignment vertical="center" wrapText="1"/>
    </xf>
    <xf numFmtId="3" fontId="8" fillId="0" borderId="0" xfId="0" applyNumberFormat="1" applyFont="1" applyFill="1" applyBorder="1" applyAlignment="1">
      <alignment horizontal="right" vertical="center" wrapText="1" indent="1"/>
    </xf>
    <xf numFmtId="3" fontId="8" fillId="0" borderId="0" xfId="0" applyNumberFormat="1" applyFont="1" applyFill="1" applyBorder="1" applyAlignment="1">
      <alignment horizontal="left"/>
    </xf>
    <xf numFmtId="177" fontId="15"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177" fontId="11" fillId="0" borderId="0"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7" fontId="8" fillId="0" borderId="0" xfId="0" applyNumberFormat="1" applyFont="1" applyFill="1" applyBorder="1" applyAlignment="1">
      <alignment horizontal="right"/>
    </xf>
    <xf numFmtId="2" fontId="11" fillId="0" borderId="0" xfId="0" applyNumberFormat="1" applyFont="1" applyAlignment="1">
      <alignment horizontal="left" wrapText="1"/>
    </xf>
    <xf numFmtId="3" fontId="10" fillId="0" borderId="0" xfId="0" applyNumberFormat="1" applyFont="1" applyFill="1" applyBorder="1" applyAlignment="1">
      <alignment horizontal="right" vertical="center" wrapText="1" indent="1"/>
    </xf>
    <xf numFmtId="3" fontId="11" fillId="0" borderId="0" xfId="0" applyNumberFormat="1" applyFont="1" applyFill="1" applyBorder="1" applyAlignment="1">
      <alignment horizontal="right" indent="1"/>
    </xf>
    <xf numFmtId="3" fontId="11" fillId="0" borderId="0" xfId="0" applyNumberFormat="1" applyFont="1" applyFill="1" applyBorder="1" applyAlignment="1">
      <alignment horizontal="left"/>
    </xf>
    <xf numFmtId="177" fontId="7" fillId="0" borderId="0" xfId="0" applyNumberFormat="1" applyFont="1" applyFill="1" applyBorder="1" applyAlignment="1">
      <alignment horizontal="right" wrapText="1" indent="1"/>
    </xf>
    <xf numFmtId="177" fontId="10" fillId="0" borderId="0" xfId="0" applyNumberFormat="1" applyFont="1" applyFill="1" applyBorder="1" applyAlignment="1">
      <alignment horizontal="right" vertical="center" wrapText="1" indent="1"/>
    </xf>
    <xf numFmtId="177" fontId="11" fillId="0" borderId="0" xfId="0" applyNumberFormat="1" applyFont="1" applyFill="1" applyBorder="1" applyAlignment="1">
      <alignment horizontal="left"/>
    </xf>
    <xf numFmtId="2" fontId="0" fillId="0" borderId="0" xfId="0" applyNumberFormat="1" applyAlignment="1">
      <alignment horizontal="left" wrapText="1"/>
    </xf>
    <xf numFmtId="177" fontId="7" fillId="0" borderId="0" xfId="0" applyNumberFormat="1" applyFont="1" applyFill="1" applyBorder="1" applyAlignment="1">
      <alignment vertical="center"/>
    </xf>
    <xf numFmtId="177" fontId="10" fillId="0" borderId="0" xfId="0" applyNumberFormat="1" applyFont="1" applyFill="1" applyBorder="1" applyAlignment="1">
      <alignment horizontal="right" vertical="center"/>
    </xf>
    <xf numFmtId="177" fontId="10" fillId="0" borderId="0" xfId="0" applyNumberFormat="1" applyFont="1" applyFill="1" applyBorder="1" applyAlignment="1">
      <alignment vertical="center"/>
    </xf>
    <xf numFmtId="177" fontId="7" fillId="0" borderId="0" xfId="0" applyNumberFormat="1" applyFont="1" applyFill="1" applyBorder="1" applyAlignment="1">
      <alignment horizontal="left" vertical="center"/>
    </xf>
    <xf numFmtId="177" fontId="7" fillId="0" borderId="0" xfId="0" applyNumberFormat="1" applyFont="1" applyFill="1" applyBorder="1" applyAlignment="1">
      <alignment horizontal="right"/>
    </xf>
    <xf numFmtId="177" fontId="10" fillId="0" borderId="0" xfId="0" applyNumberFormat="1" applyFont="1" applyFill="1" applyBorder="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Border="1" applyAlignment="1">
      <alignment horizontal="right" wrapText="1" indent="1"/>
    </xf>
    <xf numFmtId="177" fontId="11" fillId="0" borderId="0" xfId="0" applyNumberFormat="1" applyFont="1" applyFill="1" applyBorder="1" applyAlignment="1">
      <alignment horizontal="left" vertical="center"/>
    </xf>
    <xf numFmtId="0" fontId="8" fillId="0" borderId="0" xfId="0" applyFont="1" applyAlignment="1">
      <alignment horizontal="left"/>
    </xf>
    <xf numFmtId="0" fontId="8" fillId="0" borderId="0" xfId="0" quotePrefix="1" applyFont="1" applyAlignment="1">
      <alignment horizontal="left"/>
    </xf>
    <xf numFmtId="0" fontId="38" fillId="0" borderId="0" xfId="0" applyFont="1" applyFill="1" applyBorder="1" applyAlignment="1">
      <alignment horizontal="left"/>
    </xf>
    <xf numFmtId="3" fontId="13" fillId="0" borderId="0"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wrapText="1"/>
    </xf>
    <xf numFmtId="0" fontId="7" fillId="0" borderId="0" xfId="0" applyFont="1" applyFill="1" applyBorder="1" applyAlignment="1">
      <alignment horizontal="left" wrapText="1"/>
    </xf>
    <xf numFmtId="177" fontId="7" fillId="0" borderId="0" xfId="0" applyNumberFormat="1" applyFont="1" applyFill="1" applyBorder="1" applyAlignment="1">
      <alignment horizontal="right" wrapText="1"/>
    </xf>
    <xf numFmtId="177" fontId="10" fillId="0" borderId="0" xfId="0" applyNumberFormat="1" applyFont="1" applyFill="1" applyBorder="1" applyAlignment="1">
      <alignment horizontal="right" wrapText="1"/>
    </xf>
    <xf numFmtId="178" fontId="11" fillId="0" borderId="0" xfId="0" applyNumberFormat="1" applyFont="1" applyFill="1" applyBorder="1" applyAlignment="1">
      <alignment horizontal="right" wrapText="1"/>
    </xf>
    <xf numFmtId="177" fontId="49" fillId="0" borderId="0" xfId="0" applyNumberFormat="1" applyFont="1" applyAlignment="1">
      <alignment horizontal="right" indent="1"/>
    </xf>
    <xf numFmtId="177" fontId="48" fillId="0" borderId="0" xfId="0" applyNumberFormat="1" applyFont="1" applyAlignment="1">
      <alignment horizontal="left"/>
    </xf>
    <xf numFmtId="2" fontId="11" fillId="0" borderId="0" xfId="0" applyNumberFormat="1" applyFont="1" applyAlignment="1">
      <alignment horizontal="right" wrapText="1"/>
    </xf>
    <xf numFmtId="0" fontId="11" fillId="0" borderId="0" xfId="0" applyFont="1" applyAlignment="1">
      <alignment horizontal="left"/>
    </xf>
    <xf numFmtId="178" fontId="7" fillId="0" borderId="0" xfId="0" applyNumberFormat="1" applyFont="1" applyFill="1" applyBorder="1" applyAlignment="1">
      <alignment horizontal="right" wrapText="1" indent="1"/>
    </xf>
    <xf numFmtId="178" fontId="11" fillId="0" borderId="3" xfId="0" applyNumberFormat="1" applyFont="1" applyFill="1" applyBorder="1" applyAlignment="1">
      <alignment horizontal="right" wrapText="1" inden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8" fillId="0" borderId="0" xfId="0" applyFont="1"/>
    <xf numFmtId="178" fontId="50" fillId="0" borderId="3" xfId="0" applyNumberFormat="1" applyFont="1" applyFill="1" applyBorder="1" applyAlignment="1">
      <alignment horizontal="right" wrapText="1" indent="1"/>
    </xf>
    <xf numFmtId="3" fontId="8" fillId="0" borderId="0" xfId="0" applyNumberFormat="1" applyFont="1"/>
    <xf numFmtId="3" fontId="11" fillId="0" borderId="0" xfId="0" applyNumberFormat="1" applyFont="1" applyAlignment="1">
      <alignment horizontal="left"/>
    </xf>
    <xf numFmtId="0" fontId="11" fillId="0" borderId="4" xfId="0" applyFont="1" applyFill="1" applyBorder="1" applyAlignment="1">
      <alignment horizontal="left" vertical="center"/>
    </xf>
    <xf numFmtId="3" fontId="11" fillId="0" borderId="0" xfId="0" applyNumberFormat="1" applyFont="1"/>
    <xf numFmtId="0" fontId="11" fillId="0" borderId="3" xfId="0" applyFont="1" applyFill="1" applyBorder="1" applyAlignment="1">
      <alignment horizontal="left" vertical="center"/>
    </xf>
    <xf numFmtId="3" fontId="8" fillId="0" borderId="0" xfId="0" applyNumberFormat="1" applyFont="1" applyAlignment="1">
      <alignment horizontal="right"/>
    </xf>
    <xf numFmtId="2" fontId="13" fillId="0" borderId="0" xfId="0" applyNumberFormat="1" applyFont="1" applyFill="1" applyBorder="1" applyAlignment="1">
      <alignment horizontal="left" wrapText="1"/>
    </xf>
    <xf numFmtId="0" fontId="35" fillId="0" borderId="0" xfId="0" applyFont="1" applyFill="1" applyBorder="1" applyAlignment="1">
      <alignment vertical="center" wrapText="1"/>
    </xf>
    <xf numFmtId="177" fontId="35" fillId="0" borderId="0" xfId="0" applyNumberFormat="1" applyFont="1" applyFill="1" applyBorder="1" applyAlignment="1">
      <alignment horizontal="right" vertical="center" wrapText="1" indent="1"/>
    </xf>
    <xf numFmtId="177" fontId="41" fillId="0" borderId="0" xfId="0" applyNumberFormat="1" applyFont="1" applyFill="1" applyBorder="1" applyAlignment="1">
      <alignment horizontal="right" indent="1"/>
    </xf>
    <xf numFmtId="177" fontId="41" fillId="0" borderId="0" xfId="0" applyNumberFormat="1" applyFont="1" applyFill="1" applyBorder="1" applyAlignment="1">
      <alignment horizontal="left"/>
    </xf>
    <xf numFmtId="0" fontId="0" fillId="0" borderId="0" xfId="0" applyFill="1" applyBorder="1" applyAlignment="1">
      <alignment horizontal="left"/>
    </xf>
    <xf numFmtId="0" fontId="35" fillId="0" borderId="0" xfId="0" applyFont="1" applyFill="1" applyBorder="1" applyAlignment="1">
      <alignment vertical="center"/>
    </xf>
    <xf numFmtId="178" fontId="7" fillId="0" borderId="0" xfId="0" applyNumberFormat="1" applyFont="1" applyFill="1" applyBorder="1" applyAlignment="1">
      <alignment horizontal="left" vertical="center"/>
    </xf>
    <xf numFmtId="178" fontId="7" fillId="0" borderId="0" xfId="0" applyNumberFormat="1" applyFont="1" applyFill="1" applyBorder="1" applyAlignment="1">
      <alignment horizontal="left" vertical="center" wrapText="1"/>
    </xf>
    <xf numFmtId="178" fontId="10" fillId="0" borderId="0" xfId="0" applyNumberFormat="1" applyFont="1" applyFill="1" applyBorder="1" applyAlignment="1">
      <alignment horizontal="left" vertical="center"/>
    </xf>
    <xf numFmtId="178" fontId="10" fillId="0" borderId="0" xfId="0" applyNumberFormat="1" applyFont="1" applyFill="1" applyBorder="1" applyAlignment="1">
      <alignment horizontal="left" vertical="center" wrapText="1"/>
    </xf>
    <xf numFmtId="178" fontId="10" fillId="0" borderId="0" xfId="0" applyNumberFormat="1" applyFont="1" applyFill="1" applyBorder="1" applyAlignment="1">
      <alignment horizontal="right" wrapText="1" indent="1"/>
    </xf>
    <xf numFmtId="178" fontId="11" fillId="0" borderId="0" xfId="0" applyNumberFormat="1" applyFont="1" applyFill="1" applyBorder="1" applyAlignment="1">
      <alignment horizontal="left" vertical="center"/>
    </xf>
    <xf numFmtId="178" fontId="11" fillId="0" borderId="0" xfId="0" applyNumberFormat="1" applyFont="1" applyFill="1" applyBorder="1" applyAlignment="1">
      <alignment horizontal="left" vertical="center" wrapText="1"/>
    </xf>
    <xf numFmtId="178" fontId="11" fillId="0" borderId="0" xfId="0" applyNumberFormat="1" applyFont="1" applyFill="1" applyBorder="1" applyAlignment="1">
      <alignment horizontal="right" indent="1"/>
    </xf>
    <xf numFmtId="178" fontId="11" fillId="0" borderId="0" xfId="0" applyNumberFormat="1" applyFont="1" applyFill="1" applyBorder="1" applyAlignment="1">
      <alignment horizontal="left"/>
    </xf>
    <xf numFmtId="178" fontId="7" fillId="0" borderId="0" xfId="0" applyNumberFormat="1" applyFont="1" applyFill="1" applyBorder="1" applyAlignment="1">
      <alignment vertical="center"/>
    </xf>
    <xf numFmtId="178" fontId="10" fillId="0" borderId="0" xfId="0" applyNumberFormat="1" applyFont="1" applyFill="1" applyBorder="1" applyAlignment="1">
      <alignment vertical="center"/>
    </xf>
    <xf numFmtId="178" fontId="10" fillId="0" borderId="0" xfId="0" applyNumberFormat="1" applyFont="1" applyFill="1" applyBorder="1" applyAlignment="1">
      <alignment horizontal="right" vertical="center" wrapText="1" indent="1"/>
    </xf>
    <xf numFmtId="178" fontId="10" fillId="0" borderId="0" xfId="0" applyNumberFormat="1" applyFont="1" applyFill="1" applyBorder="1" applyAlignment="1">
      <alignment vertical="center" wrapText="1"/>
    </xf>
    <xf numFmtId="3" fontId="11" fillId="0" borderId="0" xfId="0" applyNumberFormat="1" applyFont="1" applyAlignment="1">
      <alignment horizontal="left" wrapText="1"/>
    </xf>
    <xf numFmtId="177" fontId="7" fillId="0" borderId="0" xfId="0" applyNumberFormat="1" applyFont="1" applyFill="1" applyBorder="1" applyAlignment="1">
      <alignment horizontal="right" vertical="center" wrapText="1" indent="1"/>
    </xf>
    <xf numFmtId="177" fontId="2" fillId="0" borderId="0" xfId="0" applyNumberFormat="1" applyFont="1" applyFill="1" applyBorder="1" applyAlignment="1">
      <alignment horizontal="right" indent="1"/>
    </xf>
    <xf numFmtId="177" fontId="2" fillId="0" borderId="0" xfId="0" applyNumberFormat="1" applyFont="1" applyFill="1" applyBorder="1" applyAlignment="1">
      <alignment horizontal="left"/>
    </xf>
    <xf numFmtId="178" fontId="35" fillId="0" borderId="0" xfId="0" applyNumberFormat="1" applyFont="1" applyFill="1" applyBorder="1" applyAlignment="1">
      <alignment horizontal="left" vertical="center" wrapText="1"/>
    </xf>
    <xf numFmtId="178" fontId="35" fillId="0" borderId="0" xfId="0" applyNumberFormat="1" applyFont="1" applyFill="1" applyBorder="1" applyAlignment="1">
      <alignment horizontal="right" wrapText="1" indent="1"/>
    </xf>
    <xf numFmtId="178" fontId="50" fillId="0" borderId="0" xfId="0" applyNumberFormat="1" applyFont="1" applyFill="1" applyBorder="1" applyAlignment="1">
      <alignment horizontal="right" wrapText="1" indent="1"/>
    </xf>
    <xf numFmtId="3" fontId="0" fillId="0" borderId="0" xfId="0" applyNumberFormat="1"/>
    <xf numFmtId="178" fontId="15" fillId="0" borderId="0" xfId="0" applyNumberFormat="1" applyFont="1" applyFill="1" applyBorder="1" applyAlignment="1">
      <alignment horizontal="right" indent="1"/>
    </xf>
    <xf numFmtId="178" fontId="15" fillId="0" borderId="0" xfId="0" applyNumberFormat="1" applyFont="1" applyFill="1" applyBorder="1" applyAlignment="1">
      <alignment horizontal="left"/>
    </xf>
    <xf numFmtId="3" fontId="0" fillId="0" borderId="0" xfId="0" applyNumberFormat="1" applyBorder="1" applyAlignment="1">
      <alignment horizontal="left"/>
    </xf>
    <xf numFmtId="178" fontId="35" fillId="0" borderId="0" xfId="0" applyNumberFormat="1" applyFont="1" applyFill="1" applyBorder="1" applyAlignment="1">
      <alignment vertical="center" wrapText="1"/>
    </xf>
    <xf numFmtId="178" fontId="35" fillId="0" borderId="0" xfId="0" applyNumberFormat="1" applyFont="1" applyFill="1" applyBorder="1" applyAlignment="1">
      <alignment horizontal="right" vertical="center" wrapText="1" indent="1"/>
    </xf>
    <xf numFmtId="178" fontId="35" fillId="0" borderId="0" xfId="0" applyNumberFormat="1" applyFont="1" applyFill="1" applyBorder="1" applyAlignment="1">
      <alignment vertical="center"/>
    </xf>
    <xf numFmtId="177" fontId="0" fillId="0" borderId="0" xfId="0" applyNumberFormat="1" applyFill="1" applyAlignment="1">
      <alignment horizontal="right" indent="1"/>
    </xf>
    <xf numFmtId="3" fontId="0" fillId="0" borderId="0" xfId="0" applyNumberFormat="1" applyFill="1" applyAlignment="1">
      <alignment horizontal="left"/>
    </xf>
    <xf numFmtId="3" fontId="0" fillId="0" borderId="0" xfId="0" applyNumberFormat="1" applyFill="1" applyAlignment="1">
      <alignment horizontal="right" indent="1"/>
    </xf>
    <xf numFmtId="3" fontId="13" fillId="0" borderId="0" xfId="0" applyNumberFormat="1" applyFont="1" applyFill="1" applyAlignment="1">
      <alignment horizontal="left"/>
    </xf>
    <xf numFmtId="3" fontId="13" fillId="0" borderId="0" xfId="0" applyNumberFormat="1" applyFont="1" applyFill="1" applyBorder="1" applyAlignment="1">
      <alignment horizontal="right" vertical="center" wrapText="1"/>
    </xf>
    <xf numFmtId="3" fontId="10" fillId="0" borderId="0" xfId="0" applyNumberFormat="1" applyFont="1" applyFill="1" applyBorder="1" applyAlignment="1">
      <alignment horizontal="left" vertical="center"/>
    </xf>
    <xf numFmtId="178" fontId="7" fillId="0" borderId="0" xfId="0" applyNumberFormat="1" applyFont="1" applyFill="1" applyBorder="1" applyAlignment="1"/>
    <xf numFmtId="178" fontId="7" fillId="0" borderId="0" xfId="0" applyNumberFormat="1" applyFont="1" applyFill="1" applyBorder="1" applyAlignment="1">
      <alignment wrapText="1"/>
    </xf>
    <xf numFmtId="178" fontId="42" fillId="0" borderId="0" xfId="0" applyNumberFormat="1" applyFont="1" applyFill="1" applyBorder="1" applyAlignment="1">
      <alignment wrapText="1"/>
    </xf>
    <xf numFmtId="178" fontId="11" fillId="0" borderId="0" xfId="0" applyNumberFormat="1" applyFont="1" applyFill="1" applyBorder="1" applyAlignment="1"/>
    <xf numFmtId="178" fontId="11" fillId="0" borderId="0" xfId="0" applyNumberFormat="1" applyFont="1" applyFill="1" applyBorder="1" applyAlignment="1">
      <alignment wrapText="1"/>
    </xf>
    <xf numFmtId="178" fontId="8" fillId="0" borderId="0" xfId="0" applyNumberFormat="1" applyFont="1" applyFill="1" applyBorder="1" applyAlignment="1">
      <alignment wrapText="1"/>
    </xf>
    <xf numFmtId="178" fontId="11" fillId="0" borderId="0" xfId="0" applyNumberFormat="1" applyFont="1" applyFill="1" applyBorder="1" applyAlignment="1">
      <alignment horizontal="right"/>
    </xf>
    <xf numFmtId="177" fontId="11" fillId="0" borderId="0" xfId="0" applyNumberFormat="1" applyFont="1" applyFill="1" applyBorder="1" applyAlignment="1"/>
    <xf numFmtId="177" fontId="11" fillId="0" borderId="0" xfId="0" applyNumberFormat="1" applyFont="1" applyFill="1" applyBorder="1" applyAlignment="1">
      <alignment wrapText="1"/>
    </xf>
    <xf numFmtId="177" fontId="13" fillId="0" borderId="0" xfId="0" applyNumberFormat="1" applyFont="1" applyFill="1" applyBorder="1" applyAlignment="1">
      <alignment wrapText="1"/>
    </xf>
    <xf numFmtId="178" fontId="13" fillId="0" borderId="0" xfId="0" applyNumberFormat="1" applyFont="1" applyFill="1" applyBorder="1" applyAlignment="1">
      <alignment wrapText="1"/>
    </xf>
    <xf numFmtId="0" fontId="7" fillId="0" borderId="0" xfId="0" applyFont="1" applyFill="1" applyAlignment="1">
      <alignment wrapText="1"/>
    </xf>
    <xf numFmtId="177" fontId="7" fillId="0" borderId="0" xfId="0" applyNumberFormat="1" applyFont="1" applyFill="1" applyBorder="1" applyAlignment="1">
      <alignment vertical="center" wrapText="1"/>
    </xf>
    <xf numFmtId="177" fontId="42" fillId="0" borderId="0" xfId="0" applyNumberFormat="1" applyFont="1" applyFill="1" applyBorder="1" applyAlignment="1">
      <alignment horizontal="left" vertical="center" wrapText="1"/>
    </xf>
    <xf numFmtId="178" fontId="42" fillId="0" borderId="0" xfId="0" applyNumberFormat="1" applyFont="1" applyFill="1" applyBorder="1" applyAlignment="1">
      <alignment horizontal="right" wrapText="1" indent="1"/>
    </xf>
    <xf numFmtId="177" fontId="8" fillId="0" borderId="0" xfId="0" applyNumberFormat="1" applyFont="1" applyFill="1" applyBorder="1" applyAlignment="1">
      <alignment horizontal="left" vertical="center" wrapText="1"/>
    </xf>
    <xf numFmtId="178" fontId="8" fillId="0" borderId="0" xfId="0" applyNumberFormat="1" applyFont="1" applyFill="1" applyBorder="1" applyAlignment="1">
      <alignment horizontal="right" wrapText="1" indent="1"/>
    </xf>
    <xf numFmtId="177" fontId="8" fillId="0" borderId="0" xfId="0" applyNumberFormat="1" applyFont="1" applyFill="1" applyBorder="1" applyAlignment="1">
      <alignment horizontal="right" wrapText="1" indent="1"/>
    </xf>
    <xf numFmtId="177" fontId="7" fillId="0" borderId="0" xfId="0" applyNumberFormat="1" applyFont="1" applyFill="1" applyBorder="1" applyAlignment="1">
      <alignment horizontal="left" vertical="center" wrapText="1"/>
    </xf>
    <xf numFmtId="0" fontId="7" fillId="0" borderId="0" xfId="0" applyFont="1" applyAlignment="1">
      <alignment horizontal="left"/>
    </xf>
    <xf numFmtId="0" fontId="11" fillId="0" borderId="0" xfId="0" applyFont="1" applyFill="1" applyAlignment="1"/>
    <xf numFmtId="0" fontId="13" fillId="0" borderId="0" xfId="0" applyFont="1" applyFill="1" applyAlignment="1"/>
    <xf numFmtId="0" fontId="11" fillId="0" borderId="0" xfId="0" applyFont="1" applyAlignment="1"/>
    <xf numFmtId="0" fontId="10" fillId="0" borderId="0" xfId="0" applyFont="1" applyAlignment="1"/>
    <xf numFmtId="0" fontId="51" fillId="0" borderId="0" xfId="0" applyFont="1" applyFill="1" applyBorder="1" applyAlignment="1"/>
    <xf numFmtId="0" fontId="11" fillId="0" borderId="0" xfId="0" applyNumberFormat="1" applyFont="1" applyFill="1" applyBorder="1" applyAlignment="1">
      <alignment horizontal="right" vertical="center" wrapText="1"/>
    </xf>
    <xf numFmtId="1" fontId="7" fillId="0" borderId="0" xfId="0" applyNumberFormat="1" applyFont="1" applyFill="1" applyBorder="1" applyAlignment="1">
      <alignment horizontal="center" wrapText="1"/>
    </xf>
    <xf numFmtId="183" fontId="11" fillId="0" borderId="0" xfId="0" applyNumberFormat="1" applyFont="1" applyFill="1" applyAlignment="1"/>
    <xf numFmtId="3" fontId="11" fillId="0" borderId="0" xfId="0" applyNumberFormat="1" applyFont="1" applyFill="1" applyAlignment="1"/>
    <xf numFmtId="177" fontId="11" fillId="0" borderId="0" xfId="0" applyNumberFormat="1" applyFont="1" applyFill="1" applyBorder="1" applyAlignment="1">
      <alignment horizontal="left" vertical="center" wrapText="1"/>
    </xf>
    <xf numFmtId="170" fontId="11" fillId="0" borderId="0" xfId="0" applyNumberFormat="1" applyFont="1" applyFill="1" applyBorder="1" applyAlignment="1">
      <alignment horizontal="center" wrapText="1"/>
    </xf>
    <xf numFmtId="177" fontId="11" fillId="0" borderId="0" xfId="0" applyNumberFormat="1" applyFont="1" applyFill="1" applyBorder="1" applyAlignment="1">
      <alignment vertical="center"/>
    </xf>
    <xf numFmtId="170" fontId="11" fillId="0" borderId="0" xfId="0" applyNumberFormat="1" applyFont="1" applyFill="1" applyBorder="1" applyAlignment="1">
      <alignment horizontal="center"/>
    </xf>
    <xf numFmtId="177" fontId="7" fillId="0" borderId="0" xfId="0" applyNumberFormat="1" applyFont="1" applyFill="1" applyBorder="1" applyAlignment="1">
      <alignment vertical="top"/>
    </xf>
    <xf numFmtId="177" fontId="11" fillId="0" borderId="0" xfId="0" applyNumberFormat="1" applyFont="1" applyFill="1" applyBorder="1" applyAlignment="1">
      <alignment horizontal="right" vertical="center" wrapText="1"/>
    </xf>
    <xf numFmtId="170" fontId="11" fillId="0" borderId="0" xfId="0" applyNumberFormat="1" applyFont="1" applyFill="1" applyBorder="1" applyAlignment="1">
      <alignment horizontal="center" vertical="center"/>
    </xf>
    <xf numFmtId="177" fontId="10" fillId="0" borderId="0" xfId="0" applyNumberFormat="1" applyFont="1" applyFill="1" applyBorder="1" applyAlignment="1">
      <alignment vertical="center" wrapText="1"/>
    </xf>
    <xf numFmtId="177" fontId="10" fillId="0" borderId="0" xfId="0" applyNumberFormat="1" applyFont="1" applyFill="1" applyBorder="1" applyAlignment="1">
      <alignment horizontal="left" vertical="center" wrapText="1"/>
    </xf>
    <xf numFmtId="3" fontId="11" fillId="0" borderId="0" xfId="0" applyNumberFormat="1" applyFont="1" applyAlignment="1">
      <alignment horizontal="right" indent="1"/>
    </xf>
    <xf numFmtId="0" fontId="36" fillId="0" borderId="0" xfId="0" applyFont="1" applyAlignment="1"/>
    <xf numFmtId="0" fontId="55" fillId="0" borderId="0" xfId="0" quotePrefix="1" applyFont="1" applyAlignment="1">
      <alignment horizontal="left"/>
    </xf>
    <xf numFmtId="1" fontId="0" fillId="0" borderId="0" xfId="0" applyNumberFormat="1" applyAlignment="1">
      <alignment horizontal="left"/>
    </xf>
    <xf numFmtId="0" fontId="21" fillId="0" borderId="0" xfId="0" applyFont="1" applyFill="1" applyBorder="1" applyAlignment="1">
      <alignment horizontal="left"/>
    </xf>
    <xf numFmtId="0" fontId="13" fillId="0" borderId="0" xfId="0" applyFont="1" applyFill="1"/>
    <xf numFmtId="2" fontId="13" fillId="0" borderId="0" xfId="0" applyNumberFormat="1" applyFont="1" applyFill="1" applyAlignment="1">
      <alignment wrapText="1"/>
    </xf>
    <xf numFmtId="0" fontId="15" fillId="0" borderId="0" xfId="0" applyFont="1" applyFill="1"/>
    <xf numFmtId="178" fontId="8" fillId="0" borderId="0" xfId="0" applyNumberFormat="1" applyFont="1" applyFill="1"/>
    <xf numFmtId="0" fontId="8" fillId="0" borderId="0" xfId="0" applyFont="1" applyFill="1"/>
    <xf numFmtId="0" fontId="42" fillId="0" borderId="0" xfId="0" applyFont="1" applyFill="1"/>
    <xf numFmtId="178" fontId="42" fillId="0" borderId="0" xfId="0" applyNumberFormat="1" applyFont="1" applyFill="1"/>
    <xf numFmtId="178" fontId="0" fillId="0" borderId="0" xfId="0" applyNumberFormat="1"/>
    <xf numFmtId="0" fontId="8" fillId="0" borderId="4" xfId="0" applyFont="1" applyFill="1" applyBorder="1"/>
    <xf numFmtId="178" fontId="8" fillId="0" borderId="3" xfId="0" applyNumberFormat="1" applyFont="1" applyFill="1" applyBorder="1"/>
    <xf numFmtId="178" fontId="8" fillId="0" borderId="5" xfId="0" applyNumberFormat="1" applyFont="1" applyFill="1" applyBorder="1"/>
    <xf numFmtId="0" fontId="8" fillId="0" borderId="3" xfId="0" applyFont="1" applyFill="1" applyBorder="1"/>
    <xf numFmtId="170" fontId="42" fillId="0" borderId="0" xfId="0" applyNumberFormat="1" applyFont="1" applyFill="1"/>
    <xf numFmtId="179" fontId="42" fillId="0" borderId="0" xfId="0" applyNumberFormat="1" applyFont="1" applyFill="1"/>
    <xf numFmtId="170" fontId="8" fillId="0" borderId="0" xfId="0" applyNumberFormat="1" applyFont="1" applyFill="1"/>
    <xf numFmtId="179" fontId="8" fillId="0" borderId="0" xfId="0" applyNumberFormat="1" applyFont="1" applyFill="1"/>
    <xf numFmtId="170" fontId="8" fillId="0" borderId="4" xfId="0" applyNumberFormat="1" applyFont="1" applyFill="1" applyBorder="1"/>
    <xf numFmtId="179" fontId="8" fillId="0" borderId="3" xfId="0" applyNumberFormat="1" applyFont="1" applyFill="1" applyBorder="1"/>
    <xf numFmtId="179" fontId="8" fillId="0" borderId="5" xfId="0" applyNumberFormat="1" applyFont="1" applyFill="1" applyBorder="1"/>
    <xf numFmtId="170" fontId="8" fillId="0" borderId="3" xfId="0" applyNumberFormat="1" applyFont="1" applyFill="1" applyBorder="1"/>
    <xf numFmtId="178" fontId="20" fillId="0" borderId="0" xfId="0" applyNumberFormat="1" applyFont="1" applyFill="1"/>
    <xf numFmtId="179" fontId="20" fillId="0" borderId="0" xfId="0" applyNumberFormat="1" applyFont="1" applyFill="1"/>
    <xf numFmtId="0" fontId="8" fillId="0" borderId="1" xfId="0" applyFont="1" applyFill="1" applyBorder="1"/>
    <xf numFmtId="179" fontId="8" fillId="0" borderId="1" xfId="0" applyNumberFormat="1" applyFont="1" applyFill="1" applyBorder="1"/>
    <xf numFmtId="0" fontId="20" fillId="0" borderId="0" xfId="0" applyFont="1" applyAlignment="1">
      <alignment horizontal="left"/>
    </xf>
    <xf numFmtId="0" fontId="5" fillId="2" borderId="0" xfId="0" applyFont="1" applyFill="1" applyBorder="1" applyAlignment="1">
      <alignment horizontal="left" vertical="center" wrapText="1"/>
    </xf>
    <xf numFmtId="178" fontId="7" fillId="0" borderId="0" xfId="0" applyNumberFormat="1" applyFont="1" applyFill="1" applyBorder="1" applyAlignment="1">
      <alignment horizontal="right" vertical="center" wrapText="1" indent="1"/>
    </xf>
    <xf numFmtId="0" fontId="20" fillId="0" borderId="0" xfId="0" applyFont="1" applyFill="1" applyBorder="1" applyAlignment="1">
      <alignment horizontal="right" vertical="center" wrapText="1" indent="1"/>
    </xf>
    <xf numFmtId="3" fontId="20" fillId="0" borderId="0" xfId="0" applyNumberFormat="1" applyFont="1" applyFill="1" applyBorder="1" applyAlignment="1">
      <alignment horizontal="right" vertical="center" wrapText="1" indent="1"/>
    </xf>
    <xf numFmtId="0" fontId="11" fillId="0" borderId="0" xfId="0" applyFont="1" applyFill="1" applyBorder="1" applyAlignment="1">
      <alignment horizontal="right" vertical="center" wrapText="1" indent="1"/>
    </xf>
    <xf numFmtId="0" fontId="10" fillId="0" borderId="0" xfId="0" applyFont="1" applyFill="1" applyBorder="1" applyAlignment="1">
      <alignment horizontal="right" vertical="center" wrapText="1" indent="1"/>
    </xf>
    <xf numFmtId="0" fontId="11" fillId="0" borderId="0" xfId="0" applyFont="1" applyBorder="1" applyAlignment="1">
      <alignment wrapText="1"/>
    </xf>
    <xf numFmtId="3" fontId="46" fillId="0" borderId="0" xfId="0" applyNumberFormat="1" applyFont="1" applyFill="1" applyBorder="1" applyAlignment="1">
      <alignment horizontal="center" vertical="center" wrapText="1"/>
    </xf>
    <xf numFmtId="168" fontId="11" fillId="0" borderId="0" xfId="1" applyNumberFormat="1" applyFont="1"/>
    <xf numFmtId="178" fontId="11" fillId="0" borderId="0" xfId="0" applyNumberFormat="1" applyFont="1" applyFill="1" applyBorder="1"/>
    <xf numFmtId="178" fontId="11" fillId="0" borderId="0" xfId="0" applyNumberFormat="1" applyFont="1" applyFill="1" applyBorder="1" applyAlignment="1">
      <alignment horizontal="right" vertical="center" indent="1"/>
    </xf>
    <xf numFmtId="3" fontId="11" fillId="0" borderId="0" xfId="0" applyNumberFormat="1" applyFont="1" applyFill="1"/>
    <xf numFmtId="0" fontId="11" fillId="0" borderId="0" xfId="0" applyFont="1" applyAlignment="1">
      <alignment horizontal="left" wrapText="1"/>
    </xf>
    <xf numFmtId="178" fontId="7"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1" fillId="0" borderId="0" xfId="0" applyFont="1" applyBorder="1" applyAlignment="1"/>
    <xf numFmtId="0" fontId="56" fillId="0" borderId="0" xfId="0" applyFont="1"/>
    <xf numFmtId="0" fontId="11" fillId="0" borderId="0" xfId="0" applyFont="1" applyBorder="1" applyAlignment="1">
      <alignment horizontal="left"/>
    </xf>
    <xf numFmtId="0" fontId="11" fillId="0" borderId="0" xfId="0" applyFont="1" applyBorder="1"/>
    <xf numFmtId="0" fontId="3" fillId="0" borderId="0" xfId="0" applyFont="1" applyBorder="1" applyAlignment="1"/>
    <xf numFmtId="0" fontId="10" fillId="0" borderId="0" xfId="0" applyFont="1" applyBorder="1" applyAlignment="1"/>
    <xf numFmtId="0" fontId="2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57" fillId="2" borderId="0" xfId="2" applyFont="1" applyFill="1" applyBorder="1" applyAlignment="1">
      <alignment vertical="center"/>
    </xf>
    <xf numFmtId="0" fontId="49" fillId="0" borderId="0" xfId="0" applyFont="1"/>
    <xf numFmtId="0" fontId="59" fillId="0" borderId="0" xfId="0" applyFont="1" applyAlignment="1"/>
    <xf numFmtId="0" fontId="58" fillId="0" borderId="0" xfId="0" applyFont="1"/>
    <xf numFmtId="0" fontId="3" fillId="0" borderId="0" xfId="0" applyFont="1" applyAlignment="1">
      <alignment horizontal="left"/>
    </xf>
    <xf numFmtId="0" fontId="49" fillId="0" borderId="0" xfId="0" applyFont="1" applyAlignment="1">
      <alignment horizontal="left"/>
    </xf>
    <xf numFmtId="0" fontId="8" fillId="0" borderId="0" xfId="0" applyFont="1" applyFill="1" applyBorder="1" applyAlignment="1">
      <alignment horizontal="left" vertical="center" wrapText="1"/>
    </xf>
    <xf numFmtId="177" fontId="7" fillId="0" borderId="0" xfId="0" applyNumberFormat="1" applyFont="1" applyFill="1" applyBorder="1" applyAlignment="1">
      <alignment horizontal="left" vertical="center" wrapText="1"/>
    </xf>
    <xf numFmtId="0" fontId="10" fillId="0" borderId="0" xfId="0" applyFont="1" applyAlignment="1">
      <alignment horizontal="left"/>
    </xf>
    <xf numFmtId="0" fontId="11" fillId="0" borderId="0" xfId="0" applyFont="1" applyAlignment="1">
      <alignment horizontal="left"/>
    </xf>
    <xf numFmtId="0" fontId="13" fillId="0" borderId="0" xfId="0" applyFont="1" applyFill="1" applyBorder="1" applyAlignment="1">
      <alignment horizontal="left" vertical="top" wrapText="1"/>
    </xf>
    <xf numFmtId="178" fontId="7" fillId="0" borderId="0" xfId="0" applyNumberFormat="1"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top" wrapText="1"/>
    </xf>
    <xf numFmtId="0" fontId="21" fillId="0" borderId="0" xfId="0" applyFont="1" applyAlignment="1">
      <alignment horizontal="left" vertical="top" wrapText="1"/>
    </xf>
    <xf numFmtId="0" fontId="13" fillId="0" borderId="0" xfId="0" applyFont="1" applyAlignment="1">
      <alignment horizontal="left" vertical="top" wrapText="1"/>
    </xf>
    <xf numFmtId="0" fontId="11"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1" fillId="0" borderId="0" xfId="0" applyFont="1" applyAlignment="1">
      <alignment horizontal="left" wrapText="1"/>
    </xf>
    <xf numFmtId="0" fontId="6" fillId="0" borderId="0" xfId="0" applyFont="1" applyAlignment="1">
      <alignment horizontal="left" vertical="top" wrapText="1"/>
    </xf>
  </cellXfs>
  <cellStyles count="3">
    <cellStyle name="Prozent" xfId="1" builtinId="5"/>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390157</xdr:colOff>
      <xdr:row>45</xdr:row>
      <xdr:rowOff>175278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86157" cy="8747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4</xdr:row>
      <xdr:rowOff>133350</xdr:rowOff>
    </xdr:from>
    <xdr:to>
      <xdr:col>7</xdr:col>
      <xdr:colOff>379107</xdr:colOff>
      <xdr:row>23</xdr:row>
      <xdr:rowOff>150121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95350"/>
          <a:ext cx="5684532" cy="3636271"/>
        </a:xfrm>
        <a:prstGeom prst="rect">
          <a:avLst/>
        </a:prstGeom>
      </xdr:spPr>
    </xdr:pic>
    <xdr:clientData/>
  </xdr:twoCellAnchor>
  <xdr:twoCellAnchor editAs="oneCell">
    <xdr:from>
      <xdr:col>0</xdr:col>
      <xdr:colOff>9525</xdr:colOff>
      <xdr:row>26</xdr:row>
      <xdr:rowOff>28575</xdr:rowOff>
    </xdr:from>
    <xdr:to>
      <xdr:col>7</xdr:col>
      <xdr:colOff>375297</xdr:colOff>
      <xdr:row>36</xdr:row>
      <xdr:rowOff>123067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4981575"/>
          <a:ext cx="5699772" cy="1999492"/>
        </a:xfrm>
        <a:prstGeom prst="rect">
          <a:avLst/>
        </a:prstGeom>
      </xdr:spPr>
    </xdr:pic>
    <xdr:clientData/>
  </xdr:twoCellAnchor>
  <xdr:twoCellAnchor editAs="oneCell">
    <xdr:from>
      <xdr:col>0</xdr:col>
      <xdr:colOff>0</xdr:colOff>
      <xdr:row>39</xdr:row>
      <xdr:rowOff>57150</xdr:rowOff>
    </xdr:from>
    <xdr:to>
      <xdr:col>7</xdr:col>
      <xdr:colOff>371868</xdr:colOff>
      <xdr:row>51</xdr:row>
      <xdr:rowOff>29723</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7486650"/>
          <a:ext cx="5705868" cy="22585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57150</xdr:rowOff>
    </xdr:from>
    <xdr:to>
      <xdr:col>6</xdr:col>
      <xdr:colOff>752867</xdr:colOff>
      <xdr:row>19</xdr:row>
      <xdr:rowOff>83064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9150"/>
          <a:ext cx="5324867" cy="28834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8</xdr:col>
      <xdr:colOff>94501</xdr:colOff>
      <xdr:row>32</xdr:row>
      <xdr:rowOff>62495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0"/>
          <a:ext cx="6190501" cy="52059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xdr:row>
      <xdr:rowOff>76200</xdr:rowOff>
    </xdr:from>
    <xdr:to>
      <xdr:col>7</xdr:col>
      <xdr:colOff>652284</xdr:colOff>
      <xdr:row>33</xdr:row>
      <xdr:rowOff>4582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71600"/>
          <a:ext cx="5986284" cy="50718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29</xdr:row>
      <xdr:rowOff>95250</xdr:rowOff>
    </xdr:from>
    <xdr:to>
      <xdr:col>10</xdr:col>
      <xdr:colOff>739620</xdr:colOff>
      <xdr:row>61</xdr:row>
      <xdr:rowOff>83585</xdr:rowOff>
    </xdr:to>
    <xdr:pic>
      <xdr:nvPicPr>
        <xdr:cNvPr id="6" name="Grafik 5"/>
        <xdr:cNvPicPr>
          <a:picLocks noChangeAspect="1"/>
        </xdr:cNvPicPr>
      </xdr:nvPicPr>
      <xdr:blipFill>
        <a:blip xmlns:r="http://schemas.openxmlformats.org/officeDocument/2006/relationships" r:embed="rId1"/>
        <a:stretch>
          <a:fillRect/>
        </a:stretch>
      </xdr:blipFill>
      <xdr:spPr>
        <a:xfrm>
          <a:off x="0" y="6038850"/>
          <a:ext cx="9931245" cy="60843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26</xdr:row>
      <xdr:rowOff>114300</xdr:rowOff>
    </xdr:from>
    <xdr:to>
      <xdr:col>9</xdr:col>
      <xdr:colOff>816114</xdr:colOff>
      <xdr:row>56</xdr:row>
      <xdr:rowOff>50782</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886450"/>
          <a:ext cx="8931414" cy="56514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20</xdr:row>
      <xdr:rowOff>133350</xdr:rowOff>
    </xdr:from>
    <xdr:to>
      <xdr:col>7</xdr:col>
      <xdr:colOff>654123</xdr:colOff>
      <xdr:row>46</xdr:row>
      <xdr:rowOff>33200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4200525"/>
          <a:ext cx="8169348" cy="50052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2"/>
  <sheetViews>
    <sheetView tabSelected="1" workbookViewId="0">
      <selection activeCell="J1" sqref="J1"/>
    </sheetView>
  </sheetViews>
  <sheetFormatPr baseColWidth="10" defaultRowHeight="15" x14ac:dyDescent="0.25"/>
  <sheetData>
    <row r="2" spans="9:9" x14ac:dyDescent="0.25">
      <c r="I2" s="562" t="s">
        <v>1108</v>
      </c>
    </row>
  </sheetData>
  <sheetProtection algorithmName="SHA-512" hashValue="SUZJzMBvCtXTmKfN6Zkbc67P3+Ugr7+sCqcT74qaPGY4f50nLaBwQQhkly6I4xj/UID6dw2D8/8R89Th3IGwnw==" saltValue="+9+bGYrZvcYhwCyQBSxyJQ==" spinCount="100000"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heetViews>
  <sheetFormatPr baseColWidth="10" defaultRowHeight="15" x14ac:dyDescent="0.25"/>
  <cols>
    <col min="1" max="1" width="22.28515625" style="70" customWidth="1"/>
    <col min="2" max="2" width="11.28515625" style="70" customWidth="1"/>
    <col min="3" max="9" width="10.7109375" style="70" customWidth="1"/>
    <col min="10" max="10" width="11.28515625" style="70" customWidth="1"/>
    <col min="11" max="16384" width="11.42578125" style="70"/>
  </cols>
  <sheetData>
    <row r="1" spans="1:20" s="84" customFormat="1" ht="15.75" x14ac:dyDescent="0.3">
      <c r="A1" s="484" t="s">
        <v>404</v>
      </c>
      <c r="B1" s="422"/>
      <c r="C1" s="422"/>
      <c r="D1" s="422"/>
      <c r="E1" s="422"/>
      <c r="F1" s="422"/>
      <c r="G1" s="422"/>
      <c r="H1" s="422"/>
      <c r="I1" s="422"/>
      <c r="J1"/>
    </row>
    <row r="2" spans="1:20" s="412" customFormat="1" ht="18.75" x14ac:dyDescent="0.4">
      <c r="A2" s="42" t="s">
        <v>405</v>
      </c>
      <c r="B2" s="487"/>
      <c r="C2" s="487"/>
      <c r="D2" s="487"/>
      <c r="E2" s="487"/>
      <c r="F2" s="487"/>
      <c r="G2" s="487"/>
      <c r="H2" s="487"/>
      <c r="I2" s="487"/>
    </row>
    <row r="3" spans="1:20" s="412" customFormat="1" ht="18.75" x14ac:dyDescent="0.4">
      <c r="A3" s="286" t="s">
        <v>406</v>
      </c>
      <c r="B3" s="487"/>
      <c r="C3" s="487"/>
      <c r="D3" s="487"/>
      <c r="E3" s="487"/>
      <c r="F3" s="487"/>
      <c r="G3" s="487"/>
      <c r="H3" s="487"/>
      <c r="I3" s="487"/>
    </row>
    <row r="4" spans="1:20" s="508" customFormat="1" x14ac:dyDescent="0.2">
      <c r="A4" s="111"/>
      <c r="B4" s="212" t="s">
        <v>407</v>
      </c>
      <c r="C4" s="111"/>
      <c r="D4" s="111"/>
      <c r="E4" s="111"/>
      <c r="F4" s="111"/>
      <c r="G4" s="111"/>
      <c r="H4" s="111"/>
      <c r="I4" s="111"/>
      <c r="J4" s="111"/>
    </row>
    <row r="5" spans="1:20" s="509" customFormat="1" ht="28.5" customHeight="1" x14ac:dyDescent="0.2">
      <c r="A5" s="111"/>
      <c r="B5" s="111" t="s">
        <v>286</v>
      </c>
      <c r="C5" s="111" t="s">
        <v>287</v>
      </c>
      <c r="D5" s="111" t="s">
        <v>288</v>
      </c>
      <c r="E5" s="111" t="s">
        <v>289</v>
      </c>
      <c r="F5" s="111" t="s">
        <v>290</v>
      </c>
      <c r="G5" s="111" t="s">
        <v>291</v>
      </c>
      <c r="H5" s="111" t="s">
        <v>408</v>
      </c>
      <c r="I5" s="111" t="s">
        <v>409</v>
      </c>
      <c r="J5" s="111" t="s">
        <v>34</v>
      </c>
    </row>
    <row r="6" spans="1:20" ht="15.75" x14ac:dyDescent="0.3">
      <c r="A6" s="510" t="s">
        <v>410</v>
      </c>
      <c r="B6" s="511"/>
      <c r="C6" s="511"/>
      <c r="D6" s="511"/>
      <c r="E6" s="511"/>
      <c r="F6" s="511"/>
      <c r="G6" s="511"/>
      <c r="H6" s="511"/>
      <c r="I6" s="511"/>
      <c r="J6" s="511"/>
      <c r="K6"/>
      <c r="L6"/>
      <c r="M6"/>
      <c r="N6"/>
      <c r="O6"/>
      <c r="P6"/>
      <c r="Q6"/>
      <c r="R6"/>
      <c r="S6"/>
      <c r="T6"/>
    </row>
    <row r="7" spans="1:20" x14ac:dyDescent="0.25">
      <c r="A7" s="512"/>
      <c r="B7" s="511"/>
      <c r="C7" s="511"/>
      <c r="D7" s="511"/>
      <c r="E7" s="511"/>
      <c r="F7" s="511"/>
      <c r="G7" s="511"/>
      <c r="H7" s="511"/>
      <c r="I7" s="511"/>
      <c r="J7" s="511"/>
      <c r="K7"/>
      <c r="L7"/>
      <c r="M7"/>
      <c r="N7"/>
      <c r="O7"/>
      <c r="P7"/>
      <c r="Q7"/>
      <c r="R7"/>
      <c r="S7"/>
      <c r="T7"/>
    </row>
    <row r="8" spans="1:20" s="510" customFormat="1" ht="15.75" x14ac:dyDescent="0.3">
      <c r="A8" s="513" t="s">
        <v>83</v>
      </c>
      <c r="B8" s="514">
        <f t="shared" ref="B8:J8" si="0">SUM(B10:B21)</f>
        <v>1243255</v>
      </c>
      <c r="C8" s="514">
        <f t="shared" si="0"/>
        <v>68860</v>
      </c>
      <c r="D8" s="514">
        <f t="shared" si="0"/>
        <v>64516</v>
      </c>
      <c r="E8" s="514">
        <f t="shared" si="0"/>
        <v>49635</v>
      </c>
      <c r="F8" s="514">
        <f t="shared" si="0"/>
        <v>36488</v>
      </c>
      <c r="G8" s="514">
        <f t="shared" si="0"/>
        <v>23280</v>
      </c>
      <c r="H8" s="514">
        <f t="shared" si="0"/>
        <v>10078</v>
      </c>
      <c r="I8" s="514">
        <f t="shared" si="0"/>
        <v>2529</v>
      </c>
      <c r="J8" s="514">
        <f t="shared" si="0"/>
        <v>1498641</v>
      </c>
      <c r="K8"/>
      <c r="L8" s="515"/>
      <c r="M8"/>
      <c r="N8"/>
      <c r="O8"/>
      <c r="P8"/>
      <c r="Q8"/>
      <c r="R8"/>
      <c r="S8"/>
      <c r="T8"/>
    </row>
    <row r="9" spans="1:20" x14ac:dyDescent="0.25">
      <c r="A9" s="512"/>
      <c r="B9" s="511"/>
      <c r="C9" s="511"/>
      <c r="D9" s="511"/>
      <c r="E9" s="511"/>
      <c r="F9" s="511"/>
      <c r="G9" s="511"/>
      <c r="H9" s="511"/>
      <c r="I9" s="511"/>
      <c r="J9" s="511"/>
      <c r="K9"/>
      <c r="L9"/>
      <c r="M9"/>
      <c r="N9"/>
      <c r="O9"/>
      <c r="P9"/>
      <c r="Q9"/>
      <c r="R9"/>
      <c r="S9"/>
      <c r="T9"/>
    </row>
    <row r="10" spans="1:20" x14ac:dyDescent="0.25">
      <c r="A10" s="512" t="s">
        <v>128</v>
      </c>
      <c r="B10" s="511">
        <v>44268</v>
      </c>
      <c r="C10" s="511">
        <v>2918</v>
      </c>
      <c r="D10" s="511">
        <v>2559</v>
      </c>
      <c r="E10" s="511">
        <v>1786</v>
      </c>
      <c r="F10" s="511">
        <v>1087</v>
      </c>
      <c r="G10" s="511">
        <v>632</v>
      </c>
      <c r="H10" s="511">
        <v>242</v>
      </c>
      <c r="I10" s="511">
        <v>39</v>
      </c>
      <c r="J10" s="511">
        <f>SUM(B10:I10)</f>
        <v>53531</v>
      </c>
      <c r="K10"/>
      <c r="L10"/>
      <c r="M10"/>
      <c r="N10"/>
      <c r="O10"/>
      <c r="P10"/>
      <c r="Q10"/>
      <c r="R10"/>
      <c r="S10"/>
      <c r="T10"/>
    </row>
    <row r="11" spans="1:20" x14ac:dyDescent="0.25">
      <c r="A11" s="516" t="s">
        <v>129</v>
      </c>
      <c r="B11" s="517">
        <v>25490</v>
      </c>
      <c r="C11" s="517">
        <v>1631</v>
      </c>
      <c r="D11" s="517">
        <v>1519</v>
      </c>
      <c r="E11" s="517">
        <v>1103</v>
      </c>
      <c r="F11" s="517">
        <v>745</v>
      </c>
      <c r="G11" s="517">
        <v>445</v>
      </c>
      <c r="H11" s="517">
        <v>176</v>
      </c>
      <c r="I11" s="517">
        <v>31</v>
      </c>
      <c r="J11" s="518">
        <f t="shared" ref="J11:J21" si="1">SUM(B11:I11)</f>
        <v>31140</v>
      </c>
      <c r="K11"/>
      <c r="L11"/>
      <c r="M11"/>
      <c r="N11"/>
      <c r="O11"/>
      <c r="P11"/>
      <c r="Q11"/>
      <c r="R11"/>
      <c r="S11"/>
      <c r="T11"/>
    </row>
    <row r="12" spans="1:20" x14ac:dyDescent="0.25">
      <c r="A12" s="512" t="s">
        <v>130</v>
      </c>
      <c r="B12" s="511">
        <v>124988</v>
      </c>
      <c r="C12" s="511">
        <v>6941</v>
      </c>
      <c r="D12" s="511">
        <v>6259</v>
      </c>
      <c r="E12" s="511">
        <v>4666</v>
      </c>
      <c r="F12" s="511">
        <v>3272</v>
      </c>
      <c r="G12" s="511">
        <v>1872</v>
      </c>
      <c r="H12" s="511">
        <v>729</v>
      </c>
      <c r="I12" s="511">
        <v>170</v>
      </c>
      <c r="J12" s="511">
        <f t="shared" si="1"/>
        <v>148897</v>
      </c>
      <c r="K12"/>
      <c r="L12"/>
      <c r="M12"/>
      <c r="N12"/>
      <c r="O12"/>
      <c r="P12"/>
      <c r="Q12"/>
      <c r="R12"/>
      <c r="S12"/>
      <c r="T12"/>
    </row>
    <row r="13" spans="1:20" x14ac:dyDescent="0.25">
      <c r="A13" s="516" t="s">
        <v>131</v>
      </c>
      <c r="B13" s="517">
        <v>75519</v>
      </c>
      <c r="C13" s="517">
        <v>4358</v>
      </c>
      <c r="D13" s="517">
        <v>3614</v>
      </c>
      <c r="E13" s="517">
        <v>2583</v>
      </c>
      <c r="F13" s="517">
        <v>1689</v>
      </c>
      <c r="G13" s="517">
        <v>1029</v>
      </c>
      <c r="H13" s="517">
        <v>354</v>
      </c>
      <c r="I13" s="517">
        <v>75</v>
      </c>
      <c r="J13" s="518">
        <f t="shared" si="1"/>
        <v>89221</v>
      </c>
      <c r="K13"/>
      <c r="L13"/>
      <c r="M13"/>
      <c r="N13"/>
      <c r="O13"/>
      <c r="P13"/>
      <c r="Q13"/>
      <c r="R13"/>
      <c r="S13"/>
      <c r="T13"/>
    </row>
    <row r="14" spans="1:20" x14ac:dyDescent="0.25">
      <c r="A14" s="512" t="s">
        <v>132</v>
      </c>
      <c r="B14" s="511">
        <v>74304</v>
      </c>
      <c r="C14" s="511">
        <v>3946</v>
      </c>
      <c r="D14" s="511">
        <v>3885</v>
      </c>
      <c r="E14" s="511">
        <v>3217</v>
      </c>
      <c r="F14" s="511">
        <v>2421</v>
      </c>
      <c r="G14" s="511">
        <v>1389</v>
      </c>
      <c r="H14" s="511">
        <v>567</v>
      </c>
      <c r="I14" s="511">
        <v>105</v>
      </c>
      <c r="J14" s="511">
        <f t="shared" si="1"/>
        <v>89834</v>
      </c>
      <c r="K14"/>
      <c r="L14"/>
      <c r="M14"/>
      <c r="N14"/>
      <c r="O14"/>
      <c r="P14"/>
      <c r="Q14"/>
      <c r="R14"/>
      <c r="S14"/>
      <c r="T14"/>
    </row>
    <row r="15" spans="1:20" x14ac:dyDescent="0.25">
      <c r="A15" s="516" t="s">
        <v>133</v>
      </c>
      <c r="B15" s="517">
        <v>77451</v>
      </c>
      <c r="C15" s="517">
        <v>5009</v>
      </c>
      <c r="D15" s="517">
        <v>4407</v>
      </c>
      <c r="E15" s="517">
        <v>3197</v>
      </c>
      <c r="F15" s="517">
        <v>2369</v>
      </c>
      <c r="G15" s="517">
        <v>1310</v>
      </c>
      <c r="H15" s="517">
        <v>579</v>
      </c>
      <c r="I15" s="517">
        <v>131</v>
      </c>
      <c r="J15" s="518">
        <f t="shared" si="1"/>
        <v>94453</v>
      </c>
      <c r="K15"/>
      <c r="L15"/>
      <c r="M15"/>
      <c r="N15"/>
      <c r="O15"/>
      <c r="P15"/>
      <c r="Q15"/>
      <c r="R15"/>
      <c r="S15"/>
      <c r="T15"/>
    </row>
    <row r="16" spans="1:20" x14ac:dyDescent="0.25">
      <c r="A16" s="512" t="s">
        <v>134</v>
      </c>
      <c r="B16" s="511">
        <v>99571</v>
      </c>
      <c r="C16" s="511">
        <v>6144</v>
      </c>
      <c r="D16" s="511">
        <v>6239</v>
      </c>
      <c r="E16" s="511">
        <v>4849</v>
      </c>
      <c r="F16" s="511">
        <v>3496</v>
      </c>
      <c r="G16" s="511">
        <v>2237</v>
      </c>
      <c r="H16" s="511">
        <v>870</v>
      </c>
      <c r="I16" s="511">
        <v>220</v>
      </c>
      <c r="J16" s="511">
        <f t="shared" si="1"/>
        <v>123626</v>
      </c>
      <c r="K16"/>
      <c r="L16"/>
      <c r="M16"/>
      <c r="N16"/>
      <c r="O16"/>
      <c r="P16"/>
      <c r="Q16"/>
      <c r="R16"/>
      <c r="S16"/>
      <c r="T16"/>
    </row>
    <row r="17" spans="1:20" x14ac:dyDescent="0.25">
      <c r="A17" s="516" t="s">
        <v>135</v>
      </c>
      <c r="B17" s="517">
        <v>80741</v>
      </c>
      <c r="C17" s="517">
        <v>5299</v>
      </c>
      <c r="D17" s="517">
        <v>5689</v>
      </c>
      <c r="E17" s="517">
        <v>4508</v>
      </c>
      <c r="F17" s="517">
        <v>3290</v>
      </c>
      <c r="G17" s="517">
        <v>2184</v>
      </c>
      <c r="H17" s="517">
        <v>966</v>
      </c>
      <c r="I17" s="517">
        <v>265</v>
      </c>
      <c r="J17" s="518">
        <f t="shared" si="1"/>
        <v>102942</v>
      </c>
      <c r="K17"/>
      <c r="L17"/>
      <c r="M17"/>
      <c r="N17"/>
      <c r="O17"/>
      <c r="P17"/>
      <c r="Q17"/>
      <c r="R17"/>
      <c r="S17"/>
      <c r="T17"/>
    </row>
    <row r="18" spans="1:20" x14ac:dyDescent="0.25">
      <c r="A18" s="512" t="s">
        <v>136</v>
      </c>
      <c r="B18" s="511">
        <v>48952</v>
      </c>
      <c r="C18" s="511">
        <v>3287</v>
      </c>
      <c r="D18" s="511">
        <v>2932</v>
      </c>
      <c r="E18" s="511">
        <v>2121</v>
      </c>
      <c r="F18" s="511">
        <v>1409</v>
      </c>
      <c r="G18" s="511">
        <v>801</v>
      </c>
      <c r="H18" s="511">
        <v>334</v>
      </c>
      <c r="I18" s="511">
        <v>71</v>
      </c>
      <c r="J18" s="511">
        <f t="shared" si="1"/>
        <v>59907</v>
      </c>
      <c r="K18"/>
      <c r="L18"/>
      <c r="M18"/>
      <c r="N18"/>
      <c r="O18"/>
      <c r="P18"/>
      <c r="Q18"/>
      <c r="R18"/>
      <c r="S18"/>
      <c r="T18"/>
    </row>
    <row r="19" spans="1:20" x14ac:dyDescent="0.25">
      <c r="A19" s="516" t="s">
        <v>137</v>
      </c>
      <c r="B19" s="517">
        <v>107527</v>
      </c>
      <c r="C19" s="517">
        <v>6284</v>
      </c>
      <c r="D19" s="517">
        <v>6144</v>
      </c>
      <c r="E19" s="517">
        <v>4669</v>
      </c>
      <c r="F19" s="517">
        <v>3159</v>
      </c>
      <c r="G19" s="517">
        <v>1697</v>
      </c>
      <c r="H19" s="517">
        <v>649</v>
      </c>
      <c r="I19" s="517">
        <v>135</v>
      </c>
      <c r="J19" s="518">
        <f t="shared" si="1"/>
        <v>130264</v>
      </c>
      <c r="K19"/>
      <c r="L19"/>
      <c r="M19"/>
      <c r="N19"/>
      <c r="O19"/>
      <c r="P19"/>
      <c r="Q19"/>
      <c r="R19"/>
      <c r="S19"/>
      <c r="T19"/>
    </row>
    <row r="20" spans="1:20" x14ac:dyDescent="0.25">
      <c r="A20" s="519" t="s">
        <v>138</v>
      </c>
      <c r="B20" s="517">
        <v>139149</v>
      </c>
      <c r="C20" s="517">
        <v>7518</v>
      </c>
      <c r="D20" s="517">
        <v>7151</v>
      </c>
      <c r="E20" s="517">
        <v>5586</v>
      </c>
      <c r="F20" s="517">
        <v>4018</v>
      </c>
      <c r="G20" s="517">
        <v>2653</v>
      </c>
      <c r="H20" s="517">
        <v>1070</v>
      </c>
      <c r="I20" s="517">
        <v>234</v>
      </c>
      <c r="J20" s="517">
        <f t="shared" si="1"/>
        <v>167379</v>
      </c>
      <c r="K20"/>
      <c r="L20"/>
      <c r="M20"/>
      <c r="N20"/>
      <c r="O20"/>
      <c r="P20"/>
      <c r="Q20"/>
      <c r="R20"/>
      <c r="S20"/>
      <c r="T20"/>
    </row>
    <row r="21" spans="1:20" x14ac:dyDescent="0.25">
      <c r="A21" s="512" t="s">
        <v>139</v>
      </c>
      <c r="B21" s="511">
        <v>345295</v>
      </c>
      <c r="C21" s="511">
        <v>15525</v>
      </c>
      <c r="D21" s="511">
        <v>14118</v>
      </c>
      <c r="E21" s="511">
        <v>11350</v>
      </c>
      <c r="F21" s="511">
        <v>9533</v>
      </c>
      <c r="G21" s="511">
        <v>7031</v>
      </c>
      <c r="H21" s="511">
        <v>3542</v>
      </c>
      <c r="I21" s="511">
        <v>1053</v>
      </c>
      <c r="J21" s="511">
        <f t="shared" si="1"/>
        <v>407447</v>
      </c>
      <c r="K21"/>
      <c r="L21"/>
      <c r="M21"/>
      <c r="N21"/>
      <c r="O21"/>
      <c r="P21"/>
      <c r="Q21"/>
      <c r="R21"/>
      <c r="S21"/>
      <c r="T21"/>
    </row>
    <row r="22" spans="1:20" x14ac:dyDescent="0.25">
      <c r="A22" s="512"/>
      <c r="B22" s="511"/>
      <c r="C22" s="511"/>
      <c r="D22" s="511"/>
      <c r="E22" s="511"/>
      <c r="F22" s="511"/>
      <c r="G22" s="511"/>
      <c r="H22" s="511"/>
      <c r="I22" s="511"/>
      <c r="J22" s="511"/>
      <c r="K22"/>
      <c r="L22"/>
      <c r="M22"/>
      <c r="N22"/>
      <c r="O22"/>
      <c r="P22"/>
      <c r="Q22"/>
      <c r="R22"/>
      <c r="S22"/>
      <c r="T22"/>
    </row>
    <row r="23" spans="1:20" ht="15.75" x14ac:dyDescent="0.3">
      <c r="A23" s="510" t="s">
        <v>411</v>
      </c>
      <c r="B23" s="511"/>
      <c r="C23" s="511"/>
      <c r="D23" s="511"/>
      <c r="E23" s="511"/>
      <c r="F23" s="511"/>
      <c r="G23" s="511"/>
      <c r="H23" s="511"/>
      <c r="I23" s="511"/>
      <c r="J23" s="511"/>
      <c r="K23"/>
      <c r="L23"/>
      <c r="M23"/>
      <c r="N23"/>
      <c r="O23"/>
      <c r="P23"/>
      <c r="Q23"/>
      <c r="R23"/>
      <c r="S23"/>
      <c r="T23"/>
    </row>
    <row r="24" spans="1:20" x14ac:dyDescent="0.25">
      <c r="A24" s="512"/>
      <c r="B24" s="511"/>
      <c r="C24" s="511"/>
      <c r="D24" s="511"/>
      <c r="E24" s="511"/>
      <c r="F24" s="511"/>
      <c r="G24" s="511"/>
      <c r="H24" s="511"/>
      <c r="I24" s="511"/>
      <c r="J24" s="511"/>
      <c r="K24"/>
      <c r="L24"/>
      <c r="M24"/>
      <c r="N24"/>
      <c r="O24"/>
      <c r="P24"/>
      <c r="Q24"/>
      <c r="R24"/>
      <c r="S24"/>
      <c r="T24"/>
    </row>
    <row r="25" spans="1:20" ht="15.75" x14ac:dyDescent="0.3">
      <c r="A25" s="520" t="s">
        <v>83</v>
      </c>
      <c r="B25" s="521">
        <f t="shared" ref="B25:J25" si="2">B8/$J8*100</f>
        <v>82.958827364258681</v>
      </c>
      <c r="C25" s="521">
        <f t="shared" si="2"/>
        <v>4.5948295822682024</v>
      </c>
      <c r="D25" s="521">
        <f t="shared" si="2"/>
        <v>4.3049669667385322</v>
      </c>
      <c r="E25" s="521">
        <f t="shared" si="2"/>
        <v>3.312000672609384</v>
      </c>
      <c r="F25" s="521">
        <f t="shared" si="2"/>
        <v>2.4347392070549247</v>
      </c>
      <c r="G25" s="521">
        <f t="shared" si="2"/>
        <v>1.5534073870927061</v>
      </c>
      <c r="H25" s="521">
        <f t="shared" si="2"/>
        <v>0.67247592985911897</v>
      </c>
      <c r="I25" s="521">
        <f t="shared" si="2"/>
        <v>0.16875289011844732</v>
      </c>
      <c r="J25" s="521">
        <f t="shared" si="2"/>
        <v>100</v>
      </c>
      <c r="K25"/>
      <c r="L25"/>
      <c r="M25"/>
      <c r="N25"/>
      <c r="O25"/>
      <c r="P25"/>
      <c r="Q25"/>
      <c r="R25"/>
      <c r="S25"/>
      <c r="T25"/>
    </row>
    <row r="26" spans="1:20" x14ac:dyDescent="0.25">
      <c r="A26" s="522"/>
      <c r="B26" s="523"/>
      <c r="C26" s="523"/>
      <c r="D26" s="523"/>
      <c r="E26" s="523"/>
      <c r="F26" s="523"/>
      <c r="G26" s="523"/>
      <c r="H26" s="523"/>
      <c r="I26" s="523"/>
      <c r="J26" s="523"/>
      <c r="K26"/>
      <c r="L26"/>
      <c r="M26"/>
      <c r="N26"/>
      <c r="O26"/>
      <c r="P26"/>
      <c r="Q26"/>
      <c r="R26"/>
      <c r="S26"/>
      <c r="T26"/>
    </row>
    <row r="27" spans="1:20" x14ac:dyDescent="0.25">
      <c r="A27" s="522" t="s">
        <v>128</v>
      </c>
      <c r="B27" s="523">
        <v>82.696007920644107</v>
      </c>
      <c r="C27" s="523">
        <v>5.4510470568455665</v>
      </c>
      <c r="D27" s="523">
        <v>4.7804076142795759</v>
      </c>
      <c r="E27" s="523">
        <v>3.3363845248547568</v>
      </c>
      <c r="F27" s="523">
        <v>2.0305990921148496</v>
      </c>
      <c r="G27" s="523">
        <v>1.180624311146812</v>
      </c>
      <c r="H27" s="523">
        <v>0.45207449888849455</v>
      </c>
      <c r="I27" s="523">
        <v>7.2854981225831755E-2</v>
      </c>
      <c r="J27" s="523">
        <f>SUM(B27:I27)</f>
        <v>100</v>
      </c>
      <c r="K27"/>
      <c r="L27"/>
      <c r="M27"/>
      <c r="N27"/>
      <c r="O27"/>
      <c r="P27"/>
      <c r="Q27"/>
      <c r="R27"/>
      <c r="S27"/>
      <c r="T27"/>
    </row>
    <row r="28" spans="1:20" x14ac:dyDescent="0.25">
      <c r="A28" s="524" t="s">
        <v>129</v>
      </c>
      <c r="B28" s="525">
        <v>81.856133590237633</v>
      </c>
      <c r="C28" s="525">
        <v>5.2376364804110471</v>
      </c>
      <c r="D28" s="525">
        <v>4.877970456005138</v>
      </c>
      <c r="E28" s="525">
        <v>3.5420680796403343</v>
      </c>
      <c r="F28" s="525">
        <v>2.3924213230571612</v>
      </c>
      <c r="G28" s="525">
        <v>1.4290301862556198</v>
      </c>
      <c r="H28" s="525">
        <v>0.56518946692357097</v>
      </c>
      <c r="I28" s="525">
        <v>9.9550417469492614E-2</v>
      </c>
      <c r="J28" s="526">
        <f t="shared" ref="J28:J38" si="3">SUM(B28:I28)</f>
        <v>99.999999999999986</v>
      </c>
      <c r="K28"/>
      <c r="L28"/>
      <c r="M28"/>
      <c r="N28"/>
      <c r="O28"/>
      <c r="P28"/>
      <c r="Q28"/>
      <c r="R28"/>
      <c r="S28"/>
      <c r="T28"/>
    </row>
    <row r="29" spans="1:20" x14ac:dyDescent="0.25">
      <c r="A29" s="522" t="s">
        <v>130</v>
      </c>
      <c r="B29" s="523">
        <v>83.942591187196513</v>
      </c>
      <c r="C29" s="523">
        <v>4.6616117181675927</v>
      </c>
      <c r="D29" s="523">
        <v>4.2035769693143585</v>
      </c>
      <c r="E29" s="523">
        <v>3.1337098799841501</v>
      </c>
      <c r="F29" s="523">
        <v>2.1974922261697687</v>
      </c>
      <c r="G29" s="523">
        <v>1.257244941133804</v>
      </c>
      <c r="H29" s="523">
        <v>0.4896001934222986</v>
      </c>
      <c r="I29" s="523">
        <v>0.11417288461150997</v>
      </c>
      <c r="J29" s="523">
        <f t="shared" si="3"/>
        <v>100</v>
      </c>
      <c r="K29"/>
      <c r="L29"/>
      <c r="M29"/>
      <c r="N29"/>
      <c r="O29"/>
      <c r="P29"/>
      <c r="Q29"/>
      <c r="R29"/>
      <c r="S29"/>
      <c r="T29"/>
    </row>
    <row r="30" spans="1:20" x14ac:dyDescent="0.25">
      <c r="A30" s="524" t="s">
        <v>131</v>
      </c>
      <c r="B30" s="525">
        <v>84.642628977482886</v>
      </c>
      <c r="C30" s="525">
        <v>4.8845002858071531</v>
      </c>
      <c r="D30" s="525">
        <v>4.0506158863944588</v>
      </c>
      <c r="E30" s="525">
        <v>2.8950583382835879</v>
      </c>
      <c r="F30" s="525">
        <v>1.8930520841505922</v>
      </c>
      <c r="G30" s="525">
        <v>1.1533159233812666</v>
      </c>
      <c r="H30" s="525">
        <v>0.39676757713991101</v>
      </c>
      <c r="I30" s="525">
        <v>8.4060927360150639E-2</v>
      </c>
      <c r="J30" s="526">
        <f t="shared" si="3"/>
        <v>100.00000000000001</v>
      </c>
      <c r="K30"/>
      <c r="L30"/>
      <c r="M30"/>
      <c r="N30"/>
      <c r="O30"/>
      <c r="P30"/>
      <c r="Q30"/>
      <c r="R30"/>
      <c r="S30"/>
      <c r="T30"/>
    </row>
    <row r="31" spans="1:20" x14ac:dyDescent="0.25">
      <c r="A31" s="522" t="s">
        <v>132</v>
      </c>
      <c r="B31" s="523">
        <v>82.71255871941581</v>
      </c>
      <c r="C31" s="523">
        <v>4.3925462519758662</v>
      </c>
      <c r="D31" s="523">
        <v>4.3246432308480083</v>
      </c>
      <c r="E31" s="523">
        <v>3.5810494912839239</v>
      </c>
      <c r="F31" s="523">
        <v>2.6949707237794152</v>
      </c>
      <c r="G31" s="523">
        <v>1.5461851860097513</v>
      </c>
      <c r="H31" s="523">
        <v>0.63116414720484448</v>
      </c>
      <c r="I31" s="523">
        <v>0.1168822494823786</v>
      </c>
      <c r="J31" s="523">
        <f t="shared" si="3"/>
        <v>100</v>
      </c>
      <c r="K31"/>
      <c r="L31"/>
      <c r="M31"/>
      <c r="N31"/>
      <c r="O31"/>
      <c r="P31"/>
      <c r="Q31"/>
      <c r="R31"/>
      <c r="S31"/>
      <c r="T31"/>
    </row>
    <row r="32" spans="1:20" x14ac:dyDescent="0.25">
      <c r="A32" s="524" t="s">
        <v>133</v>
      </c>
      <c r="B32" s="525">
        <v>81.999512985294274</v>
      </c>
      <c r="C32" s="525">
        <v>5.3031666543148441</v>
      </c>
      <c r="D32" s="525">
        <v>4.6658126263856099</v>
      </c>
      <c r="E32" s="525">
        <v>3.3847522048002712</v>
      </c>
      <c r="F32" s="525">
        <v>2.5081257344922872</v>
      </c>
      <c r="G32" s="525">
        <v>1.3869331836998295</v>
      </c>
      <c r="H32" s="525">
        <v>0.61300329264290176</v>
      </c>
      <c r="I32" s="525">
        <v>0.13869331836998294</v>
      </c>
      <c r="J32" s="526">
        <f t="shared" si="3"/>
        <v>100</v>
      </c>
      <c r="K32"/>
      <c r="L32"/>
      <c r="M32"/>
      <c r="N32"/>
      <c r="O32"/>
      <c r="P32"/>
      <c r="Q32"/>
      <c r="R32"/>
      <c r="S32"/>
      <c r="T32"/>
    </row>
    <row r="33" spans="1:20" x14ac:dyDescent="0.25">
      <c r="A33" s="522" t="s">
        <v>134</v>
      </c>
      <c r="B33" s="523">
        <v>80.542118971737338</v>
      </c>
      <c r="C33" s="523">
        <v>4.9698283532590235</v>
      </c>
      <c r="D33" s="523">
        <v>5.0466730299451568</v>
      </c>
      <c r="E33" s="523">
        <v>3.9223140763269861</v>
      </c>
      <c r="F33" s="523">
        <v>2.827884102049731</v>
      </c>
      <c r="G33" s="523">
        <v>1.809489913125071</v>
      </c>
      <c r="H33" s="523">
        <v>0.70373546017827959</v>
      </c>
      <c r="I33" s="523">
        <v>0.17795609337841553</v>
      </c>
      <c r="J33" s="523">
        <f t="shared" si="3"/>
        <v>100</v>
      </c>
      <c r="K33"/>
      <c r="L33"/>
      <c r="M33"/>
      <c r="N33"/>
      <c r="O33"/>
      <c r="P33"/>
      <c r="Q33"/>
      <c r="R33"/>
      <c r="S33"/>
      <c r="T33"/>
    </row>
    <row r="34" spans="1:20" x14ac:dyDescent="0.25">
      <c r="A34" s="524" t="s">
        <v>135</v>
      </c>
      <c r="B34" s="525">
        <v>78.433486817819741</v>
      </c>
      <c r="C34" s="525">
        <v>5.1475588195294435</v>
      </c>
      <c r="D34" s="525">
        <v>5.5264129315536907</v>
      </c>
      <c r="E34" s="525">
        <v>4.3791649666802668</v>
      </c>
      <c r="F34" s="525">
        <v>3.1959744322045425</v>
      </c>
      <c r="G34" s="525">
        <v>2.1215830273357814</v>
      </c>
      <c r="H34" s="525">
        <v>0.9383924928600571</v>
      </c>
      <c r="I34" s="525">
        <v>0.25742651201647526</v>
      </c>
      <c r="J34" s="526">
        <f t="shared" si="3"/>
        <v>100</v>
      </c>
      <c r="K34"/>
      <c r="L34"/>
      <c r="M34"/>
      <c r="N34"/>
      <c r="O34"/>
      <c r="P34"/>
      <c r="Q34"/>
      <c r="R34"/>
      <c r="S34"/>
      <c r="T34"/>
    </row>
    <row r="35" spans="1:20" x14ac:dyDescent="0.25">
      <c r="A35" s="522" t="s">
        <v>136</v>
      </c>
      <c r="B35" s="523">
        <v>81.713322316256864</v>
      </c>
      <c r="C35" s="523">
        <v>5.4868379321281324</v>
      </c>
      <c r="D35" s="523">
        <v>4.8942527584422528</v>
      </c>
      <c r="E35" s="523">
        <v>3.5404877560218337</v>
      </c>
      <c r="F35" s="523">
        <v>2.3519789006293088</v>
      </c>
      <c r="G35" s="523">
        <v>1.3370724623165906</v>
      </c>
      <c r="H35" s="523">
        <v>0.55753083946784188</v>
      </c>
      <c r="I35" s="523">
        <v>0.11851703473717595</v>
      </c>
      <c r="J35" s="523">
        <f t="shared" si="3"/>
        <v>100</v>
      </c>
      <c r="K35"/>
      <c r="L35"/>
      <c r="M35"/>
      <c r="N35"/>
      <c r="O35"/>
      <c r="P35"/>
      <c r="Q35"/>
      <c r="R35"/>
      <c r="S35"/>
      <c r="T35"/>
    </row>
    <row r="36" spans="1:20" x14ac:dyDescent="0.25">
      <c r="A36" s="524" t="s">
        <v>137</v>
      </c>
      <c r="B36" s="525">
        <v>82.545446170853026</v>
      </c>
      <c r="C36" s="525">
        <v>4.8240496223054725</v>
      </c>
      <c r="D36" s="525">
        <v>4.7165755696124796</v>
      </c>
      <c r="E36" s="525">
        <v>3.5842596573113061</v>
      </c>
      <c r="F36" s="525">
        <v>2.4250752318368853</v>
      </c>
      <c r="G36" s="525">
        <v>1.3027390530000615</v>
      </c>
      <c r="H36" s="525">
        <v>0.49821900141251613</v>
      </c>
      <c r="I36" s="525">
        <v>0.10363569366824295</v>
      </c>
      <c r="J36" s="526">
        <f t="shared" si="3"/>
        <v>99.999999999999986</v>
      </c>
      <c r="K36"/>
      <c r="L36"/>
      <c r="M36"/>
      <c r="N36"/>
      <c r="O36"/>
      <c r="P36"/>
      <c r="Q36"/>
      <c r="R36"/>
      <c r="S36"/>
      <c r="T36"/>
    </row>
    <row r="37" spans="1:20" x14ac:dyDescent="0.25">
      <c r="A37" s="527" t="s">
        <v>138</v>
      </c>
      <c r="B37" s="525">
        <v>83.134084921047446</v>
      </c>
      <c r="C37" s="525">
        <v>4.4916028892513404</v>
      </c>
      <c r="D37" s="525">
        <v>4.2723400187598202</v>
      </c>
      <c r="E37" s="525">
        <v>3.3373362249744591</v>
      </c>
      <c r="F37" s="525">
        <v>2.4005400916482951</v>
      </c>
      <c r="G37" s="525">
        <v>1.5850256005831078</v>
      </c>
      <c r="H37" s="525">
        <v>0.63926776955293085</v>
      </c>
      <c r="I37" s="525">
        <v>0.13980248418260358</v>
      </c>
      <c r="J37" s="525">
        <f t="shared" si="3"/>
        <v>100.00000000000001</v>
      </c>
      <c r="K37"/>
      <c r="L37"/>
      <c r="M37"/>
      <c r="N37"/>
      <c r="O37"/>
      <c r="P37"/>
      <c r="Q37"/>
      <c r="R37"/>
      <c r="S37"/>
      <c r="T37"/>
    </row>
    <row r="38" spans="1:20" x14ac:dyDescent="0.25">
      <c r="A38" s="522" t="s">
        <v>139</v>
      </c>
      <c r="B38" s="523">
        <v>84.745991503189373</v>
      </c>
      <c r="C38" s="523">
        <v>3.8103115251799622</v>
      </c>
      <c r="D38" s="523">
        <v>3.4649905386467443</v>
      </c>
      <c r="E38" s="523">
        <v>2.7856383775067677</v>
      </c>
      <c r="F38" s="523">
        <v>2.3396908064116313</v>
      </c>
      <c r="G38" s="523">
        <v>1.7256232098898754</v>
      </c>
      <c r="H38" s="523">
        <v>0.86931551833735432</v>
      </c>
      <c r="I38" s="523">
        <v>0.25843852083829311</v>
      </c>
      <c r="J38" s="523">
        <f t="shared" si="3"/>
        <v>100.00000000000001</v>
      </c>
      <c r="K38"/>
      <c r="L38"/>
      <c r="M38"/>
      <c r="N38"/>
      <c r="O38"/>
      <c r="P38"/>
      <c r="Q38"/>
      <c r="R38"/>
      <c r="S38"/>
      <c r="T38"/>
    </row>
    <row r="39" spans="1:20" x14ac:dyDescent="0.25">
      <c r="A39" s="512"/>
      <c r="B39" s="511"/>
      <c r="C39" s="511"/>
      <c r="D39" s="511"/>
      <c r="E39" s="511"/>
      <c r="F39" s="511"/>
      <c r="G39" s="511"/>
      <c r="H39" s="511"/>
      <c r="I39" s="511"/>
      <c r="J39" s="511"/>
    </row>
    <row r="40" spans="1:20" ht="15.75" x14ac:dyDescent="0.3">
      <c r="A40" s="510" t="s">
        <v>262</v>
      </c>
      <c r="B40" s="511"/>
      <c r="C40" s="511"/>
      <c r="D40" s="511"/>
      <c r="E40" s="511"/>
      <c r="F40" s="511"/>
      <c r="G40" s="511"/>
      <c r="H40" s="511"/>
      <c r="I40" s="511"/>
      <c r="J40" s="511"/>
      <c r="K40"/>
      <c r="L40"/>
      <c r="M40"/>
      <c r="N40"/>
      <c r="O40"/>
      <c r="P40"/>
      <c r="Q40"/>
      <c r="R40"/>
      <c r="S40"/>
      <c r="T40"/>
    </row>
    <row r="41" spans="1:20" x14ac:dyDescent="0.25">
      <c r="A41" s="512"/>
      <c r="B41" s="511"/>
      <c r="C41" s="511"/>
      <c r="D41" s="511"/>
      <c r="E41" s="511"/>
      <c r="F41" s="511"/>
      <c r="G41" s="511"/>
      <c r="H41" s="511"/>
      <c r="I41" s="511"/>
      <c r="J41" s="511"/>
      <c r="K41"/>
      <c r="L41"/>
      <c r="M41"/>
      <c r="N41"/>
      <c r="O41"/>
      <c r="P41"/>
      <c r="Q41"/>
      <c r="R41"/>
      <c r="S41"/>
      <c r="T41"/>
    </row>
    <row r="42" spans="1:20" ht="15.75" x14ac:dyDescent="0.3">
      <c r="A42" s="520" t="s">
        <v>34</v>
      </c>
      <c r="B42" s="514">
        <f t="shared" ref="B42:J42" si="4">SUM(B44:B45)</f>
        <v>1243255</v>
      </c>
      <c r="C42" s="514">
        <f t="shared" si="4"/>
        <v>68860</v>
      </c>
      <c r="D42" s="514">
        <f t="shared" si="4"/>
        <v>64516</v>
      </c>
      <c r="E42" s="514">
        <f t="shared" si="4"/>
        <v>49635</v>
      </c>
      <c r="F42" s="514">
        <f t="shared" si="4"/>
        <v>36488</v>
      </c>
      <c r="G42" s="514">
        <f t="shared" si="4"/>
        <v>23280</v>
      </c>
      <c r="H42" s="514">
        <f t="shared" si="4"/>
        <v>10078</v>
      </c>
      <c r="I42" s="514">
        <f t="shared" si="4"/>
        <v>2529</v>
      </c>
      <c r="J42" s="514">
        <f t="shared" si="4"/>
        <v>1498641</v>
      </c>
      <c r="K42"/>
      <c r="L42"/>
      <c r="M42"/>
      <c r="N42"/>
      <c r="O42"/>
      <c r="P42"/>
      <c r="Q42"/>
      <c r="R42"/>
      <c r="S42"/>
      <c r="T42"/>
    </row>
    <row r="43" spans="1:20" x14ac:dyDescent="0.25">
      <c r="A43" s="512"/>
      <c r="B43" s="528"/>
      <c r="C43" s="528"/>
      <c r="D43" s="528"/>
      <c r="E43" s="528"/>
      <c r="F43" s="528"/>
      <c r="G43" s="528"/>
      <c r="H43" s="528"/>
      <c r="I43" s="528"/>
      <c r="J43" s="528"/>
      <c r="K43"/>
      <c r="L43"/>
      <c r="M43"/>
      <c r="N43"/>
      <c r="O43"/>
      <c r="P43"/>
      <c r="Q43"/>
      <c r="R43"/>
      <c r="S43"/>
      <c r="T43"/>
    </row>
    <row r="44" spans="1:20" x14ac:dyDescent="0.25">
      <c r="A44" s="512" t="s">
        <v>248</v>
      </c>
      <c r="B44" s="511">
        <v>632425</v>
      </c>
      <c r="C44" s="511">
        <v>32525</v>
      </c>
      <c r="D44" s="511">
        <v>30264</v>
      </c>
      <c r="E44" s="511">
        <v>22132</v>
      </c>
      <c r="F44" s="511">
        <v>15170</v>
      </c>
      <c r="G44" s="511">
        <v>8509</v>
      </c>
      <c r="H44" s="511">
        <v>3060</v>
      </c>
      <c r="I44" s="511">
        <v>612</v>
      </c>
      <c r="J44" s="511">
        <f>SUM(B44:I44)</f>
        <v>744697</v>
      </c>
      <c r="K44"/>
      <c r="L44"/>
      <c r="M44"/>
      <c r="N44"/>
      <c r="O44"/>
      <c r="P44"/>
      <c r="Q44"/>
      <c r="R44"/>
      <c r="S44"/>
      <c r="T44"/>
    </row>
    <row r="45" spans="1:20" x14ac:dyDescent="0.25">
      <c r="A45" s="512" t="s">
        <v>249</v>
      </c>
      <c r="B45" s="511">
        <v>610830</v>
      </c>
      <c r="C45" s="511">
        <v>36335</v>
      </c>
      <c r="D45" s="511">
        <v>34252</v>
      </c>
      <c r="E45" s="511">
        <v>27503</v>
      </c>
      <c r="F45" s="511">
        <v>21318</v>
      </c>
      <c r="G45" s="511">
        <v>14771</v>
      </c>
      <c r="H45" s="511">
        <v>7018</v>
      </c>
      <c r="I45" s="511">
        <v>1917</v>
      </c>
      <c r="J45" s="511">
        <f>SUM(B45:I45)</f>
        <v>753944</v>
      </c>
      <c r="K45"/>
      <c r="L45"/>
      <c r="M45"/>
      <c r="N45"/>
      <c r="O45"/>
      <c r="P45"/>
      <c r="Q45"/>
      <c r="R45"/>
      <c r="S45"/>
      <c r="T45"/>
    </row>
    <row r="46" spans="1:20" x14ac:dyDescent="0.25">
      <c r="A46" s="512"/>
      <c r="B46" s="511"/>
      <c r="C46" s="511"/>
      <c r="D46" s="511"/>
      <c r="E46" s="511"/>
      <c r="F46" s="511"/>
      <c r="G46" s="511"/>
      <c r="H46" s="511"/>
      <c r="I46" s="511"/>
      <c r="J46" s="511"/>
      <c r="K46"/>
      <c r="L46"/>
      <c r="M46"/>
      <c r="N46"/>
      <c r="O46"/>
      <c r="P46"/>
      <c r="Q46"/>
      <c r="R46"/>
      <c r="S46"/>
      <c r="T46"/>
    </row>
    <row r="47" spans="1:20" ht="15.75" x14ac:dyDescent="0.3">
      <c r="A47" s="510" t="s">
        <v>412</v>
      </c>
      <c r="B47" s="511"/>
      <c r="C47" s="511"/>
      <c r="D47" s="511"/>
      <c r="E47" s="511"/>
      <c r="F47" s="511"/>
      <c r="G47" s="511"/>
      <c r="H47" s="511"/>
      <c r="I47" s="511"/>
      <c r="J47" s="511"/>
      <c r="K47"/>
      <c r="L47"/>
      <c r="M47"/>
      <c r="N47"/>
      <c r="O47"/>
      <c r="P47"/>
      <c r="Q47"/>
      <c r="R47"/>
      <c r="S47"/>
      <c r="T47"/>
    </row>
    <row r="48" spans="1:20" ht="15.75" x14ac:dyDescent="0.3">
      <c r="A48" s="510"/>
      <c r="B48" s="511"/>
      <c r="C48" s="511"/>
      <c r="D48" s="511"/>
      <c r="E48" s="511"/>
      <c r="F48" s="511"/>
      <c r="G48" s="511"/>
      <c r="H48" s="511"/>
      <c r="I48" s="511"/>
      <c r="J48" s="511"/>
      <c r="K48"/>
      <c r="L48"/>
      <c r="M48"/>
      <c r="N48"/>
      <c r="O48"/>
      <c r="P48"/>
      <c r="Q48"/>
      <c r="R48"/>
      <c r="S48"/>
      <c r="T48"/>
    </row>
    <row r="49" spans="1:20" ht="15.75" hidden="1" x14ac:dyDescent="0.3">
      <c r="A49" s="520" t="s">
        <v>34</v>
      </c>
      <c r="B49" s="521">
        <f t="shared" ref="B49:J49" si="5">100*B42/B$42</f>
        <v>100</v>
      </c>
      <c r="C49" s="521">
        <f t="shared" si="5"/>
        <v>100</v>
      </c>
      <c r="D49" s="521">
        <f t="shared" si="5"/>
        <v>100</v>
      </c>
      <c r="E49" s="521">
        <f t="shared" si="5"/>
        <v>100</v>
      </c>
      <c r="F49" s="521">
        <f t="shared" si="5"/>
        <v>100</v>
      </c>
      <c r="G49" s="521">
        <f t="shared" si="5"/>
        <v>100</v>
      </c>
      <c r="H49" s="521">
        <f t="shared" si="5"/>
        <v>100</v>
      </c>
      <c r="I49" s="521">
        <f t="shared" si="5"/>
        <v>100</v>
      </c>
      <c r="J49" s="521">
        <f t="shared" si="5"/>
        <v>100</v>
      </c>
      <c r="K49"/>
      <c r="L49"/>
      <c r="M49"/>
      <c r="N49"/>
      <c r="O49"/>
      <c r="P49"/>
      <c r="Q49"/>
      <c r="R49"/>
      <c r="S49"/>
      <c r="T49"/>
    </row>
    <row r="50" spans="1:20" hidden="1" x14ac:dyDescent="0.25">
      <c r="A50" s="512"/>
      <c r="B50" s="529"/>
      <c r="C50" s="529"/>
      <c r="D50" s="529"/>
      <c r="E50" s="529"/>
      <c r="F50" s="529"/>
      <c r="G50" s="529"/>
      <c r="H50" s="529"/>
      <c r="I50" s="529"/>
      <c r="J50" s="529"/>
      <c r="K50"/>
      <c r="L50"/>
      <c r="M50"/>
      <c r="N50"/>
      <c r="O50"/>
      <c r="P50"/>
      <c r="Q50"/>
      <c r="R50"/>
      <c r="S50"/>
      <c r="T50"/>
    </row>
    <row r="51" spans="1:20" x14ac:dyDescent="0.25">
      <c r="A51" s="530" t="s">
        <v>248</v>
      </c>
      <c r="B51" s="531">
        <f>100*B44/B$42</f>
        <v>50.868486352357323</v>
      </c>
      <c r="C51" s="531">
        <f t="shared" ref="C51:I52" si="6">100*C44/C$42</f>
        <v>47.233517281440605</v>
      </c>
      <c r="D51" s="531">
        <f t="shared" si="6"/>
        <v>46.909293818587635</v>
      </c>
      <c r="E51" s="531">
        <f t="shared" si="6"/>
        <v>44.589503374634837</v>
      </c>
      <c r="F51" s="531">
        <f t="shared" si="6"/>
        <v>41.575312431484321</v>
      </c>
      <c r="G51" s="531">
        <f t="shared" si="6"/>
        <v>36.550687285223368</v>
      </c>
      <c r="H51" s="531">
        <f t="shared" si="6"/>
        <v>30.363167295098233</v>
      </c>
      <c r="I51" s="531">
        <f t="shared" si="6"/>
        <v>24.199288256227756</v>
      </c>
      <c r="J51" s="531">
        <f>100*J44/J$42</f>
        <v>49.691487154028216</v>
      </c>
      <c r="K51"/>
      <c r="L51"/>
      <c r="M51"/>
      <c r="N51"/>
      <c r="O51"/>
      <c r="P51"/>
      <c r="Q51"/>
      <c r="R51"/>
      <c r="S51"/>
      <c r="T51"/>
    </row>
    <row r="52" spans="1:20" x14ac:dyDescent="0.25">
      <c r="A52" s="512" t="s">
        <v>249</v>
      </c>
      <c r="B52" s="523">
        <f>100*B45/B$42</f>
        <v>49.131513647642677</v>
      </c>
      <c r="C52" s="523">
        <f t="shared" si="6"/>
        <v>52.766482718559395</v>
      </c>
      <c r="D52" s="523">
        <f t="shared" si="6"/>
        <v>53.090706181412365</v>
      </c>
      <c r="E52" s="523">
        <f t="shared" si="6"/>
        <v>55.410496625365163</v>
      </c>
      <c r="F52" s="523">
        <f t="shared" si="6"/>
        <v>58.424687568515679</v>
      </c>
      <c r="G52" s="523">
        <f t="shared" si="6"/>
        <v>63.449312714776632</v>
      </c>
      <c r="H52" s="523">
        <f t="shared" si="6"/>
        <v>69.636832704901764</v>
      </c>
      <c r="I52" s="523">
        <f t="shared" si="6"/>
        <v>75.80071174377224</v>
      </c>
      <c r="J52" s="523">
        <f>100*J45/J$42</f>
        <v>50.308512845971784</v>
      </c>
      <c r="K52"/>
      <c r="L52"/>
      <c r="M52"/>
      <c r="N52"/>
      <c r="O52"/>
      <c r="P52"/>
      <c r="Q52"/>
      <c r="R52"/>
      <c r="S52"/>
      <c r="T52"/>
    </row>
    <row r="53" spans="1:20" x14ac:dyDescent="0.25">
      <c r="A53" s="111"/>
      <c r="B53" s="111"/>
      <c r="C53" s="111"/>
      <c r="D53" s="111"/>
      <c r="E53" s="111"/>
      <c r="F53" s="111"/>
      <c r="G53" s="111"/>
      <c r="H53" s="111"/>
      <c r="I53" s="111"/>
      <c r="J53" s="111"/>
    </row>
    <row r="54" spans="1:20" x14ac:dyDescent="0.25">
      <c r="A54" s="508" t="s">
        <v>413</v>
      </c>
    </row>
  </sheetData>
  <sheetProtection algorithmName="SHA-512" hashValue="qA39EOSdbAEzrydHJ9HbupY0BBjJvOdDD4+H8G+pIvVtCD9ByyIzhLddZuH3n6N6uSKLwHp/jIlVQ+Sx4FohWg==" saltValue="M1/hGuJk3ALLxvJCOFNSrw==" spinCount="100000" sheet="1" objects="1" scenarios="1"/>
  <pageMargins left="0.7" right="0.7" top="0.78740157499999996" bottom="0.78740157499999996" header="0.3" footer="0.3"/>
  <pageSetup paperSize="9" scale="72"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zoomScaleNormal="100" workbookViewId="0">
      <selection activeCell="F4" sqref="F4"/>
    </sheetView>
  </sheetViews>
  <sheetFormatPr baseColWidth="10" defaultRowHeight="15" x14ac:dyDescent="0.25"/>
  <cols>
    <col min="1" max="1" width="35.28515625" style="267" customWidth="1"/>
    <col min="2" max="2" width="12.28515625" style="106" customWidth="1"/>
    <col min="3" max="4" width="11.7109375" style="106" customWidth="1"/>
    <col min="5" max="5" width="12.28515625" style="106" customWidth="1"/>
    <col min="6" max="6" width="16.28515625" style="106" customWidth="1"/>
    <col min="7" max="7" width="14" style="106" customWidth="1"/>
    <col min="8" max="16384" width="11.42578125" style="267"/>
  </cols>
  <sheetData>
    <row r="1" spans="1:10" ht="15" customHeight="1" x14ac:dyDescent="0.3">
      <c r="A1" s="484" t="s">
        <v>392</v>
      </c>
      <c r="G1"/>
    </row>
    <row r="2" spans="1:10" s="412" customFormat="1" ht="15" customHeight="1" x14ac:dyDescent="0.4">
      <c r="A2" s="42" t="s">
        <v>265</v>
      </c>
      <c r="B2" s="487"/>
      <c r="C2" s="487"/>
      <c r="D2" s="487"/>
      <c r="E2" s="487"/>
    </row>
    <row r="3" spans="1:10" s="412" customFormat="1" ht="15" customHeight="1" x14ac:dyDescent="0.4">
      <c r="A3" s="286" t="s">
        <v>393</v>
      </c>
      <c r="B3" s="504"/>
      <c r="C3" s="504"/>
      <c r="D3" s="504"/>
      <c r="E3" s="504"/>
      <c r="F3" s="504"/>
    </row>
    <row r="4" spans="1:10" s="383" customFormat="1" ht="60" x14ac:dyDescent="0.2">
      <c r="A4" s="111"/>
      <c r="B4" s="111" t="s">
        <v>394</v>
      </c>
      <c r="C4" s="111" t="s">
        <v>395</v>
      </c>
      <c r="D4" s="111" t="s">
        <v>299</v>
      </c>
      <c r="E4" s="111" t="s">
        <v>396</v>
      </c>
      <c r="F4" s="111" t="s">
        <v>397</v>
      </c>
      <c r="G4" s="111" t="s">
        <v>398</v>
      </c>
    </row>
    <row r="5" spans="1:10" ht="26.25" customHeight="1" x14ac:dyDescent="0.25">
      <c r="A5" s="477" t="s">
        <v>119</v>
      </c>
      <c r="B5" s="501"/>
      <c r="C5" s="501"/>
      <c r="D5" s="501"/>
      <c r="E5" s="501"/>
      <c r="F5" s="389"/>
      <c r="G5" s="389"/>
      <c r="I5" s="505"/>
    </row>
    <row r="6" spans="1:10" ht="5.25" customHeight="1" x14ac:dyDescent="0.25">
      <c r="A6" s="501"/>
      <c r="B6" s="501"/>
      <c r="C6" s="501"/>
      <c r="D6" s="501"/>
      <c r="E6" s="501"/>
      <c r="F6" s="389"/>
      <c r="G6" s="389"/>
    </row>
    <row r="7" spans="1:10" ht="15.75" x14ac:dyDescent="0.3">
      <c r="A7" s="483" t="s">
        <v>34</v>
      </c>
      <c r="B7" s="387">
        <f>SUM(B9:B14)</f>
        <v>16576</v>
      </c>
      <c r="C7" s="387">
        <f>SUM(C9:C14)</f>
        <v>12217</v>
      </c>
      <c r="D7" s="387">
        <f>SUM(D9:D14)</f>
        <v>12212</v>
      </c>
      <c r="E7" s="387">
        <f>SUM(E9:E14)</f>
        <v>16581</v>
      </c>
      <c r="F7" s="387">
        <f>SUM(F9:F14)</f>
        <v>6122215</v>
      </c>
      <c r="G7" s="387">
        <v>494.02112676056339</v>
      </c>
      <c r="H7" s="506"/>
      <c r="I7" s="246"/>
      <c r="J7" s="246"/>
    </row>
    <row r="8" spans="1:10" ht="5.25" customHeight="1" x14ac:dyDescent="0.25">
      <c r="A8" s="494"/>
      <c r="B8" s="336"/>
      <c r="C8" s="336"/>
      <c r="D8" s="336"/>
      <c r="E8" s="336"/>
      <c r="F8" s="336"/>
      <c r="G8" s="336"/>
      <c r="H8" s="246"/>
    </row>
    <row r="9" spans="1:10" x14ac:dyDescent="0.25">
      <c r="A9" s="494" t="s">
        <v>120</v>
      </c>
      <c r="B9" s="336">
        <v>2661</v>
      </c>
      <c r="C9" s="336">
        <v>4222</v>
      </c>
      <c r="D9" s="336">
        <v>4278</v>
      </c>
      <c r="E9" s="336">
        <v>2605</v>
      </c>
      <c r="F9" s="336">
        <v>958629</v>
      </c>
      <c r="G9" s="336">
        <v>243.87400654511453</v>
      </c>
      <c r="H9" s="246"/>
    </row>
    <row r="10" spans="1:10" x14ac:dyDescent="0.25">
      <c r="A10" s="494" t="s">
        <v>196</v>
      </c>
      <c r="B10" s="336">
        <v>2718</v>
      </c>
      <c r="C10" s="336">
        <v>1940</v>
      </c>
      <c r="D10" s="336">
        <v>1916</v>
      </c>
      <c r="E10" s="336">
        <v>2742</v>
      </c>
      <c r="F10" s="336">
        <v>1022161</v>
      </c>
      <c r="G10" s="336">
        <v>487.44676409185803</v>
      </c>
      <c r="H10" s="246"/>
    </row>
    <row r="11" spans="1:10" ht="13.5" customHeight="1" x14ac:dyDescent="0.25">
      <c r="A11" s="494" t="s">
        <v>122</v>
      </c>
      <c r="B11" s="336">
        <v>5669</v>
      </c>
      <c r="C11" s="336">
        <v>3121</v>
      </c>
      <c r="D11" s="336">
        <v>3175</v>
      </c>
      <c r="E11" s="336">
        <v>5615</v>
      </c>
      <c r="F11" s="336">
        <v>2070700</v>
      </c>
      <c r="G11" s="336">
        <v>659.36031496062992</v>
      </c>
      <c r="H11" s="246"/>
    </row>
    <row r="12" spans="1:10" x14ac:dyDescent="0.25">
      <c r="A12" s="494" t="s">
        <v>197</v>
      </c>
      <c r="B12" s="336">
        <v>5134</v>
      </c>
      <c r="C12" s="336">
        <v>2734</v>
      </c>
      <c r="D12" s="336">
        <v>2655</v>
      </c>
      <c r="E12" s="336">
        <v>5213</v>
      </c>
      <c r="F12" s="336">
        <v>1920036</v>
      </c>
      <c r="G12" s="336">
        <v>698.91977401129941</v>
      </c>
      <c r="H12" s="246"/>
    </row>
    <row r="13" spans="1:10" x14ac:dyDescent="0.25">
      <c r="A13" s="494" t="s">
        <v>124</v>
      </c>
      <c r="B13" s="336">
        <v>110</v>
      </c>
      <c r="C13" s="336">
        <v>64</v>
      </c>
      <c r="D13" s="336">
        <v>56</v>
      </c>
      <c r="E13" s="336">
        <v>118</v>
      </c>
      <c r="F13" s="336">
        <v>43765</v>
      </c>
      <c r="G13" s="336">
        <v>394.92857142857144</v>
      </c>
      <c r="H13" s="246"/>
    </row>
    <row r="14" spans="1:10" x14ac:dyDescent="0.25">
      <c r="A14" s="494" t="s">
        <v>198</v>
      </c>
      <c r="B14" s="336">
        <v>284</v>
      </c>
      <c r="C14" s="336">
        <v>136</v>
      </c>
      <c r="D14" s="336">
        <v>132</v>
      </c>
      <c r="E14" s="336">
        <v>288</v>
      </c>
      <c r="F14" s="336">
        <v>106924</v>
      </c>
      <c r="G14" s="336">
        <v>640.36363636363637</v>
      </c>
      <c r="H14" s="246"/>
    </row>
    <row r="15" spans="1:10" x14ac:dyDescent="0.25">
      <c r="A15" s="502"/>
      <c r="B15" s="336"/>
      <c r="C15" s="336"/>
      <c r="D15" s="336"/>
      <c r="E15" s="336"/>
      <c r="F15" s="336"/>
      <c r="G15" s="336"/>
    </row>
    <row r="16" spans="1:10" ht="13.5" customHeight="1" x14ac:dyDescent="0.25">
      <c r="A16" s="566" t="s">
        <v>378</v>
      </c>
      <c r="B16" s="566"/>
      <c r="C16" s="566"/>
      <c r="D16" s="566"/>
      <c r="E16" s="566"/>
      <c r="F16" s="389"/>
      <c r="G16" s="389"/>
    </row>
    <row r="17" spans="1:8" ht="5.25" customHeight="1" x14ac:dyDescent="0.25">
      <c r="A17" s="502"/>
      <c r="B17" s="502"/>
      <c r="C17" s="502"/>
      <c r="D17" s="502"/>
      <c r="E17" s="502"/>
      <c r="F17" s="389"/>
      <c r="G17" s="389"/>
    </row>
    <row r="18" spans="1:8" ht="15.75" x14ac:dyDescent="0.3">
      <c r="A18" s="483" t="s">
        <v>83</v>
      </c>
      <c r="B18" s="387">
        <f>SUM(B20:B31)</f>
        <v>16576</v>
      </c>
      <c r="C18" s="387">
        <f>SUM(C20:C31)</f>
        <v>12217</v>
      </c>
      <c r="D18" s="387">
        <f>SUM(D20:D31)</f>
        <v>12212</v>
      </c>
      <c r="E18" s="387">
        <f>SUM(E20:E31)</f>
        <v>16581</v>
      </c>
      <c r="F18" s="387">
        <f>SUM(F20:F31)</f>
        <v>6122224</v>
      </c>
      <c r="G18" s="387">
        <v>494.02112676056339</v>
      </c>
      <c r="H18" s="246"/>
    </row>
    <row r="19" spans="1:8" ht="5.25" customHeight="1" x14ac:dyDescent="0.25">
      <c r="A19" s="480"/>
      <c r="B19" s="482"/>
      <c r="C19" s="482"/>
      <c r="D19" s="482"/>
      <c r="E19" s="482"/>
      <c r="F19" s="482"/>
      <c r="G19" s="482"/>
      <c r="H19" s="246"/>
    </row>
    <row r="20" spans="1:8" x14ac:dyDescent="0.25">
      <c r="A20" s="494" t="s">
        <v>128</v>
      </c>
      <c r="B20" s="336">
        <v>297</v>
      </c>
      <c r="C20" s="336">
        <v>263</v>
      </c>
      <c r="D20" s="336">
        <v>264</v>
      </c>
      <c r="E20" s="336">
        <v>296</v>
      </c>
      <c r="F20" s="336">
        <v>108317</v>
      </c>
      <c r="G20" s="336">
        <v>354.70454545454544</v>
      </c>
      <c r="H20" s="246"/>
    </row>
    <row r="21" spans="1:8" x14ac:dyDescent="0.25">
      <c r="A21" s="494" t="s">
        <v>129</v>
      </c>
      <c r="B21" s="336">
        <v>256</v>
      </c>
      <c r="C21" s="336">
        <v>153</v>
      </c>
      <c r="D21" s="336">
        <v>150</v>
      </c>
      <c r="E21" s="336">
        <v>259</v>
      </c>
      <c r="F21" s="336">
        <v>94496</v>
      </c>
      <c r="G21" s="336">
        <v>471.10666666666668</v>
      </c>
      <c r="H21" s="246"/>
    </row>
    <row r="22" spans="1:8" x14ac:dyDescent="0.25">
      <c r="A22" s="494" t="s">
        <v>130</v>
      </c>
      <c r="B22" s="336">
        <v>1152</v>
      </c>
      <c r="C22" s="336">
        <v>782</v>
      </c>
      <c r="D22" s="336">
        <v>783</v>
      </c>
      <c r="E22" s="336">
        <v>1151</v>
      </c>
      <c r="F22" s="336">
        <v>423628</v>
      </c>
      <c r="G22" s="336">
        <v>539.80587484035755</v>
      </c>
      <c r="H22" s="246"/>
    </row>
    <row r="23" spans="1:8" x14ac:dyDescent="0.25">
      <c r="A23" s="494" t="s">
        <v>131</v>
      </c>
      <c r="B23" s="336">
        <v>507</v>
      </c>
      <c r="C23" s="336">
        <v>404</v>
      </c>
      <c r="D23" s="336">
        <v>413</v>
      </c>
      <c r="E23" s="336">
        <v>498</v>
      </c>
      <c r="F23" s="336">
        <v>184009</v>
      </c>
      <c r="G23" s="336">
        <v>449.39951573849879</v>
      </c>
      <c r="H23" s="246"/>
    </row>
    <row r="24" spans="1:8" x14ac:dyDescent="0.25">
      <c r="A24" s="494" t="s">
        <v>132</v>
      </c>
      <c r="B24" s="336">
        <v>677</v>
      </c>
      <c r="C24" s="336">
        <v>524</v>
      </c>
      <c r="D24" s="336">
        <v>504</v>
      </c>
      <c r="E24" s="336">
        <v>697</v>
      </c>
      <c r="F24" s="336">
        <v>254764</v>
      </c>
      <c r="G24" s="336">
        <v>424.0575396825397</v>
      </c>
      <c r="H24" s="246"/>
    </row>
    <row r="25" spans="1:8" x14ac:dyDescent="0.25">
      <c r="A25" s="494" t="s">
        <v>133</v>
      </c>
      <c r="B25" s="336">
        <v>1496</v>
      </c>
      <c r="C25" s="336">
        <v>953</v>
      </c>
      <c r="D25" s="336">
        <v>934</v>
      </c>
      <c r="E25" s="336">
        <v>1515</v>
      </c>
      <c r="F25" s="336">
        <v>571900</v>
      </c>
      <c r="G25" s="336">
        <v>522.9261241970022</v>
      </c>
      <c r="H25" s="246"/>
    </row>
    <row r="26" spans="1:8" x14ac:dyDescent="0.25">
      <c r="A26" s="494" t="s">
        <v>134</v>
      </c>
      <c r="B26" s="336">
        <v>1407</v>
      </c>
      <c r="C26" s="336">
        <v>957</v>
      </c>
      <c r="D26" s="336">
        <v>972</v>
      </c>
      <c r="E26" s="336">
        <v>1392</v>
      </c>
      <c r="F26" s="336">
        <v>518828</v>
      </c>
      <c r="G26" s="336">
        <v>539.95061728395058</v>
      </c>
      <c r="H26" s="246"/>
    </row>
    <row r="27" spans="1:8" x14ac:dyDescent="0.25">
      <c r="A27" s="494" t="s">
        <v>135</v>
      </c>
      <c r="B27" s="336">
        <v>1700</v>
      </c>
      <c r="C27" s="336">
        <v>1103</v>
      </c>
      <c r="D27" s="336">
        <v>1103</v>
      </c>
      <c r="E27" s="336">
        <v>1700</v>
      </c>
      <c r="F27" s="336">
        <v>632812</v>
      </c>
      <c r="G27" s="336">
        <v>624.02719854941074</v>
      </c>
      <c r="H27" s="246"/>
    </row>
    <row r="28" spans="1:8" x14ac:dyDescent="0.25">
      <c r="A28" s="494" t="s">
        <v>136</v>
      </c>
      <c r="B28" s="336">
        <v>621</v>
      </c>
      <c r="C28" s="336">
        <v>469</v>
      </c>
      <c r="D28" s="336">
        <v>458</v>
      </c>
      <c r="E28" s="336">
        <v>632</v>
      </c>
      <c r="F28" s="336">
        <v>233843</v>
      </c>
      <c r="G28" s="336">
        <v>453.38427947598251</v>
      </c>
      <c r="H28" s="246"/>
    </row>
    <row r="29" spans="1:8" x14ac:dyDescent="0.25">
      <c r="A29" s="494" t="s">
        <v>137</v>
      </c>
      <c r="B29" s="336">
        <v>1168</v>
      </c>
      <c r="C29" s="336">
        <v>765</v>
      </c>
      <c r="D29" s="336">
        <v>743</v>
      </c>
      <c r="E29" s="336">
        <v>1190</v>
      </c>
      <c r="F29" s="336">
        <v>433992</v>
      </c>
      <c r="G29" s="336">
        <v>655.52624495289365</v>
      </c>
      <c r="H29" s="246"/>
    </row>
    <row r="30" spans="1:8" x14ac:dyDescent="0.25">
      <c r="A30" s="494" t="s">
        <v>138</v>
      </c>
      <c r="B30" s="336">
        <v>1587</v>
      </c>
      <c r="C30" s="336">
        <v>1353</v>
      </c>
      <c r="D30" s="336">
        <v>1347</v>
      </c>
      <c r="E30" s="336">
        <v>1593</v>
      </c>
      <c r="F30" s="336">
        <v>585775</v>
      </c>
      <c r="G30" s="336">
        <v>436.16629547141798</v>
      </c>
      <c r="H30" s="246"/>
    </row>
    <row r="31" spans="1:8" x14ac:dyDescent="0.25">
      <c r="A31" s="494" t="s">
        <v>139</v>
      </c>
      <c r="B31" s="336">
        <v>5708</v>
      </c>
      <c r="C31" s="336">
        <v>4491</v>
      </c>
      <c r="D31" s="336">
        <v>4541</v>
      </c>
      <c r="E31" s="336">
        <v>5658</v>
      </c>
      <c r="F31" s="336">
        <v>2079860</v>
      </c>
      <c r="G31" s="336">
        <v>454.28628055494386</v>
      </c>
      <c r="H31" s="246"/>
    </row>
    <row r="32" spans="1:8" s="205" customFormat="1" ht="12.75" customHeight="1" x14ac:dyDescent="0.25">
      <c r="A32" s="502"/>
      <c r="B32" s="336"/>
      <c r="C32" s="336"/>
      <c r="D32" s="336"/>
      <c r="E32" s="336"/>
      <c r="F32" s="336"/>
      <c r="G32" s="336"/>
    </row>
    <row r="33" spans="1:8" s="205" customFormat="1" x14ac:dyDescent="0.25">
      <c r="A33" s="566" t="s">
        <v>285</v>
      </c>
      <c r="B33" s="566"/>
      <c r="C33" s="566"/>
      <c r="D33" s="566"/>
      <c r="E33" s="566"/>
      <c r="F33" s="389"/>
      <c r="G33" s="389"/>
    </row>
    <row r="34" spans="1:8" s="205" customFormat="1" ht="5.25" customHeight="1" x14ac:dyDescent="0.25">
      <c r="A34" s="502"/>
      <c r="B34" s="502"/>
      <c r="C34" s="502"/>
      <c r="D34" s="502"/>
      <c r="E34" s="502"/>
      <c r="F34" s="389"/>
      <c r="G34" s="389"/>
    </row>
    <row r="35" spans="1:8" ht="15.75" x14ac:dyDescent="0.3">
      <c r="A35" s="483" t="s">
        <v>34</v>
      </c>
      <c r="B35" s="387">
        <f>SUM(B37:B43)</f>
        <v>16576</v>
      </c>
      <c r="C35" s="387">
        <f>SUM(C37:C43)</f>
        <v>12217</v>
      </c>
      <c r="D35" s="387">
        <f>SUM(D37:D43)</f>
        <v>12212</v>
      </c>
      <c r="E35" s="387">
        <f>SUM(E37:E43)</f>
        <v>16581</v>
      </c>
      <c r="F35" s="387">
        <f>SUM(F37:F43)</f>
        <v>6122224</v>
      </c>
      <c r="G35" s="387">
        <v>494.02112676056339</v>
      </c>
      <c r="H35" s="246"/>
    </row>
    <row r="36" spans="1:8" ht="5.25" customHeight="1" x14ac:dyDescent="0.25">
      <c r="A36" s="480"/>
      <c r="B36" s="482"/>
      <c r="C36" s="482"/>
      <c r="D36" s="482"/>
      <c r="E36" s="482"/>
      <c r="F36" s="482"/>
      <c r="G36" s="482"/>
    </row>
    <row r="37" spans="1:8" x14ac:dyDescent="0.25">
      <c r="A37" s="494" t="s">
        <v>286</v>
      </c>
      <c r="B37" s="336">
        <v>1304</v>
      </c>
      <c r="C37" s="336">
        <v>724</v>
      </c>
      <c r="D37" s="336">
        <v>582</v>
      </c>
      <c r="E37" s="336">
        <v>1446</v>
      </c>
      <c r="F37" s="336">
        <v>506887</v>
      </c>
      <c r="G37" s="336">
        <v>410.41237113402065</v>
      </c>
    </row>
    <row r="38" spans="1:8" x14ac:dyDescent="0.25">
      <c r="A38" s="494" t="s">
        <v>287</v>
      </c>
      <c r="B38" s="336">
        <v>526</v>
      </c>
      <c r="C38" s="336">
        <v>435</v>
      </c>
      <c r="D38" s="336">
        <v>396</v>
      </c>
      <c r="E38" s="336">
        <v>565</v>
      </c>
      <c r="F38" s="336">
        <v>199215</v>
      </c>
      <c r="G38" s="336">
        <v>340.08838383838383</v>
      </c>
    </row>
    <row r="39" spans="1:8" x14ac:dyDescent="0.25">
      <c r="A39" s="494" t="s">
        <v>288</v>
      </c>
      <c r="B39" s="336">
        <v>862</v>
      </c>
      <c r="C39" s="336">
        <v>841</v>
      </c>
      <c r="D39" s="336">
        <v>752</v>
      </c>
      <c r="E39" s="336">
        <v>951</v>
      </c>
      <c r="F39" s="336">
        <v>339059</v>
      </c>
      <c r="G39" s="336">
        <v>308.01994680851061</v>
      </c>
    </row>
    <row r="40" spans="1:8" x14ac:dyDescent="0.25">
      <c r="A40" s="494" t="s">
        <v>289</v>
      </c>
      <c r="B40" s="336">
        <v>1352</v>
      </c>
      <c r="C40" s="336">
        <v>1469</v>
      </c>
      <c r="D40" s="336">
        <v>1262</v>
      </c>
      <c r="E40" s="336">
        <v>1559</v>
      </c>
      <c r="F40" s="336">
        <v>543349</v>
      </c>
      <c r="G40" s="336">
        <v>269.21632329635497</v>
      </c>
    </row>
    <row r="41" spans="1:8" x14ac:dyDescent="0.25">
      <c r="A41" s="494" t="s">
        <v>290</v>
      </c>
      <c r="B41" s="336">
        <v>2529</v>
      </c>
      <c r="C41" s="336">
        <v>2572</v>
      </c>
      <c r="D41" s="336">
        <v>2278</v>
      </c>
      <c r="E41" s="336">
        <v>2823</v>
      </c>
      <c r="F41" s="336">
        <v>992292</v>
      </c>
      <c r="G41" s="336">
        <v>305.41088674275682</v>
      </c>
    </row>
    <row r="42" spans="1:8" x14ac:dyDescent="0.25">
      <c r="A42" s="494" t="s">
        <v>291</v>
      </c>
      <c r="B42" s="336">
        <v>4160</v>
      </c>
      <c r="C42" s="336">
        <v>3307</v>
      </c>
      <c r="D42" s="336">
        <v>3253</v>
      </c>
      <c r="E42" s="336">
        <v>4214</v>
      </c>
      <c r="F42" s="336">
        <v>1556923</v>
      </c>
      <c r="G42" s="336">
        <v>445.94651091300341</v>
      </c>
    </row>
    <row r="43" spans="1:8" ht="14.25" customHeight="1" x14ac:dyDescent="0.25">
      <c r="A43" s="494" t="s">
        <v>292</v>
      </c>
      <c r="B43" s="336">
        <v>5843</v>
      </c>
      <c r="C43" s="336">
        <v>2869</v>
      </c>
      <c r="D43" s="336">
        <v>3689</v>
      </c>
      <c r="E43" s="336">
        <v>5023</v>
      </c>
      <c r="F43" s="336">
        <v>1984499</v>
      </c>
      <c r="G43" s="336">
        <v>797.4190837625373</v>
      </c>
    </row>
    <row r="44" spans="1:8" s="205" customFormat="1" ht="12.75" customHeight="1" x14ac:dyDescent="0.25">
      <c r="A44" s="502"/>
      <c r="B44" s="336"/>
      <c r="C44" s="336"/>
      <c r="D44" s="336"/>
      <c r="E44" s="336"/>
      <c r="F44" s="336"/>
      <c r="G44" s="336"/>
    </row>
    <row r="45" spans="1:8" s="205" customFormat="1" x14ac:dyDescent="0.25">
      <c r="A45" s="566" t="s">
        <v>293</v>
      </c>
      <c r="B45" s="566"/>
      <c r="C45" s="566"/>
      <c r="D45" s="566"/>
      <c r="E45" s="566"/>
      <c r="F45" s="389"/>
      <c r="G45" s="389"/>
    </row>
    <row r="46" spans="1:8" s="205" customFormat="1" ht="5.25" customHeight="1" x14ac:dyDescent="0.25">
      <c r="A46" s="502"/>
      <c r="B46" s="502"/>
      <c r="C46" s="502"/>
      <c r="D46" s="502"/>
      <c r="E46" s="502"/>
      <c r="F46" s="389"/>
      <c r="G46" s="389"/>
    </row>
    <row r="47" spans="1:8" ht="15.75" x14ac:dyDescent="0.3">
      <c r="A47" s="483" t="s">
        <v>34</v>
      </c>
      <c r="B47" s="387">
        <f>SUM(B49:B50)</f>
        <v>16576</v>
      </c>
      <c r="C47" s="387">
        <f>SUM(C49:C50)</f>
        <v>12217</v>
      </c>
      <c r="D47" s="387">
        <f>SUM(D49:D50)</f>
        <v>12212</v>
      </c>
      <c r="E47" s="387">
        <f>SUM(E49:E50)</f>
        <v>16581</v>
      </c>
      <c r="F47" s="387">
        <f>SUM(F49:F50)</f>
        <v>6122224</v>
      </c>
      <c r="G47" s="387">
        <v>494.02112676056339</v>
      </c>
      <c r="H47" s="246"/>
    </row>
    <row r="48" spans="1:8" ht="5.25" customHeight="1" x14ac:dyDescent="0.25">
      <c r="A48" s="480"/>
      <c r="B48" s="482"/>
      <c r="C48" s="482"/>
      <c r="D48" s="482"/>
      <c r="E48" s="482"/>
      <c r="F48" s="482"/>
      <c r="G48" s="482"/>
    </row>
    <row r="49" spans="1:7" x14ac:dyDescent="0.25">
      <c r="A49" s="494" t="s">
        <v>248</v>
      </c>
      <c r="B49" s="336">
        <v>4881</v>
      </c>
      <c r="C49" s="336">
        <v>4525</v>
      </c>
      <c r="D49" s="336">
        <v>4417</v>
      </c>
      <c r="E49" s="336">
        <v>4989</v>
      </c>
      <c r="F49" s="336">
        <v>1831558</v>
      </c>
      <c r="G49" s="336">
        <v>370.31786280280733</v>
      </c>
    </row>
    <row r="50" spans="1:7" x14ac:dyDescent="0.25">
      <c r="A50" s="494" t="s">
        <v>249</v>
      </c>
      <c r="B50" s="336">
        <v>11695</v>
      </c>
      <c r="C50" s="336">
        <v>7692</v>
      </c>
      <c r="D50" s="336">
        <v>7795</v>
      </c>
      <c r="E50" s="336">
        <v>11592</v>
      </c>
      <c r="F50" s="336">
        <v>4290666</v>
      </c>
      <c r="G50" s="336">
        <v>564.11699807568959</v>
      </c>
    </row>
    <row r="51" spans="1:7" x14ac:dyDescent="0.25">
      <c r="A51" s="111"/>
      <c r="B51" s="111"/>
      <c r="C51" s="111"/>
      <c r="D51" s="111"/>
      <c r="E51" s="111"/>
      <c r="F51" s="111"/>
      <c r="G51" s="111"/>
    </row>
    <row r="52" spans="1:7" ht="16.5" customHeight="1" x14ac:dyDescent="0.25">
      <c r="A52" s="194" t="s">
        <v>168</v>
      </c>
    </row>
    <row r="53" spans="1:7" x14ac:dyDescent="0.25">
      <c r="A53" s="194"/>
    </row>
    <row r="54" spans="1:7" x14ac:dyDescent="0.25">
      <c r="A54" s="198" t="s">
        <v>24</v>
      </c>
    </row>
    <row r="55" spans="1:7" x14ac:dyDescent="0.25">
      <c r="A55" s="137" t="s">
        <v>399</v>
      </c>
    </row>
    <row r="56" spans="1:7" x14ac:dyDescent="0.25">
      <c r="A56" s="137" t="s">
        <v>400</v>
      </c>
    </row>
    <row r="57" spans="1:7" x14ac:dyDescent="0.25">
      <c r="A57" s="137" t="s">
        <v>141</v>
      </c>
    </row>
    <row r="58" spans="1:7" x14ac:dyDescent="0.25">
      <c r="A58" s="507" t="s">
        <v>401</v>
      </c>
    </row>
    <row r="59" spans="1:7" x14ac:dyDescent="0.25">
      <c r="A59" s="507" t="s">
        <v>402</v>
      </c>
    </row>
    <row r="60" spans="1:7" x14ac:dyDescent="0.25">
      <c r="A60" s="507" t="s">
        <v>403</v>
      </c>
    </row>
  </sheetData>
  <sheetProtection algorithmName="SHA-512" hashValue="M//fR4raM22UBf/V7hz8OtPwJJ7Wb0aM803jDJQEfft/k9maGHdpSoOKNdoZQjHOYGvtBCIgyo+57aK1F++/BQ==" saltValue="3hJwqHt15S9KPQ7F2Xj4OA==" spinCount="100000" sheet="1" objects="1" scenarios="1"/>
  <mergeCells count="3">
    <mergeCell ref="A16:E16"/>
    <mergeCell ref="A33:E33"/>
    <mergeCell ref="A45:E45"/>
  </mergeCells>
  <pageMargins left="0.7" right="0.7" top="0.78740157499999996" bottom="0.78740157499999996" header="0.3" footer="0.3"/>
  <pageSetup paperSize="9" scale="77" orientation="portrait"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W42"/>
  <sheetViews>
    <sheetView zoomScaleNormal="100" workbookViewId="0">
      <selection activeCell="A2" sqref="A2"/>
    </sheetView>
  </sheetViews>
  <sheetFormatPr baseColWidth="10" defaultColWidth="9.140625" defaultRowHeight="12.75" x14ac:dyDescent="0.2"/>
  <cols>
    <col min="1" max="1" width="13" style="485" customWidth="1"/>
    <col min="2" max="2" width="20.85546875" style="485" customWidth="1"/>
    <col min="3" max="5" width="12.7109375" style="486" customWidth="1"/>
    <col min="6" max="6" width="12.28515625" style="486" customWidth="1"/>
    <col min="7" max="9" width="10" style="485" customWidth="1"/>
    <col min="10" max="16384" width="9.140625" style="485"/>
  </cols>
  <sheetData>
    <row r="1" spans="1:257" ht="15.75" x14ac:dyDescent="0.3">
      <c r="A1" s="484" t="s">
        <v>381</v>
      </c>
      <c r="I1" s="87"/>
    </row>
    <row r="2" spans="1:257" s="489" customFormat="1" ht="18.75" x14ac:dyDescent="0.4">
      <c r="A2" s="286" t="s">
        <v>265</v>
      </c>
      <c r="B2" s="42"/>
      <c r="C2" s="487"/>
      <c r="D2" s="487"/>
      <c r="E2" s="487"/>
      <c r="F2" s="487"/>
      <c r="G2" s="488"/>
      <c r="H2" s="487"/>
      <c r="I2" s="487"/>
      <c r="J2" s="487"/>
      <c r="K2" s="487"/>
      <c r="L2" s="567"/>
      <c r="M2" s="568"/>
      <c r="N2" s="568"/>
      <c r="O2" s="568"/>
      <c r="P2" s="568"/>
      <c r="Q2" s="567"/>
      <c r="R2" s="568"/>
      <c r="S2" s="568"/>
      <c r="T2" s="568"/>
      <c r="U2" s="568"/>
      <c r="V2" s="567"/>
      <c r="W2" s="568"/>
      <c r="X2" s="568"/>
      <c r="Y2" s="568"/>
      <c r="Z2" s="568"/>
      <c r="AA2" s="567"/>
      <c r="AB2" s="568"/>
      <c r="AC2" s="568"/>
      <c r="AD2" s="568"/>
      <c r="AE2" s="568"/>
      <c r="AF2" s="567"/>
      <c r="AG2" s="568"/>
      <c r="AH2" s="568"/>
      <c r="AI2" s="568"/>
      <c r="AJ2" s="568"/>
      <c r="AK2" s="567"/>
      <c r="AL2" s="568"/>
      <c r="AM2" s="568"/>
      <c r="AN2" s="568"/>
      <c r="AO2" s="568"/>
      <c r="AP2" s="567"/>
      <c r="AQ2" s="568"/>
      <c r="AR2" s="568"/>
      <c r="AS2" s="568"/>
      <c r="AT2" s="568"/>
      <c r="AU2" s="567"/>
      <c r="AV2" s="568"/>
      <c r="AW2" s="568"/>
      <c r="AX2" s="568"/>
      <c r="AY2" s="568"/>
      <c r="AZ2" s="567"/>
      <c r="BA2" s="568"/>
      <c r="BB2" s="568"/>
      <c r="BC2" s="568"/>
      <c r="BD2" s="568"/>
      <c r="BE2" s="567"/>
      <c r="BF2" s="568"/>
      <c r="BG2" s="568"/>
      <c r="BH2" s="568"/>
      <c r="BI2" s="568"/>
      <c r="BJ2" s="567"/>
      <c r="BK2" s="568"/>
      <c r="BL2" s="568"/>
      <c r="BM2" s="568"/>
      <c r="BN2" s="568"/>
      <c r="BO2" s="567"/>
      <c r="BP2" s="568"/>
      <c r="BQ2" s="568"/>
      <c r="BR2" s="568"/>
      <c r="BS2" s="568"/>
      <c r="BT2" s="567"/>
      <c r="BU2" s="568"/>
      <c r="BV2" s="568"/>
      <c r="BW2" s="568"/>
      <c r="BX2" s="568"/>
      <c r="BY2" s="567"/>
      <c r="BZ2" s="568"/>
      <c r="CA2" s="568"/>
      <c r="CB2" s="568"/>
      <c r="CC2" s="568"/>
      <c r="CD2" s="567"/>
      <c r="CE2" s="568"/>
      <c r="CF2" s="568"/>
      <c r="CG2" s="568"/>
      <c r="CH2" s="568"/>
      <c r="CI2" s="567"/>
      <c r="CJ2" s="568"/>
      <c r="CK2" s="568"/>
      <c r="CL2" s="568"/>
      <c r="CM2" s="568"/>
      <c r="CN2" s="567"/>
      <c r="CO2" s="568"/>
      <c r="CP2" s="568"/>
      <c r="CQ2" s="568"/>
      <c r="CR2" s="568"/>
      <c r="CS2" s="567"/>
      <c r="CT2" s="568"/>
      <c r="CU2" s="568"/>
      <c r="CV2" s="568"/>
      <c r="CW2" s="568"/>
      <c r="CX2" s="567"/>
      <c r="CY2" s="568"/>
      <c r="CZ2" s="568"/>
      <c r="DA2" s="568"/>
      <c r="DB2" s="568"/>
      <c r="DC2" s="567"/>
      <c r="DD2" s="568"/>
      <c r="DE2" s="568"/>
      <c r="DF2" s="568"/>
      <c r="DG2" s="568"/>
      <c r="DH2" s="567"/>
      <c r="DI2" s="568"/>
      <c r="DJ2" s="568"/>
      <c r="DK2" s="568"/>
      <c r="DL2" s="568"/>
      <c r="DM2" s="567"/>
      <c r="DN2" s="568"/>
      <c r="DO2" s="568"/>
      <c r="DP2" s="568"/>
      <c r="DQ2" s="568"/>
      <c r="DR2" s="567"/>
      <c r="DS2" s="568"/>
      <c r="DT2" s="568"/>
      <c r="DU2" s="568"/>
      <c r="DV2" s="568"/>
      <c r="DW2" s="567"/>
      <c r="DX2" s="568"/>
      <c r="DY2" s="568"/>
      <c r="DZ2" s="568"/>
      <c r="EA2" s="568"/>
      <c r="EB2" s="567"/>
      <c r="EC2" s="568"/>
      <c r="ED2" s="568"/>
      <c r="EE2" s="568"/>
      <c r="EF2" s="568"/>
      <c r="EG2" s="567"/>
      <c r="EH2" s="568"/>
      <c r="EI2" s="568"/>
      <c r="EJ2" s="568"/>
      <c r="EK2" s="568"/>
      <c r="EL2" s="567"/>
      <c r="EM2" s="568"/>
      <c r="EN2" s="568"/>
      <c r="EO2" s="568"/>
      <c r="EP2" s="568"/>
      <c r="EQ2" s="567"/>
      <c r="ER2" s="568"/>
      <c r="ES2" s="568"/>
      <c r="ET2" s="568"/>
      <c r="EU2" s="568"/>
      <c r="EV2" s="567"/>
      <c r="EW2" s="568"/>
      <c r="EX2" s="568"/>
      <c r="EY2" s="568"/>
      <c r="EZ2" s="568"/>
      <c r="FA2" s="567"/>
      <c r="FB2" s="568"/>
      <c r="FC2" s="568"/>
      <c r="FD2" s="568"/>
      <c r="FE2" s="568"/>
      <c r="FF2" s="567"/>
      <c r="FG2" s="568"/>
      <c r="FH2" s="568"/>
      <c r="FI2" s="568"/>
      <c r="FJ2" s="568"/>
      <c r="FK2" s="567"/>
      <c r="FL2" s="568"/>
      <c r="FM2" s="568"/>
      <c r="FN2" s="568"/>
      <c r="FO2" s="568"/>
      <c r="FP2" s="567"/>
      <c r="FQ2" s="568"/>
      <c r="FR2" s="568"/>
      <c r="FS2" s="568"/>
      <c r="FT2" s="568"/>
      <c r="FU2" s="567"/>
      <c r="FV2" s="568"/>
      <c r="FW2" s="568"/>
      <c r="FX2" s="568"/>
      <c r="FY2" s="568"/>
      <c r="FZ2" s="567"/>
      <c r="GA2" s="568"/>
      <c r="GB2" s="568"/>
      <c r="GC2" s="568"/>
      <c r="GD2" s="568"/>
      <c r="GE2" s="567"/>
      <c r="GF2" s="568"/>
      <c r="GG2" s="568"/>
      <c r="GH2" s="568"/>
      <c r="GI2" s="568"/>
      <c r="GJ2" s="567"/>
      <c r="GK2" s="568"/>
      <c r="GL2" s="568"/>
      <c r="GM2" s="568"/>
      <c r="GN2" s="568"/>
      <c r="GO2" s="567"/>
      <c r="GP2" s="568"/>
      <c r="GQ2" s="568"/>
      <c r="GR2" s="568"/>
      <c r="GS2" s="568"/>
      <c r="GT2" s="567"/>
      <c r="GU2" s="568"/>
      <c r="GV2" s="568"/>
      <c r="GW2" s="568"/>
      <c r="GX2" s="568"/>
      <c r="GY2" s="567"/>
      <c r="GZ2" s="568"/>
      <c r="HA2" s="568"/>
      <c r="HB2" s="568"/>
      <c r="HC2" s="568"/>
      <c r="HD2" s="567"/>
      <c r="HE2" s="568"/>
      <c r="HF2" s="568"/>
      <c r="HG2" s="568"/>
      <c r="HH2" s="568"/>
      <c r="HI2" s="567"/>
      <c r="HJ2" s="568"/>
      <c r="HK2" s="568"/>
      <c r="HL2" s="568"/>
      <c r="HM2" s="568"/>
      <c r="HN2" s="567"/>
      <c r="HO2" s="568"/>
      <c r="HP2" s="568"/>
      <c r="HQ2" s="568"/>
      <c r="HR2" s="568"/>
      <c r="HS2" s="567"/>
      <c r="HT2" s="568"/>
      <c r="HU2" s="568"/>
      <c r="HV2" s="568"/>
      <c r="HW2" s="568"/>
      <c r="HX2" s="567"/>
      <c r="HY2" s="568"/>
      <c r="HZ2" s="568"/>
      <c r="IA2" s="568"/>
      <c r="IB2" s="568"/>
      <c r="IC2" s="567"/>
      <c r="ID2" s="568"/>
      <c r="IE2" s="568"/>
      <c r="IF2" s="568"/>
      <c r="IG2" s="568"/>
      <c r="IH2" s="567"/>
      <c r="II2" s="568"/>
      <c r="IJ2" s="568"/>
      <c r="IK2" s="568"/>
      <c r="IL2" s="568"/>
      <c r="IM2" s="567"/>
      <c r="IN2" s="568"/>
      <c r="IO2" s="568"/>
      <c r="IP2" s="568"/>
      <c r="IQ2" s="568"/>
      <c r="IR2" s="567"/>
      <c r="IS2" s="568"/>
      <c r="IT2" s="568"/>
      <c r="IU2" s="568"/>
      <c r="IV2" s="568"/>
      <c r="IW2" s="268"/>
    </row>
    <row r="3" spans="1:257" s="341" customFormat="1" ht="18.75" x14ac:dyDescent="0.4">
      <c r="A3" s="286" t="s">
        <v>382</v>
      </c>
      <c r="B3" s="355"/>
      <c r="C3" s="487"/>
      <c r="D3" s="487"/>
      <c r="E3" s="487"/>
      <c r="F3" s="487"/>
      <c r="G3" s="488"/>
      <c r="H3" s="487"/>
      <c r="I3" s="487"/>
      <c r="J3" s="487"/>
      <c r="K3" s="487"/>
      <c r="L3" s="567"/>
      <c r="M3" s="568"/>
      <c r="N3" s="568"/>
      <c r="O3" s="568"/>
      <c r="P3" s="568"/>
      <c r="Q3" s="567"/>
      <c r="R3" s="568"/>
      <c r="S3" s="568"/>
      <c r="T3" s="568"/>
      <c r="U3" s="568"/>
      <c r="V3" s="567"/>
      <c r="W3" s="568"/>
      <c r="X3" s="568"/>
      <c r="Y3" s="568"/>
      <c r="Z3" s="568"/>
      <c r="AA3" s="567"/>
      <c r="AB3" s="568"/>
      <c r="AC3" s="568"/>
      <c r="AD3" s="568"/>
      <c r="AE3" s="568"/>
      <c r="AF3" s="567"/>
      <c r="AG3" s="568"/>
      <c r="AH3" s="568"/>
      <c r="AI3" s="568"/>
      <c r="AJ3" s="568"/>
      <c r="AK3" s="567"/>
      <c r="AL3" s="568"/>
      <c r="AM3" s="568"/>
      <c r="AN3" s="568"/>
      <c r="AO3" s="568"/>
      <c r="AP3" s="567"/>
      <c r="AQ3" s="568"/>
      <c r="AR3" s="568"/>
      <c r="AS3" s="568"/>
      <c r="AT3" s="568"/>
      <c r="AU3" s="567"/>
      <c r="AV3" s="568"/>
      <c r="AW3" s="568"/>
      <c r="AX3" s="568"/>
      <c r="AY3" s="568"/>
      <c r="AZ3" s="567"/>
      <c r="BA3" s="568"/>
      <c r="BB3" s="568"/>
      <c r="BC3" s="568"/>
      <c r="BD3" s="568"/>
      <c r="BE3" s="567"/>
      <c r="BF3" s="568"/>
      <c r="BG3" s="568"/>
      <c r="BH3" s="568"/>
      <c r="BI3" s="568"/>
      <c r="BJ3" s="567"/>
      <c r="BK3" s="568"/>
      <c r="BL3" s="568"/>
      <c r="BM3" s="568"/>
      <c r="BN3" s="568"/>
      <c r="BO3" s="567"/>
      <c r="BP3" s="568"/>
      <c r="BQ3" s="568"/>
      <c r="BR3" s="568"/>
      <c r="BS3" s="568"/>
      <c r="BT3" s="567"/>
      <c r="BU3" s="568"/>
      <c r="BV3" s="568"/>
      <c r="BW3" s="568"/>
      <c r="BX3" s="568"/>
      <c r="BY3" s="567"/>
      <c r="BZ3" s="568"/>
      <c r="CA3" s="568"/>
      <c r="CB3" s="568"/>
      <c r="CC3" s="568"/>
      <c r="CD3" s="567"/>
      <c r="CE3" s="568"/>
      <c r="CF3" s="568"/>
      <c r="CG3" s="568"/>
      <c r="CH3" s="568"/>
      <c r="CI3" s="567"/>
      <c r="CJ3" s="568"/>
      <c r="CK3" s="568"/>
      <c r="CL3" s="568"/>
      <c r="CM3" s="568"/>
      <c r="CN3" s="567"/>
      <c r="CO3" s="568"/>
      <c r="CP3" s="568"/>
      <c r="CQ3" s="568"/>
      <c r="CR3" s="568"/>
      <c r="CS3" s="567"/>
      <c r="CT3" s="568"/>
      <c r="CU3" s="568"/>
      <c r="CV3" s="568"/>
      <c r="CW3" s="568"/>
      <c r="CX3" s="567"/>
      <c r="CY3" s="568"/>
      <c r="CZ3" s="568"/>
      <c r="DA3" s="568"/>
      <c r="DB3" s="568"/>
      <c r="DC3" s="567"/>
      <c r="DD3" s="568"/>
      <c r="DE3" s="568"/>
      <c r="DF3" s="568"/>
      <c r="DG3" s="568"/>
      <c r="DH3" s="567"/>
      <c r="DI3" s="568"/>
      <c r="DJ3" s="568"/>
      <c r="DK3" s="568"/>
      <c r="DL3" s="568"/>
      <c r="DM3" s="567"/>
      <c r="DN3" s="568"/>
      <c r="DO3" s="568"/>
      <c r="DP3" s="568"/>
      <c r="DQ3" s="568"/>
      <c r="DR3" s="567"/>
      <c r="DS3" s="568"/>
      <c r="DT3" s="568"/>
      <c r="DU3" s="568"/>
      <c r="DV3" s="568"/>
      <c r="DW3" s="567"/>
      <c r="DX3" s="568"/>
      <c r="DY3" s="568"/>
      <c r="DZ3" s="568"/>
      <c r="EA3" s="568"/>
      <c r="EB3" s="567"/>
      <c r="EC3" s="568"/>
      <c r="ED3" s="568"/>
      <c r="EE3" s="568"/>
      <c r="EF3" s="568"/>
      <c r="EG3" s="567"/>
      <c r="EH3" s="568"/>
      <c r="EI3" s="568"/>
      <c r="EJ3" s="568"/>
      <c r="EK3" s="568"/>
      <c r="EL3" s="567"/>
      <c r="EM3" s="568"/>
      <c r="EN3" s="568"/>
      <c r="EO3" s="568"/>
      <c r="EP3" s="568"/>
      <c r="EQ3" s="567"/>
      <c r="ER3" s="568"/>
      <c r="ES3" s="568"/>
      <c r="ET3" s="568"/>
      <c r="EU3" s="568"/>
      <c r="EV3" s="567"/>
      <c r="EW3" s="568"/>
      <c r="EX3" s="568"/>
      <c r="EY3" s="568"/>
      <c r="EZ3" s="568"/>
      <c r="FA3" s="567"/>
      <c r="FB3" s="568"/>
      <c r="FC3" s="568"/>
      <c r="FD3" s="568"/>
      <c r="FE3" s="568"/>
      <c r="FF3" s="567"/>
      <c r="FG3" s="568"/>
      <c r="FH3" s="568"/>
      <c r="FI3" s="568"/>
      <c r="FJ3" s="568"/>
      <c r="FK3" s="567"/>
      <c r="FL3" s="568"/>
      <c r="FM3" s="568"/>
      <c r="FN3" s="568"/>
      <c r="FO3" s="568"/>
      <c r="FP3" s="567"/>
      <c r="FQ3" s="568"/>
      <c r="FR3" s="568"/>
      <c r="FS3" s="568"/>
      <c r="FT3" s="568"/>
      <c r="FU3" s="567"/>
      <c r="FV3" s="568"/>
      <c r="FW3" s="568"/>
      <c r="FX3" s="568"/>
      <c r="FY3" s="568"/>
      <c r="FZ3" s="567"/>
      <c r="GA3" s="568"/>
      <c r="GB3" s="568"/>
      <c r="GC3" s="568"/>
      <c r="GD3" s="568"/>
      <c r="GE3" s="567"/>
      <c r="GF3" s="568"/>
      <c r="GG3" s="568"/>
      <c r="GH3" s="568"/>
      <c r="GI3" s="568"/>
      <c r="GJ3" s="567"/>
      <c r="GK3" s="568"/>
      <c r="GL3" s="568"/>
      <c r="GM3" s="568"/>
      <c r="GN3" s="568"/>
      <c r="GO3" s="567"/>
      <c r="GP3" s="568"/>
      <c r="GQ3" s="568"/>
      <c r="GR3" s="568"/>
      <c r="GS3" s="568"/>
      <c r="GT3" s="567"/>
      <c r="GU3" s="568"/>
      <c r="GV3" s="568"/>
      <c r="GW3" s="568"/>
      <c r="GX3" s="568"/>
      <c r="GY3" s="567"/>
      <c r="GZ3" s="568"/>
      <c r="HA3" s="568"/>
      <c r="HB3" s="568"/>
      <c r="HC3" s="568"/>
      <c r="HD3" s="567"/>
      <c r="HE3" s="568"/>
      <c r="HF3" s="568"/>
      <c r="HG3" s="568"/>
      <c r="HH3" s="568"/>
      <c r="HI3" s="567"/>
      <c r="HJ3" s="568"/>
      <c r="HK3" s="568"/>
      <c r="HL3" s="568"/>
      <c r="HM3" s="568"/>
      <c r="HN3" s="567"/>
      <c r="HO3" s="568"/>
      <c r="HP3" s="568"/>
      <c r="HQ3" s="568"/>
      <c r="HR3" s="568"/>
      <c r="HS3" s="567"/>
      <c r="HT3" s="568"/>
      <c r="HU3" s="568"/>
      <c r="HV3" s="568"/>
      <c r="HW3" s="568"/>
      <c r="HX3" s="567"/>
      <c r="HY3" s="568"/>
      <c r="HZ3" s="568"/>
      <c r="IA3" s="568"/>
      <c r="IB3" s="568"/>
      <c r="IC3" s="567"/>
      <c r="ID3" s="568"/>
      <c r="IE3" s="568"/>
      <c r="IF3" s="568"/>
      <c r="IG3" s="568"/>
      <c r="IH3" s="567"/>
      <c r="II3" s="568"/>
      <c r="IJ3" s="568"/>
      <c r="IK3" s="568"/>
      <c r="IL3" s="568"/>
      <c r="IM3" s="567"/>
      <c r="IN3" s="568"/>
      <c r="IO3" s="568"/>
      <c r="IP3" s="568"/>
      <c r="IQ3" s="568"/>
      <c r="IR3" s="567"/>
      <c r="IS3" s="568"/>
      <c r="IT3" s="568"/>
      <c r="IU3" s="568"/>
      <c r="IV3" s="568"/>
      <c r="IW3" s="268"/>
    </row>
    <row r="4" spans="1:257" s="52" customFormat="1" ht="45" x14ac:dyDescent="0.2">
      <c r="A4" s="111"/>
      <c r="B4" s="111"/>
      <c r="C4" s="111">
        <v>2015</v>
      </c>
      <c r="D4" s="111">
        <v>2016</v>
      </c>
      <c r="E4" s="111">
        <v>2017</v>
      </c>
      <c r="F4" s="111" t="s">
        <v>383</v>
      </c>
      <c r="G4" s="111" t="s">
        <v>384</v>
      </c>
      <c r="H4" s="111" t="s">
        <v>385</v>
      </c>
      <c r="I4" s="111" t="s">
        <v>386</v>
      </c>
    </row>
    <row r="5" spans="1:257" ht="15" x14ac:dyDescent="0.2">
      <c r="A5" s="117" t="s">
        <v>387</v>
      </c>
      <c r="B5" s="117"/>
      <c r="C5" s="350"/>
      <c r="D5" s="350"/>
      <c r="E5" s="350"/>
      <c r="F5" s="490"/>
      <c r="G5" s="350"/>
      <c r="H5" s="350"/>
      <c r="I5" s="350"/>
    </row>
    <row r="6" spans="1:257" x14ac:dyDescent="0.2">
      <c r="A6" s="178"/>
      <c r="B6" s="178"/>
      <c r="C6" s="350"/>
      <c r="D6" s="350"/>
      <c r="E6" s="350"/>
      <c r="F6" s="490"/>
      <c r="G6" s="350"/>
      <c r="H6" s="350"/>
      <c r="I6" s="350"/>
    </row>
    <row r="7" spans="1:257" ht="15" x14ac:dyDescent="0.3">
      <c r="A7" s="483" t="s">
        <v>34</v>
      </c>
      <c r="B7" s="483"/>
      <c r="C7" s="387">
        <v>11017</v>
      </c>
      <c r="D7" s="387">
        <v>11003</v>
      </c>
      <c r="E7" s="387">
        <f>SUM(E9:E11)</f>
        <v>12217</v>
      </c>
      <c r="F7" s="387">
        <f>E7-D7</f>
        <v>1214</v>
      </c>
      <c r="G7" s="387">
        <f t="shared" ref="G7:I7" si="0">C7/C$7*100</f>
        <v>100</v>
      </c>
      <c r="H7" s="387">
        <f t="shared" si="0"/>
        <v>100</v>
      </c>
      <c r="I7" s="491">
        <f t="shared" si="0"/>
        <v>100</v>
      </c>
      <c r="J7" s="492"/>
      <c r="L7" s="493"/>
    </row>
    <row r="8" spans="1:257" x14ac:dyDescent="0.2">
      <c r="A8" s="494"/>
      <c r="B8" s="494"/>
      <c r="C8" s="336"/>
      <c r="D8" s="336"/>
      <c r="E8" s="336"/>
      <c r="F8" s="336"/>
      <c r="G8" s="336"/>
      <c r="H8" s="336"/>
      <c r="I8" s="495"/>
    </row>
    <row r="9" spans="1:257" x14ac:dyDescent="0.2">
      <c r="A9" s="496" t="s">
        <v>228</v>
      </c>
      <c r="B9" s="494"/>
      <c r="C9" s="336">
        <v>5025</v>
      </c>
      <c r="D9" s="336">
        <v>4967</v>
      </c>
      <c r="E9" s="336">
        <v>6162</v>
      </c>
      <c r="F9" s="336">
        <f t="shared" ref="F9:F11" si="1">E9-D9</f>
        <v>1195</v>
      </c>
      <c r="G9" s="148">
        <f t="shared" ref="G9:I11" si="2">C9/C$7*100</f>
        <v>45.611327947717164</v>
      </c>
      <c r="H9" s="148">
        <f t="shared" si="2"/>
        <v>45.142233936199219</v>
      </c>
      <c r="I9" s="495">
        <f t="shared" si="2"/>
        <v>50.437914381599413</v>
      </c>
    </row>
    <row r="10" spans="1:257" x14ac:dyDescent="0.2">
      <c r="A10" s="496" t="s">
        <v>229</v>
      </c>
      <c r="B10" s="494"/>
      <c r="C10" s="336">
        <v>5806</v>
      </c>
      <c r="D10" s="336">
        <v>5807</v>
      </c>
      <c r="E10" s="336">
        <v>5855</v>
      </c>
      <c r="F10" s="336">
        <f t="shared" si="1"/>
        <v>48</v>
      </c>
      <c r="G10" s="148">
        <f t="shared" si="2"/>
        <v>52.70037215212853</v>
      </c>
      <c r="H10" s="148">
        <f t="shared" si="2"/>
        <v>52.776515495773879</v>
      </c>
      <c r="I10" s="495">
        <f t="shared" si="2"/>
        <v>47.925022509617747</v>
      </c>
    </row>
    <row r="11" spans="1:257" x14ac:dyDescent="0.2">
      <c r="A11" s="496" t="s">
        <v>230</v>
      </c>
      <c r="B11" s="494"/>
      <c r="C11" s="336">
        <v>186</v>
      </c>
      <c r="D11" s="336">
        <v>229</v>
      </c>
      <c r="E11" s="336">
        <v>200</v>
      </c>
      <c r="F11" s="336">
        <f t="shared" si="1"/>
        <v>-29</v>
      </c>
      <c r="G11" s="148">
        <f t="shared" si="2"/>
        <v>1.6882999001543071</v>
      </c>
      <c r="H11" s="148">
        <f t="shared" si="2"/>
        <v>2.0812505680269018</v>
      </c>
      <c r="I11" s="495">
        <f t="shared" si="2"/>
        <v>1.6370631087828436</v>
      </c>
    </row>
    <row r="12" spans="1:257" x14ac:dyDescent="0.2">
      <c r="A12" s="472"/>
      <c r="B12" s="472"/>
      <c r="C12" s="472"/>
      <c r="D12" s="472"/>
      <c r="E12" s="472"/>
      <c r="F12" s="472"/>
      <c r="G12" s="472"/>
      <c r="H12" s="472"/>
      <c r="I12" s="497"/>
    </row>
    <row r="13" spans="1:257" ht="15" x14ac:dyDescent="0.2">
      <c r="A13" s="498" t="s">
        <v>388</v>
      </c>
      <c r="B13" s="477"/>
      <c r="C13" s="380"/>
      <c r="D13" s="380"/>
      <c r="E13" s="380"/>
      <c r="F13" s="499"/>
      <c r="G13" s="380"/>
      <c r="H13" s="380"/>
      <c r="I13" s="500"/>
    </row>
    <row r="14" spans="1:257" x14ac:dyDescent="0.2">
      <c r="A14" s="393"/>
      <c r="B14" s="501"/>
      <c r="C14" s="380"/>
      <c r="D14" s="380"/>
      <c r="E14" s="380"/>
      <c r="F14" s="499"/>
      <c r="G14" s="380"/>
      <c r="H14" s="380"/>
      <c r="I14" s="500"/>
    </row>
    <row r="15" spans="1:257" ht="15" x14ac:dyDescent="0.3">
      <c r="A15" s="483" t="s">
        <v>34</v>
      </c>
      <c r="B15" s="502"/>
      <c r="C15" s="387">
        <v>16407</v>
      </c>
      <c r="D15" s="387">
        <v>16700</v>
      </c>
      <c r="E15" s="387">
        <f>SUM(E17:E19)</f>
        <v>16581</v>
      </c>
      <c r="F15" s="387">
        <f>E15-D15</f>
        <v>-119</v>
      </c>
      <c r="G15" s="387">
        <f t="shared" ref="G15:I15" si="3">C15/C$15*100</f>
        <v>100</v>
      </c>
      <c r="H15" s="387">
        <f t="shared" si="3"/>
        <v>100</v>
      </c>
      <c r="I15" s="491">
        <f t="shared" si="3"/>
        <v>100</v>
      </c>
    </row>
    <row r="16" spans="1:257" x14ac:dyDescent="0.2">
      <c r="A16" s="496"/>
      <c r="B16" s="494"/>
      <c r="C16" s="336"/>
      <c r="D16" s="336"/>
      <c r="E16" s="336"/>
      <c r="F16" s="336"/>
      <c r="G16" s="336"/>
      <c r="H16" s="336"/>
      <c r="I16" s="495"/>
    </row>
    <row r="17" spans="1:10" x14ac:dyDescent="0.2">
      <c r="A17" s="496" t="s">
        <v>228</v>
      </c>
      <c r="B17" s="494"/>
      <c r="C17" s="336">
        <v>5250</v>
      </c>
      <c r="D17" s="336">
        <v>5391</v>
      </c>
      <c r="E17" s="336">
        <v>5347</v>
      </c>
      <c r="F17" s="336">
        <f t="shared" ref="F17:F19" si="4">E17-D17</f>
        <v>-44</v>
      </c>
      <c r="G17" s="148">
        <f t="shared" ref="G17:I19" si="5">C17/C$15*100</f>
        <v>31.998537209727555</v>
      </c>
      <c r="H17" s="148">
        <f t="shared" si="5"/>
        <v>32.281437125748504</v>
      </c>
      <c r="I17" s="495">
        <f t="shared" si="5"/>
        <v>32.247753452747119</v>
      </c>
    </row>
    <row r="18" spans="1:10" x14ac:dyDescent="0.2">
      <c r="A18" s="496" t="s">
        <v>229</v>
      </c>
      <c r="B18" s="494"/>
      <c r="C18" s="336">
        <v>10831</v>
      </c>
      <c r="D18" s="336">
        <v>10908</v>
      </c>
      <c r="E18" s="336">
        <v>10828</v>
      </c>
      <c r="F18" s="336">
        <f t="shared" si="4"/>
        <v>-80</v>
      </c>
      <c r="G18" s="148">
        <f t="shared" si="5"/>
        <v>66.014506003535075</v>
      </c>
      <c r="H18" s="148">
        <f t="shared" si="5"/>
        <v>65.317365269461078</v>
      </c>
      <c r="I18" s="495">
        <f t="shared" si="5"/>
        <v>65.303660816597315</v>
      </c>
    </row>
    <row r="19" spans="1:10" x14ac:dyDescent="0.2">
      <c r="A19" s="496" t="s">
        <v>230</v>
      </c>
      <c r="B19" s="494"/>
      <c r="C19" s="336">
        <v>326</v>
      </c>
      <c r="D19" s="336">
        <v>401</v>
      </c>
      <c r="E19" s="336">
        <v>406</v>
      </c>
      <c r="F19" s="336">
        <f t="shared" si="4"/>
        <v>5</v>
      </c>
      <c r="G19" s="148">
        <f t="shared" si="5"/>
        <v>1.9869567867373681</v>
      </c>
      <c r="H19" s="148">
        <f t="shared" si="5"/>
        <v>2.4011976047904193</v>
      </c>
      <c r="I19" s="495">
        <f t="shared" si="5"/>
        <v>2.4485857306555698</v>
      </c>
    </row>
    <row r="20" spans="1:10" x14ac:dyDescent="0.2">
      <c r="A20" s="472"/>
      <c r="B20" s="472"/>
      <c r="C20" s="472"/>
      <c r="D20" s="472"/>
      <c r="E20" s="472"/>
      <c r="F20" s="472"/>
      <c r="G20" s="472"/>
      <c r="H20" s="336"/>
      <c r="I20" s="495"/>
    </row>
    <row r="21" spans="1:10" ht="15" x14ac:dyDescent="0.2">
      <c r="A21" s="391" t="s">
        <v>389</v>
      </c>
      <c r="B21" s="477"/>
      <c r="C21" s="380"/>
      <c r="D21" s="380"/>
      <c r="E21" s="380"/>
      <c r="F21" s="499"/>
      <c r="G21" s="380"/>
      <c r="H21" s="380"/>
      <c r="I21" s="500"/>
    </row>
    <row r="22" spans="1:10" x14ac:dyDescent="0.2">
      <c r="A22" s="393"/>
      <c r="B22" s="501"/>
      <c r="C22" s="380"/>
      <c r="D22" s="380"/>
      <c r="E22" s="380"/>
      <c r="F22" s="499"/>
      <c r="G22" s="380"/>
      <c r="H22" s="380"/>
      <c r="I22" s="500"/>
    </row>
    <row r="23" spans="1:10" ht="15" x14ac:dyDescent="0.3">
      <c r="A23" s="483" t="s">
        <v>34</v>
      </c>
      <c r="B23" s="483"/>
      <c r="C23" s="387">
        <v>6063059</v>
      </c>
      <c r="D23" s="387">
        <v>6096961</v>
      </c>
      <c r="E23" s="387">
        <f>SUM(E25:E27)</f>
        <v>6122215</v>
      </c>
      <c r="F23" s="387">
        <f>E23-D23</f>
        <v>25254</v>
      </c>
      <c r="G23" s="387">
        <f t="shared" ref="G23:I23" si="6">C23/C$23*100</f>
        <v>100</v>
      </c>
      <c r="H23" s="387">
        <f t="shared" si="6"/>
        <v>100</v>
      </c>
      <c r="I23" s="491">
        <f t="shared" si="6"/>
        <v>100</v>
      </c>
      <c r="J23" s="243"/>
    </row>
    <row r="24" spans="1:10" x14ac:dyDescent="0.2">
      <c r="A24" s="496"/>
      <c r="B24" s="494"/>
      <c r="C24" s="336"/>
      <c r="D24" s="336"/>
      <c r="E24" s="336"/>
      <c r="F24" s="336"/>
      <c r="G24" s="336"/>
      <c r="H24" s="336"/>
      <c r="I24" s="495"/>
    </row>
    <row r="25" spans="1:10" x14ac:dyDescent="0.2">
      <c r="A25" s="496" t="s">
        <v>228</v>
      </c>
      <c r="B25" s="494"/>
      <c r="C25" s="336">
        <v>1962172</v>
      </c>
      <c r="D25" s="336">
        <v>1968493</v>
      </c>
      <c r="E25" s="336">
        <v>1980790</v>
      </c>
      <c r="F25" s="336">
        <f t="shared" ref="F25:F27" si="7">E25-D25</f>
        <v>12297</v>
      </c>
      <c r="G25" s="148">
        <v>29.5</v>
      </c>
      <c r="H25" s="148">
        <f t="shared" ref="H25:I27" si="8">D25/D$23*100</f>
        <v>32.28646205872073</v>
      </c>
      <c r="I25" s="495">
        <f t="shared" si="8"/>
        <v>32.354139800709383</v>
      </c>
    </row>
    <row r="26" spans="1:10" x14ac:dyDescent="0.2">
      <c r="A26" s="496" t="s">
        <v>229</v>
      </c>
      <c r="B26" s="494"/>
      <c r="C26" s="336">
        <v>3983244</v>
      </c>
      <c r="D26" s="336">
        <v>3984115</v>
      </c>
      <c r="E26" s="336">
        <v>3990736</v>
      </c>
      <c r="F26" s="336">
        <f t="shared" si="7"/>
        <v>6621</v>
      </c>
      <c r="G26" s="148">
        <v>67.5</v>
      </c>
      <c r="H26" s="148">
        <f t="shared" si="8"/>
        <v>65.345915776728773</v>
      </c>
      <c r="I26" s="495">
        <f t="shared" si="8"/>
        <v>65.184512468118157</v>
      </c>
    </row>
    <row r="27" spans="1:10" x14ac:dyDescent="0.2">
      <c r="A27" s="496" t="s">
        <v>230</v>
      </c>
      <c r="B27" s="494"/>
      <c r="C27" s="336">
        <v>117643</v>
      </c>
      <c r="D27" s="336">
        <v>144353</v>
      </c>
      <c r="E27" s="336">
        <v>150689</v>
      </c>
      <c r="F27" s="336">
        <f t="shared" si="7"/>
        <v>6336</v>
      </c>
      <c r="G27" s="148">
        <f t="shared" ref="G27" si="9">C27/C$23*100</f>
        <v>1.9403241828918374</v>
      </c>
      <c r="H27" s="148">
        <f t="shared" si="8"/>
        <v>2.3676221645505033</v>
      </c>
      <c r="I27" s="495">
        <f t="shared" si="8"/>
        <v>2.4613477311724594</v>
      </c>
    </row>
    <row r="28" spans="1:10" x14ac:dyDescent="0.2">
      <c r="A28" s="472"/>
      <c r="B28" s="472"/>
      <c r="C28" s="472"/>
      <c r="D28" s="472"/>
      <c r="E28" s="472"/>
      <c r="F28" s="472"/>
      <c r="G28" s="472"/>
      <c r="H28" s="472"/>
      <c r="I28" s="497"/>
    </row>
    <row r="29" spans="1:10" ht="15" x14ac:dyDescent="0.2">
      <c r="A29" s="391" t="s">
        <v>390</v>
      </c>
      <c r="B29" s="391"/>
      <c r="C29" s="380"/>
      <c r="D29" s="380"/>
      <c r="E29" s="380"/>
      <c r="F29" s="499"/>
      <c r="G29" s="472"/>
      <c r="H29" s="380"/>
      <c r="I29" s="500"/>
    </row>
    <row r="30" spans="1:10" x14ac:dyDescent="0.2">
      <c r="A30" s="393"/>
      <c r="B30" s="501"/>
      <c r="C30" s="380"/>
      <c r="D30" s="380"/>
      <c r="E30" s="380"/>
      <c r="F30" s="499"/>
      <c r="G30" s="399" t="s">
        <v>391</v>
      </c>
      <c r="H30" s="380"/>
      <c r="I30" s="500"/>
    </row>
    <row r="31" spans="1:10" ht="15" x14ac:dyDescent="0.3">
      <c r="A31" s="483" t="s">
        <v>34</v>
      </c>
      <c r="B31" s="483"/>
      <c r="C31" s="387">
        <v>593.1775206315034</v>
      </c>
      <c r="D31" s="387">
        <v>550.48809302325583</v>
      </c>
      <c r="E31" s="387">
        <v>494.02112676056339</v>
      </c>
      <c r="F31" s="387">
        <f>E31-D31</f>
        <v>-56.466966262692438</v>
      </c>
      <c r="G31" s="387">
        <f>C31/C$31*100</f>
        <v>100</v>
      </c>
      <c r="H31" s="387">
        <f>D31/D$31*100</f>
        <v>100</v>
      </c>
      <c r="I31" s="491">
        <f>E31/E$31*100</f>
        <v>100</v>
      </c>
    </row>
    <row r="32" spans="1:10" x14ac:dyDescent="0.2">
      <c r="A32" s="496"/>
      <c r="B32" s="494"/>
      <c r="C32" s="336"/>
      <c r="D32" s="336"/>
      <c r="E32" s="336"/>
      <c r="F32" s="336"/>
      <c r="G32" s="336"/>
      <c r="H32" s="336"/>
      <c r="I32" s="495"/>
    </row>
    <row r="33" spans="1:9" x14ac:dyDescent="0.2">
      <c r="A33" s="496" t="s">
        <v>228</v>
      </c>
      <c r="B33" s="494"/>
      <c r="C33" s="336">
        <v>427.51430239346178</v>
      </c>
      <c r="D33" s="336">
        <v>382.21096003296253</v>
      </c>
      <c r="E33" s="336">
        <v>319.21876009041006</v>
      </c>
      <c r="F33" s="336">
        <f t="shared" ref="F33:F35" si="10">E33-D33</f>
        <v>-62.992199942552475</v>
      </c>
      <c r="G33" s="148">
        <f t="shared" ref="G33:I35" si="11">C33/C$31*100</f>
        <v>72.071898803300115</v>
      </c>
      <c r="H33" s="148">
        <f t="shared" si="11"/>
        <v>69.431285594912168</v>
      </c>
      <c r="I33" s="495">
        <f t="shared" si="11"/>
        <v>64.616418772131865</v>
      </c>
    </row>
    <row r="34" spans="1:9" x14ac:dyDescent="0.2">
      <c r="A34" s="496" t="s">
        <v>229</v>
      </c>
      <c r="B34" s="494"/>
      <c r="C34" s="336">
        <v>738.52604523646335</v>
      </c>
      <c r="D34" s="336">
        <v>696.13077869572862</v>
      </c>
      <c r="E34" s="336">
        <v>677.3758147512865</v>
      </c>
      <c r="F34" s="336">
        <f t="shared" si="10"/>
        <v>-18.754963944442125</v>
      </c>
      <c r="G34" s="148">
        <f t="shared" si="11"/>
        <v>124.50337707508206</v>
      </c>
      <c r="H34" s="148">
        <f t="shared" si="11"/>
        <v>126.45700924657784</v>
      </c>
      <c r="I34" s="495">
        <f t="shared" si="11"/>
        <v>137.1147463253306</v>
      </c>
    </row>
    <row r="35" spans="1:9" x14ac:dyDescent="0.2">
      <c r="A35" s="496" t="s">
        <v>230</v>
      </c>
      <c r="B35" s="494"/>
      <c r="C35" s="336">
        <v>611.03468208092488</v>
      </c>
      <c r="D35" s="336">
        <v>493.75362318840581</v>
      </c>
      <c r="E35" s="336">
        <v>567.25531914893622</v>
      </c>
      <c r="F35" s="336">
        <f t="shared" si="10"/>
        <v>73.501695960530412</v>
      </c>
      <c r="G35" s="148">
        <f t="shared" si="11"/>
        <v>103.01042450671606</v>
      </c>
      <c r="H35" s="148">
        <f t="shared" si="11"/>
        <v>89.693788012149938</v>
      </c>
      <c r="I35" s="495">
        <f t="shared" si="11"/>
        <v>114.82410132307301</v>
      </c>
    </row>
    <row r="36" spans="1:9" ht="15" x14ac:dyDescent="0.2">
      <c r="A36" s="111"/>
      <c r="B36" s="111"/>
      <c r="C36" s="111"/>
      <c r="D36" s="111"/>
      <c r="E36" s="111"/>
      <c r="F36" s="111"/>
      <c r="G36" s="111"/>
      <c r="H36" s="111"/>
      <c r="I36" s="111"/>
    </row>
    <row r="37" spans="1:9" x14ac:dyDescent="0.2">
      <c r="A37" s="194" t="s">
        <v>168</v>
      </c>
      <c r="B37" s="194"/>
      <c r="C37" s="503"/>
      <c r="D37" s="503"/>
      <c r="E37" s="503"/>
      <c r="F37" s="503"/>
      <c r="G37" s="503"/>
      <c r="H37" s="503"/>
      <c r="I37" s="412"/>
    </row>
    <row r="38" spans="1:9" x14ac:dyDescent="0.2">
      <c r="A38" s="194"/>
      <c r="B38" s="194"/>
      <c r="C38" s="503"/>
      <c r="D38" s="503"/>
      <c r="E38" s="503"/>
      <c r="F38" s="503"/>
      <c r="G38" s="503"/>
      <c r="H38" s="503"/>
      <c r="I38" s="412"/>
    </row>
    <row r="39" spans="1:9" x14ac:dyDescent="0.2">
      <c r="A39" s="194" t="s">
        <v>24</v>
      </c>
      <c r="B39" s="194"/>
      <c r="C39" s="503"/>
      <c r="D39" s="503"/>
      <c r="E39" s="503"/>
      <c r="F39" s="503"/>
      <c r="G39" s="503"/>
      <c r="H39" s="503"/>
      <c r="I39" s="412"/>
    </row>
    <row r="40" spans="1:9" x14ac:dyDescent="0.2">
      <c r="A40" s="137" t="s">
        <v>141</v>
      </c>
      <c r="B40" s="194"/>
      <c r="C40" s="503"/>
      <c r="D40" s="503"/>
      <c r="E40" s="503"/>
      <c r="F40" s="503"/>
      <c r="G40" s="503"/>
      <c r="H40" s="503"/>
      <c r="I40" s="412"/>
    </row>
    <row r="41" spans="1:9" x14ac:dyDescent="0.2">
      <c r="A41" s="138"/>
      <c r="B41" s="138"/>
    </row>
    <row r="42" spans="1:9" x14ac:dyDescent="0.2">
      <c r="A42" s="569"/>
      <c r="B42" s="569"/>
      <c r="C42" s="569"/>
      <c r="D42" s="569"/>
      <c r="E42" s="569"/>
      <c r="F42" s="569"/>
      <c r="G42" s="569"/>
      <c r="H42" s="569"/>
      <c r="I42" s="569"/>
    </row>
  </sheetData>
  <sheetProtection algorithmName="SHA-512" hashValue="E8jUm+7oEp5oJjXc2B/ooiO1xN7J5e4dGoi9buimkDN8vEQip1sqECIA8YMpmlTtqAFGBNrLiIzku3b+8iKbpw==" saltValue="LuZxs60wpXD0RyZEe8jPmw==" spinCount="100000" sheet="1" objects="1" scenarios="1"/>
  <mergeCells count="99">
    <mergeCell ref="BO2:BS2"/>
    <mergeCell ref="L2:P2"/>
    <mergeCell ref="Q2:U2"/>
    <mergeCell ref="V2:Z2"/>
    <mergeCell ref="AA2:AE2"/>
    <mergeCell ref="AF2:AJ2"/>
    <mergeCell ref="AK2:AO2"/>
    <mergeCell ref="AP2:AT2"/>
    <mergeCell ref="AU2:AY2"/>
    <mergeCell ref="AZ2:BD2"/>
    <mergeCell ref="BE2:BI2"/>
    <mergeCell ref="BJ2:BN2"/>
    <mergeCell ref="DW2:EA2"/>
    <mergeCell ref="BT2:BX2"/>
    <mergeCell ref="BY2:CC2"/>
    <mergeCell ref="CD2:CH2"/>
    <mergeCell ref="CI2:CM2"/>
    <mergeCell ref="CN2:CR2"/>
    <mergeCell ref="CS2:CW2"/>
    <mergeCell ref="CX2:DB2"/>
    <mergeCell ref="DC2:DG2"/>
    <mergeCell ref="DH2:DL2"/>
    <mergeCell ref="DM2:DQ2"/>
    <mergeCell ref="DR2:DV2"/>
    <mergeCell ref="GE2:GI2"/>
    <mergeCell ref="EB2:EF2"/>
    <mergeCell ref="EG2:EK2"/>
    <mergeCell ref="EL2:EP2"/>
    <mergeCell ref="EQ2:EU2"/>
    <mergeCell ref="EV2:EZ2"/>
    <mergeCell ref="FA2:FE2"/>
    <mergeCell ref="FF2:FJ2"/>
    <mergeCell ref="FK2:FO2"/>
    <mergeCell ref="FP2:FT2"/>
    <mergeCell ref="FU2:FY2"/>
    <mergeCell ref="FZ2:GD2"/>
    <mergeCell ref="IM2:IQ2"/>
    <mergeCell ref="GJ2:GN2"/>
    <mergeCell ref="GO2:GS2"/>
    <mergeCell ref="GT2:GX2"/>
    <mergeCell ref="GY2:HC2"/>
    <mergeCell ref="HD2:HH2"/>
    <mergeCell ref="HI2:HM2"/>
    <mergeCell ref="CD3:CH3"/>
    <mergeCell ref="IR2:IV2"/>
    <mergeCell ref="L3:P3"/>
    <mergeCell ref="Q3:U3"/>
    <mergeCell ref="V3:Z3"/>
    <mergeCell ref="AA3:AE3"/>
    <mergeCell ref="AF3:AJ3"/>
    <mergeCell ref="AK3:AO3"/>
    <mergeCell ref="AP3:AT3"/>
    <mergeCell ref="AU3:AY3"/>
    <mergeCell ref="AZ3:BD3"/>
    <mergeCell ref="HN2:HR2"/>
    <mergeCell ref="HS2:HW2"/>
    <mergeCell ref="HX2:IB2"/>
    <mergeCell ref="IC2:IG2"/>
    <mergeCell ref="IH2:IL2"/>
    <mergeCell ref="BE3:BI3"/>
    <mergeCell ref="BJ3:BN3"/>
    <mergeCell ref="BO3:BS3"/>
    <mergeCell ref="BT3:BX3"/>
    <mergeCell ref="BY3:CC3"/>
    <mergeCell ref="EL3:EP3"/>
    <mergeCell ref="CI3:CM3"/>
    <mergeCell ref="CN3:CR3"/>
    <mergeCell ref="CS3:CW3"/>
    <mergeCell ref="CX3:DB3"/>
    <mergeCell ref="DC3:DG3"/>
    <mergeCell ref="DH3:DL3"/>
    <mergeCell ref="DM3:DQ3"/>
    <mergeCell ref="DR3:DV3"/>
    <mergeCell ref="DW3:EA3"/>
    <mergeCell ref="EB3:EF3"/>
    <mergeCell ref="EG3:EK3"/>
    <mergeCell ref="GT3:GX3"/>
    <mergeCell ref="EQ3:EU3"/>
    <mergeCell ref="EV3:EZ3"/>
    <mergeCell ref="FA3:FE3"/>
    <mergeCell ref="FF3:FJ3"/>
    <mergeCell ref="FK3:FO3"/>
    <mergeCell ref="FP3:FT3"/>
    <mergeCell ref="IC3:IG3"/>
    <mergeCell ref="IH3:IL3"/>
    <mergeCell ref="IM3:IQ3"/>
    <mergeCell ref="IR3:IV3"/>
    <mergeCell ref="A42:I42"/>
    <mergeCell ref="GY3:HC3"/>
    <mergeCell ref="HD3:HH3"/>
    <mergeCell ref="HI3:HM3"/>
    <mergeCell ref="HN3:HR3"/>
    <mergeCell ref="HS3:HW3"/>
    <mergeCell ref="HX3:IB3"/>
    <mergeCell ref="FU3:FY3"/>
    <mergeCell ref="FZ3:GD3"/>
    <mergeCell ref="GE3:GI3"/>
    <mergeCell ref="GJ3:GN3"/>
    <mergeCell ref="GO3:GS3"/>
  </mergeCells>
  <pageMargins left="0.70866141732283472" right="0.70866141732283472" top="0.78740157480314965" bottom="0.78740157480314965" header="0.31496062992125984" footer="0.31496062992125984"/>
  <pageSetup paperSize="9" scale="76" orientation="portrait"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zoomScaleNormal="100" workbookViewId="0">
      <selection activeCell="H10" sqref="H10"/>
    </sheetView>
  </sheetViews>
  <sheetFormatPr baseColWidth="10" defaultRowHeight="15" x14ac:dyDescent="0.25"/>
  <cols>
    <col min="1" max="1" width="33.42578125" style="267" customWidth="1"/>
    <col min="2" max="2" width="9.42578125" style="106" customWidth="1"/>
    <col min="3" max="6" width="9.140625" style="106" customWidth="1"/>
    <col min="7" max="7" width="10" style="106" customWidth="1"/>
    <col min="8" max="8" width="13.42578125" style="106" customWidth="1"/>
    <col min="10" max="10" width="11.5703125" bestFit="1" customWidth="1"/>
    <col min="11" max="14" width="11.85546875" bestFit="1" customWidth="1"/>
    <col min="15" max="16" width="12" bestFit="1" customWidth="1"/>
    <col min="17" max="18" width="11.85546875" bestFit="1" customWidth="1"/>
    <col min="19" max="19" width="11.5703125" style="267" bestFit="1" customWidth="1"/>
    <col min="20" max="20" width="11.85546875" style="267" bestFit="1" customWidth="1"/>
    <col min="21" max="16384" width="11.42578125" style="267"/>
  </cols>
  <sheetData>
    <row r="1" spans="1:18" ht="15" customHeight="1" x14ac:dyDescent="0.3">
      <c r="A1" s="476" t="s">
        <v>376</v>
      </c>
    </row>
    <row r="2" spans="1:18" ht="15" customHeight="1" x14ac:dyDescent="0.4">
      <c r="A2" s="42" t="s">
        <v>265</v>
      </c>
      <c r="B2" s="208"/>
      <c r="C2" s="208"/>
      <c r="D2" s="208"/>
      <c r="E2" s="208"/>
      <c r="H2" s="246"/>
    </row>
    <row r="3" spans="1:18" ht="19.5" customHeight="1" x14ac:dyDescent="0.4">
      <c r="A3" s="42" t="s">
        <v>377</v>
      </c>
      <c r="B3" s="355"/>
      <c r="C3" s="355"/>
      <c r="D3" s="355"/>
      <c r="E3" s="355"/>
      <c r="H3" s="246"/>
    </row>
    <row r="4" spans="1:18" s="383" customFormat="1" ht="46.5" x14ac:dyDescent="0.25">
      <c r="A4" s="111"/>
      <c r="B4" s="111" t="s">
        <v>368</v>
      </c>
      <c r="C4" s="111" t="s">
        <v>321</v>
      </c>
      <c r="D4" s="111" t="s">
        <v>322</v>
      </c>
      <c r="E4" s="111" t="s">
        <v>323</v>
      </c>
      <c r="F4" s="111" t="s">
        <v>324</v>
      </c>
      <c r="G4" s="111" t="s">
        <v>283</v>
      </c>
      <c r="H4" s="111" t="s">
        <v>223</v>
      </c>
      <c r="I4"/>
      <c r="J4"/>
      <c r="K4"/>
      <c r="L4"/>
      <c r="M4"/>
      <c r="N4"/>
      <c r="O4"/>
      <c r="P4"/>
      <c r="Q4"/>
      <c r="R4"/>
    </row>
    <row r="5" spans="1:18" ht="19.5" customHeight="1" x14ac:dyDescent="0.25">
      <c r="A5" s="477" t="s">
        <v>119</v>
      </c>
      <c r="B5" s="427"/>
      <c r="C5" s="427"/>
      <c r="D5" s="427"/>
      <c r="E5" s="427"/>
      <c r="F5" s="365"/>
      <c r="G5" s="365"/>
      <c r="H5" s="389"/>
    </row>
    <row r="6" spans="1:18" ht="5.25" customHeight="1" x14ac:dyDescent="0.25">
      <c r="A6" s="477"/>
      <c r="B6" s="427"/>
      <c r="C6" s="427"/>
      <c r="D6" s="427"/>
      <c r="E6" s="427"/>
      <c r="F6" s="365"/>
      <c r="G6" s="365"/>
      <c r="H6" s="389"/>
    </row>
    <row r="7" spans="1:18" ht="15.75" x14ac:dyDescent="0.3">
      <c r="A7" s="478" t="s">
        <v>34</v>
      </c>
      <c r="B7" s="479">
        <f t="shared" ref="B7:G7" si="0">SUM(B9:B14)</f>
        <v>2456</v>
      </c>
      <c r="C7" s="479">
        <f t="shared" si="0"/>
        <v>2547</v>
      </c>
      <c r="D7" s="479">
        <f t="shared" si="0"/>
        <v>3533</v>
      </c>
      <c r="E7" s="479">
        <f t="shared" si="0"/>
        <v>3323</v>
      </c>
      <c r="F7" s="479">
        <f t="shared" si="0"/>
        <v>351</v>
      </c>
      <c r="G7" s="479">
        <f t="shared" si="0"/>
        <v>7</v>
      </c>
      <c r="H7" s="479">
        <f>SUM(A7:G7)</f>
        <v>12217</v>
      </c>
    </row>
    <row r="8" spans="1:18" ht="5.25" customHeight="1" x14ac:dyDescent="0.25">
      <c r="A8" s="480"/>
      <c r="B8" s="481"/>
      <c r="C8" s="481"/>
      <c r="D8" s="481"/>
      <c r="E8" s="481"/>
      <c r="F8" s="481"/>
      <c r="G8" s="481"/>
      <c r="H8" s="481"/>
    </row>
    <row r="9" spans="1:18" x14ac:dyDescent="0.25">
      <c r="A9" s="480" t="s">
        <v>120</v>
      </c>
      <c r="B9" s="481">
        <v>1283</v>
      </c>
      <c r="C9" s="481">
        <v>212</v>
      </c>
      <c r="D9" s="481">
        <v>822</v>
      </c>
      <c r="E9" s="481">
        <v>1717</v>
      </c>
      <c r="F9" s="481">
        <v>183</v>
      </c>
      <c r="G9" s="481">
        <v>5</v>
      </c>
      <c r="H9" s="481">
        <v>4222</v>
      </c>
    </row>
    <row r="10" spans="1:18" x14ac:dyDescent="0.25">
      <c r="A10" s="480" t="s">
        <v>121</v>
      </c>
      <c r="B10" s="481">
        <v>135</v>
      </c>
      <c r="C10" s="481">
        <v>370</v>
      </c>
      <c r="D10" s="481">
        <v>758</v>
      </c>
      <c r="E10" s="481">
        <v>610</v>
      </c>
      <c r="F10" s="481">
        <v>67</v>
      </c>
      <c r="G10" s="481">
        <v>0</v>
      </c>
      <c r="H10" s="481">
        <v>1940</v>
      </c>
    </row>
    <row r="11" spans="1:18" x14ac:dyDescent="0.25">
      <c r="A11" s="480" t="s">
        <v>122</v>
      </c>
      <c r="B11" s="481">
        <v>643</v>
      </c>
      <c r="C11" s="481">
        <v>1078</v>
      </c>
      <c r="D11" s="481">
        <v>961</v>
      </c>
      <c r="E11" s="481">
        <v>393</v>
      </c>
      <c r="F11" s="481">
        <v>46</v>
      </c>
      <c r="G11" s="481">
        <v>0</v>
      </c>
      <c r="H11" s="481">
        <v>3121</v>
      </c>
    </row>
    <row r="12" spans="1:18" x14ac:dyDescent="0.25">
      <c r="A12" s="480" t="s">
        <v>123</v>
      </c>
      <c r="B12" s="481">
        <v>393</v>
      </c>
      <c r="C12" s="481">
        <v>851</v>
      </c>
      <c r="D12" s="481">
        <v>906</v>
      </c>
      <c r="E12" s="481">
        <v>536</v>
      </c>
      <c r="F12" s="481">
        <v>46</v>
      </c>
      <c r="G12" s="481">
        <v>2</v>
      </c>
      <c r="H12" s="481">
        <v>2734</v>
      </c>
    </row>
    <row r="13" spans="1:18" x14ac:dyDescent="0.25">
      <c r="A13" s="480" t="s">
        <v>124</v>
      </c>
      <c r="B13" s="481">
        <v>0</v>
      </c>
      <c r="C13" s="481">
        <v>15</v>
      </c>
      <c r="D13" s="481">
        <v>29</v>
      </c>
      <c r="E13" s="481">
        <v>20</v>
      </c>
      <c r="F13" s="481">
        <v>0</v>
      </c>
      <c r="G13" s="481">
        <v>0</v>
      </c>
      <c r="H13" s="481">
        <v>64</v>
      </c>
    </row>
    <row r="14" spans="1:18" x14ac:dyDescent="0.25">
      <c r="A14" s="480" t="s">
        <v>198</v>
      </c>
      <c r="B14" s="481">
        <v>2</v>
      </c>
      <c r="C14" s="481">
        <v>21</v>
      </c>
      <c r="D14" s="481">
        <v>57</v>
      </c>
      <c r="E14" s="481">
        <v>47</v>
      </c>
      <c r="F14" s="481">
        <v>9</v>
      </c>
      <c r="G14" s="481">
        <v>0</v>
      </c>
      <c r="H14" s="481">
        <v>136</v>
      </c>
    </row>
    <row r="15" spans="1:18" x14ac:dyDescent="0.25">
      <c r="A15" s="480"/>
      <c r="B15" s="482"/>
      <c r="C15" s="482"/>
      <c r="D15" s="482"/>
      <c r="E15" s="482"/>
      <c r="F15" s="482"/>
      <c r="G15" s="482"/>
      <c r="H15" s="482"/>
    </row>
    <row r="16" spans="1:18" x14ac:dyDescent="0.25">
      <c r="A16" s="566" t="s">
        <v>378</v>
      </c>
      <c r="B16" s="566"/>
      <c r="C16" s="566"/>
      <c r="D16" s="566"/>
      <c r="E16" s="566"/>
      <c r="F16" s="365"/>
      <c r="G16" s="365"/>
      <c r="H16" s="389"/>
    </row>
    <row r="17" spans="1:24" ht="5.25" customHeight="1" x14ac:dyDescent="0.25">
      <c r="A17" s="483"/>
      <c r="B17" s="483"/>
      <c r="C17" s="483"/>
      <c r="D17" s="483"/>
      <c r="E17" s="483"/>
      <c r="F17" s="365"/>
      <c r="G17" s="365"/>
      <c r="H17" s="389"/>
    </row>
    <row r="18" spans="1:24" ht="15.75" x14ac:dyDescent="0.3">
      <c r="A18" s="478" t="s">
        <v>83</v>
      </c>
      <c r="B18" s="479">
        <f t="shared" ref="B18:H18" si="1">SUM(B20:B31)</f>
        <v>2456</v>
      </c>
      <c r="C18" s="479">
        <f t="shared" si="1"/>
        <v>2547</v>
      </c>
      <c r="D18" s="479">
        <f t="shared" si="1"/>
        <v>3533</v>
      </c>
      <c r="E18" s="479">
        <f t="shared" si="1"/>
        <v>3323</v>
      </c>
      <c r="F18" s="479">
        <f t="shared" si="1"/>
        <v>351</v>
      </c>
      <c r="G18" s="479">
        <f t="shared" si="1"/>
        <v>7</v>
      </c>
      <c r="H18" s="479">
        <f t="shared" si="1"/>
        <v>12217</v>
      </c>
      <c r="S18"/>
      <c r="T18"/>
      <c r="U18"/>
      <c r="V18"/>
      <c r="W18"/>
      <c r="X18"/>
    </row>
    <row r="19" spans="1:24" ht="5.25" customHeight="1" x14ac:dyDescent="0.25">
      <c r="A19" s="480"/>
      <c r="B19" s="481"/>
      <c r="C19" s="481"/>
      <c r="D19" s="481"/>
      <c r="E19" s="481"/>
      <c r="F19" s="481"/>
      <c r="G19" s="481"/>
      <c r="H19" s="481"/>
      <c r="S19"/>
      <c r="T19"/>
      <c r="U19"/>
      <c r="V19"/>
      <c r="W19"/>
      <c r="X19"/>
    </row>
    <row r="20" spans="1:24" x14ac:dyDescent="0.25">
      <c r="A20" s="480" t="s">
        <v>128</v>
      </c>
      <c r="B20" s="481">
        <v>1</v>
      </c>
      <c r="C20" s="481">
        <v>56</v>
      </c>
      <c r="D20" s="481">
        <v>110</v>
      </c>
      <c r="E20" s="481">
        <v>91</v>
      </c>
      <c r="F20" s="481">
        <v>5</v>
      </c>
      <c r="G20" s="481">
        <v>0</v>
      </c>
      <c r="H20" s="481">
        <v>263</v>
      </c>
      <c r="S20"/>
      <c r="T20"/>
      <c r="U20"/>
      <c r="V20"/>
      <c r="W20"/>
      <c r="X20"/>
    </row>
    <row r="21" spans="1:24" x14ac:dyDescent="0.25">
      <c r="A21" s="480" t="s">
        <v>129</v>
      </c>
      <c r="B21" s="481">
        <v>2</v>
      </c>
      <c r="C21" s="481">
        <v>36</v>
      </c>
      <c r="D21" s="481">
        <v>80</v>
      </c>
      <c r="E21" s="481">
        <v>31</v>
      </c>
      <c r="F21" s="481">
        <v>4</v>
      </c>
      <c r="G21" s="481">
        <v>0</v>
      </c>
      <c r="H21" s="481">
        <v>153</v>
      </c>
      <c r="S21"/>
      <c r="T21"/>
      <c r="U21"/>
      <c r="V21"/>
      <c r="W21"/>
      <c r="X21"/>
    </row>
    <row r="22" spans="1:24" x14ac:dyDescent="0.25">
      <c r="A22" s="480" t="s">
        <v>130</v>
      </c>
      <c r="B22" s="481">
        <v>46</v>
      </c>
      <c r="C22" s="481">
        <v>187</v>
      </c>
      <c r="D22" s="481">
        <v>252</v>
      </c>
      <c r="E22" s="481">
        <v>275</v>
      </c>
      <c r="F22" s="481">
        <v>22</v>
      </c>
      <c r="G22" s="481">
        <v>0</v>
      </c>
      <c r="H22" s="481">
        <v>782</v>
      </c>
      <c r="S22"/>
      <c r="T22"/>
      <c r="U22"/>
      <c r="V22"/>
      <c r="W22"/>
      <c r="X22"/>
    </row>
    <row r="23" spans="1:24" x14ac:dyDescent="0.25">
      <c r="A23" s="480" t="s">
        <v>131</v>
      </c>
      <c r="B23" s="481">
        <v>62</v>
      </c>
      <c r="C23" s="481">
        <v>78</v>
      </c>
      <c r="D23" s="481">
        <v>156</v>
      </c>
      <c r="E23" s="481">
        <v>96</v>
      </c>
      <c r="F23" s="481">
        <v>12</v>
      </c>
      <c r="G23" s="481">
        <v>0</v>
      </c>
      <c r="H23" s="481">
        <v>404</v>
      </c>
      <c r="S23"/>
      <c r="T23"/>
      <c r="U23"/>
      <c r="V23"/>
      <c r="W23"/>
      <c r="X23"/>
    </row>
    <row r="24" spans="1:24" x14ac:dyDescent="0.25">
      <c r="A24" s="480" t="s">
        <v>132</v>
      </c>
      <c r="B24" s="481">
        <v>14</v>
      </c>
      <c r="C24" s="481">
        <v>115</v>
      </c>
      <c r="D24" s="481">
        <v>185</v>
      </c>
      <c r="E24" s="481">
        <v>178</v>
      </c>
      <c r="F24" s="481">
        <v>32</v>
      </c>
      <c r="G24" s="481">
        <v>0</v>
      </c>
      <c r="H24" s="481">
        <v>524</v>
      </c>
      <c r="S24"/>
      <c r="T24"/>
      <c r="U24"/>
      <c r="V24"/>
      <c r="W24"/>
      <c r="X24"/>
    </row>
    <row r="25" spans="1:24" x14ac:dyDescent="0.25">
      <c r="A25" s="480" t="s">
        <v>133</v>
      </c>
      <c r="B25" s="481">
        <v>151</v>
      </c>
      <c r="C25" s="481">
        <v>204</v>
      </c>
      <c r="D25" s="481">
        <v>323</v>
      </c>
      <c r="E25" s="481">
        <v>258</v>
      </c>
      <c r="F25" s="481">
        <v>17</v>
      </c>
      <c r="G25" s="481">
        <v>0</v>
      </c>
      <c r="H25" s="481">
        <v>953</v>
      </c>
      <c r="S25"/>
      <c r="T25"/>
      <c r="U25"/>
      <c r="V25"/>
      <c r="W25"/>
      <c r="X25"/>
    </row>
    <row r="26" spans="1:24" x14ac:dyDescent="0.25">
      <c r="A26" s="480" t="s">
        <v>134</v>
      </c>
      <c r="B26" s="481">
        <v>160</v>
      </c>
      <c r="C26" s="481">
        <v>222</v>
      </c>
      <c r="D26" s="481">
        <v>328</v>
      </c>
      <c r="E26" s="481">
        <v>220</v>
      </c>
      <c r="F26" s="481">
        <v>27</v>
      </c>
      <c r="G26" s="481">
        <v>0</v>
      </c>
      <c r="H26" s="481">
        <v>957</v>
      </c>
      <c r="S26"/>
      <c r="T26"/>
      <c r="U26"/>
      <c r="V26"/>
      <c r="W26"/>
      <c r="X26"/>
    </row>
    <row r="27" spans="1:24" x14ac:dyDescent="0.25">
      <c r="A27" s="480" t="s">
        <v>135</v>
      </c>
      <c r="B27" s="481">
        <v>106</v>
      </c>
      <c r="C27" s="481">
        <v>331</v>
      </c>
      <c r="D27" s="481">
        <v>420</v>
      </c>
      <c r="E27" s="481">
        <v>221</v>
      </c>
      <c r="F27" s="481">
        <v>25</v>
      </c>
      <c r="G27" s="481">
        <v>0</v>
      </c>
      <c r="H27" s="481">
        <v>1103</v>
      </c>
      <c r="S27"/>
      <c r="T27"/>
      <c r="U27"/>
      <c r="V27"/>
      <c r="W27"/>
      <c r="X27"/>
    </row>
    <row r="28" spans="1:24" x14ac:dyDescent="0.25">
      <c r="A28" s="480" t="s">
        <v>136</v>
      </c>
      <c r="B28" s="481">
        <v>70</v>
      </c>
      <c r="C28" s="481">
        <v>84</v>
      </c>
      <c r="D28" s="481">
        <v>162</v>
      </c>
      <c r="E28" s="481">
        <v>138</v>
      </c>
      <c r="F28" s="481">
        <v>15</v>
      </c>
      <c r="G28" s="481">
        <v>0</v>
      </c>
      <c r="H28" s="481">
        <v>469</v>
      </c>
      <c r="S28"/>
      <c r="T28"/>
      <c r="U28"/>
      <c r="V28"/>
      <c r="W28"/>
      <c r="X28"/>
    </row>
    <row r="29" spans="1:24" x14ac:dyDescent="0.25">
      <c r="A29" s="480" t="s">
        <v>137</v>
      </c>
      <c r="B29" s="481">
        <v>66</v>
      </c>
      <c r="C29" s="481">
        <v>210</v>
      </c>
      <c r="D29" s="481">
        <v>312</v>
      </c>
      <c r="E29" s="481">
        <v>154</v>
      </c>
      <c r="F29" s="481">
        <v>23</v>
      </c>
      <c r="G29" s="481">
        <v>0</v>
      </c>
      <c r="H29" s="481">
        <v>765</v>
      </c>
      <c r="S29"/>
      <c r="T29"/>
      <c r="U29"/>
      <c r="V29"/>
      <c r="W29"/>
      <c r="X29"/>
    </row>
    <row r="30" spans="1:24" x14ac:dyDescent="0.25">
      <c r="A30" s="480" t="s">
        <v>138</v>
      </c>
      <c r="B30" s="481">
        <v>346</v>
      </c>
      <c r="C30" s="481">
        <v>388</v>
      </c>
      <c r="D30" s="481">
        <v>391</v>
      </c>
      <c r="E30" s="481">
        <v>203</v>
      </c>
      <c r="F30" s="481">
        <v>24</v>
      </c>
      <c r="G30" s="481">
        <v>1</v>
      </c>
      <c r="H30" s="481">
        <v>1353</v>
      </c>
      <c r="S30"/>
      <c r="T30"/>
      <c r="U30"/>
      <c r="V30"/>
      <c r="W30"/>
      <c r="X30"/>
    </row>
    <row r="31" spans="1:24" x14ac:dyDescent="0.25">
      <c r="A31" s="480" t="s">
        <v>139</v>
      </c>
      <c r="B31" s="481">
        <v>1432</v>
      </c>
      <c r="C31" s="481">
        <v>636</v>
      </c>
      <c r="D31" s="481">
        <v>814</v>
      </c>
      <c r="E31" s="481">
        <v>1458</v>
      </c>
      <c r="F31" s="481">
        <v>145</v>
      </c>
      <c r="G31" s="481">
        <v>6</v>
      </c>
      <c r="H31" s="481">
        <v>4491</v>
      </c>
      <c r="S31"/>
      <c r="T31"/>
      <c r="U31"/>
      <c r="V31"/>
      <c r="W31"/>
      <c r="X31"/>
    </row>
    <row r="32" spans="1:24" x14ac:dyDescent="0.25">
      <c r="A32" s="480"/>
      <c r="B32" s="481"/>
      <c r="C32" s="481"/>
      <c r="D32" s="481"/>
      <c r="E32" s="481"/>
      <c r="F32" s="481"/>
      <c r="G32" s="481"/>
      <c r="H32" s="481"/>
      <c r="S32"/>
      <c r="T32"/>
      <c r="U32"/>
      <c r="V32"/>
      <c r="W32"/>
      <c r="X32"/>
    </row>
    <row r="33" spans="1:33" x14ac:dyDescent="0.25">
      <c r="A33" s="391" t="s">
        <v>285</v>
      </c>
      <c r="B33" s="457"/>
      <c r="C33" s="457"/>
      <c r="D33" s="457"/>
      <c r="E33" s="457"/>
      <c r="F33" s="439"/>
      <c r="G33" s="439"/>
      <c r="H33" s="440"/>
      <c r="S33"/>
      <c r="T33"/>
      <c r="U33"/>
      <c r="V33"/>
      <c r="W33"/>
      <c r="X33"/>
      <c r="Y33"/>
      <c r="Z33"/>
      <c r="AA33"/>
      <c r="AB33"/>
      <c r="AC33"/>
      <c r="AD33"/>
      <c r="AE33"/>
      <c r="AF33"/>
      <c r="AG33"/>
    </row>
    <row r="34" spans="1:33" ht="5.25" customHeight="1" x14ac:dyDescent="0.25">
      <c r="A34" s="391"/>
      <c r="B34" s="457"/>
      <c r="C34" s="457"/>
      <c r="D34" s="457"/>
      <c r="E34" s="457"/>
      <c r="F34" s="439"/>
      <c r="G34" s="439"/>
      <c r="H34" s="440"/>
      <c r="S34"/>
      <c r="T34"/>
      <c r="U34"/>
      <c r="V34"/>
      <c r="W34"/>
      <c r="X34"/>
      <c r="Y34"/>
      <c r="Z34"/>
      <c r="AA34"/>
      <c r="AB34"/>
      <c r="AC34"/>
      <c r="AD34"/>
      <c r="AE34"/>
      <c r="AF34"/>
      <c r="AG34"/>
    </row>
    <row r="35" spans="1:33" ht="15.75" x14ac:dyDescent="0.3">
      <c r="A35" s="478" t="s">
        <v>34</v>
      </c>
      <c r="B35" s="479">
        <f t="shared" ref="B35:H35" si="2">SUM(B37:B43)</f>
        <v>2456</v>
      </c>
      <c r="C35" s="479">
        <f t="shared" si="2"/>
        <v>2547</v>
      </c>
      <c r="D35" s="479">
        <f t="shared" si="2"/>
        <v>3533</v>
      </c>
      <c r="E35" s="479">
        <f t="shared" si="2"/>
        <v>3323</v>
      </c>
      <c r="F35" s="479">
        <f t="shared" si="2"/>
        <v>351</v>
      </c>
      <c r="G35" s="479">
        <f t="shared" si="2"/>
        <v>7</v>
      </c>
      <c r="H35" s="479">
        <f t="shared" si="2"/>
        <v>12217</v>
      </c>
      <c r="S35"/>
      <c r="T35"/>
      <c r="U35"/>
      <c r="V35"/>
      <c r="W35"/>
      <c r="X35"/>
      <c r="Y35"/>
      <c r="Z35"/>
      <c r="AA35"/>
      <c r="AB35"/>
      <c r="AC35"/>
      <c r="AD35"/>
      <c r="AE35"/>
      <c r="AF35"/>
      <c r="AG35"/>
    </row>
    <row r="36" spans="1:33" ht="5.25" customHeight="1" x14ac:dyDescent="0.25">
      <c r="A36" s="480"/>
      <c r="B36" s="481"/>
      <c r="C36" s="481"/>
      <c r="D36" s="481"/>
      <c r="E36" s="481"/>
      <c r="F36" s="481"/>
      <c r="G36" s="481"/>
      <c r="H36" s="481"/>
      <c r="S36"/>
      <c r="T36"/>
      <c r="U36"/>
      <c r="V36"/>
      <c r="W36"/>
      <c r="X36"/>
      <c r="Y36"/>
      <c r="Z36"/>
      <c r="AA36"/>
      <c r="AB36"/>
      <c r="AC36"/>
      <c r="AD36"/>
      <c r="AE36"/>
      <c r="AF36"/>
      <c r="AG36"/>
    </row>
    <row r="37" spans="1:33" x14ac:dyDescent="0.25">
      <c r="A37" s="480" t="s">
        <v>286</v>
      </c>
      <c r="B37" s="481">
        <v>120</v>
      </c>
      <c r="C37" s="481">
        <v>149</v>
      </c>
      <c r="D37" s="481">
        <v>199</v>
      </c>
      <c r="E37" s="481">
        <v>217</v>
      </c>
      <c r="F37" s="481">
        <v>39</v>
      </c>
      <c r="G37" s="481">
        <v>0</v>
      </c>
      <c r="H37" s="481">
        <v>724</v>
      </c>
      <c r="S37"/>
      <c r="T37"/>
      <c r="U37"/>
      <c r="V37"/>
      <c r="W37"/>
      <c r="X37"/>
      <c r="Y37"/>
      <c r="Z37"/>
      <c r="AA37"/>
      <c r="AB37"/>
      <c r="AC37"/>
      <c r="AD37"/>
      <c r="AE37"/>
      <c r="AF37"/>
      <c r="AG37"/>
    </row>
    <row r="38" spans="1:33" x14ac:dyDescent="0.25">
      <c r="A38" s="480" t="s">
        <v>287</v>
      </c>
      <c r="B38" s="481">
        <v>78</v>
      </c>
      <c r="C38" s="481">
        <v>91</v>
      </c>
      <c r="D38" s="481">
        <v>119</v>
      </c>
      <c r="E38" s="481">
        <v>129</v>
      </c>
      <c r="F38" s="481">
        <v>17</v>
      </c>
      <c r="G38" s="481">
        <v>1</v>
      </c>
      <c r="H38" s="481">
        <v>435</v>
      </c>
      <c r="S38"/>
      <c r="T38"/>
      <c r="U38"/>
      <c r="V38"/>
      <c r="W38"/>
      <c r="X38"/>
      <c r="Y38"/>
      <c r="Z38"/>
      <c r="AA38"/>
      <c r="AB38"/>
      <c r="AC38"/>
      <c r="AD38"/>
      <c r="AE38"/>
      <c r="AF38"/>
      <c r="AG38"/>
    </row>
    <row r="39" spans="1:33" x14ac:dyDescent="0.25">
      <c r="A39" s="480" t="s">
        <v>288</v>
      </c>
      <c r="B39" s="481">
        <v>165</v>
      </c>
      <c r="C39" s="481">
        <v>164</v>
      </c>
      <c r="D39" s="481">
        <v>207</v>
      </c>
      <c r="E39" s="481">
        <v>262</v>
      </c>
      <c r="F39" s="481">
        <v>41</v>
      </c>
      <c r="G39" s="481">
        <v>2</v>
      </c>
      <c r="H39" s="481">
        <v>841</v>
      </c>
      <c r="S39"/>
      <c r="T39"/>
      <c r="U39"/>
      <c r="V39"/>
      <c r="W39"/>
      <c r="X39"/>
      <c r="Y39"/>
      <c r="Z39"/>
      <c r="AA39"/>
      <c r="AB39"/>
      <c r="AC39"/>
      <c r="AD39"/>
      <c r="AE39"/>
      <c r="AF39"/>
      <c r="AG39"/>
    </row>
    <row r="40" spans="1:33" x14ac:dyDescent="0.25">
      <c r="A40" s="480" t="s">
        <v>289</v>
      </c>
      <c r="B40" s="481">
        <v>271</v>
      </c>
      <c r="C40" s="481">
        <v>307</v>
      </c>
      <c r="D40" s="481">
        <v>451</v>
      </c>
      <c r="E40" s="481">
        <v>400</v>
      </c>
      <c r="F40" s="481">
        <v>39</v>
      </c>
      <c r="G40" s="481">
        <v>1</v>
      </c>
      <c r="H40" s="481">
        <v>1469</v>
      </c>
      <c r="S40"/>
      <c r="T40"/>
      <c r="U40"/>
      <c r="V40"/>
      <c r="W40"/>
      <c r="X40"/>
      <c r="Y40"/>
      <c r="Z40"/>
      <c r="AA40"/>
      <c r="AB40"/>
      <c r="AC40"/>
      <c r="AD40"/>
      <c r="AE40"/>
      <c r="AF40"/>
      <c r="AG40"/>
    </row>
    <row r="41" spans="1:33" x14ac:dyDescent="0.25">
      <c r="A41" s="480" t="s">
        <v>290</v>
      </c>
      <c r="B41" s="481">
        <v>519</v>
      </c>
      <c r="C41" s="481">
        <v>529</v>
      </c>
      <c r="D41" s="481">
        <v>787</v>
      </c>
      <c r="E41" s="481">
        <v>665</v>
      </c>
      <c r="F41" s="481">
        <v>72</v>
      </c>
      <c r="G41" s="481">
        <v>0</v>
      </c>
      <c r="H41" s="481">
        <v>2572</v>
      </c>
      <c r="S41"/>
      <c r="T41"/>
      <c r="U41"/>
      <c r="V41"/>
      <c r="W41"/>
      <c r="X41"/>
      <c r="Y41"/>
      <c r="Z41"/>
      <c r="AA41"/>
      <c r="AB41"/>
      <c r="AC41"/>
      <c r="AD41"/>
      <c r="AE41"/>
      <c r="AF41"/>
      <c r="AG41"/>
    </row>
    <row r="42" spans="1:33" x14ac:dyDescent="0.25">
      <c r="A42" s="480" t="s">
        <v>291</v>
      </c>
      <c r="B42" s="481">
        <v>715</v>
      </c>
      <c r="C42" s="481">
        <v>734</v>
      </c>
      <c r="D42" s="481">
        <v>925</v>
      </c>
      <c r="E42" s="481">
        <v>860</v>
      </c>
      <c r="F42" s="481">
        <v>71</v>
      </c>
      <c r="G42" s="481">
        <v>2</v>
      </c>
      <c r="H42" s="481">
        <v>3307</v>
      </c>
      <c r="S42"/>
      <c r="T42"/>
      <c r="U42"/>
      <c r="V42"/>
      <c r="W42"/>
      <c r="X42"/>
      <c r="Y42"/>
      <c r="Z42"/>
      <c r="AA42"/>
      <c r="AB42"/>
      <c r="AC42"/>
      <c r="AD42"/>
      <c r="AE42"/>
      <c r="AF42"/>
      <c r="AG42"/>
    </row>
    <row r="43" spans="1:33" ht="14.25" customHeight="1" x14ac:dyDescent="0.25">
      <c r="A43" s="480" t="s">
        <v>292</v>
      </c>
      <c r="B43" s="481">
        <v>588</v>
      </c>
      <c r="C43" s="481">
        <v>573</v>
      </c>
      <c r="D43" s="481">
        <v>845</v>
      </c>
      <c r="E43" s="481">
        <v>790</v>
      </c>
      <c r="F43" s="481">
        <v>72</v>
      </c>
      <c r="G43" s="481">
        <v>1</v>
      </c>
      <c r="H43" s="481">
        <v>2869</v>
      </c>
      <c r="S43"/>
      <c r="T43"/>
      <c r="U43"/>
      <c r="V43"/>
      <c r="W43"/>
      <c r="X43"/>
      <c r="Y43"/>
      <c r="Z43"/>
      <c r="AA43"/>
      <c r="AB43"/>
      <c r="AC43"/>
      <c r="AD43"/>
      <c r="AE43"/>
      <c r="AF43"/>
      <c r="AG43"/>
    </row>
    <row r="44" spans="1:33" ht="14.25" customHeight="1" x14ac:dyDescent="0.25">
      <c r="A44" s="480"/>
      <c r="B44" s="481"/>
      <c r="C44" s="481"/>
      <c r="D44" s="481"/>
      <c r="E44" s="481"/>
      <c r="F44" s="481"/>
      <c r="G44" s="481"/>
      <c r="H44" s="481"/>
      <c r="S44"/>
      <c r="T44"/>
      <c r="U44"/>
      <c r="V44"/>
      <c r="W44"/>
      <c r="X44"/>
      <c r="Y44"/>
      <c r="Z44"/>
      <c r="AA44"/>
      <c r="AB44"/>
      <c r="AC44"/>
      <c r="AD44"/>
      <c r="AE44"/>
      <c r="AF44"/>
      <c r="AG44"/>
    </row>
    <row r="45" spans="1:33" x14ac:dyDescent="0.25">
      <c r="A45" s="391" t="s">
        <v>293</v>
      </c>
      <c r="B45" s="457"/>
      <c r="C45" s="457"/>
      <c r="D45" s="457"/>
      <c r="E45" s="457"/>
      <c r="F45" s="439"/>
      <c r="G45" s="439"/>
      <c r="H45" s="440"/>
      <c r="S45"/>
      <c r="T45"/>
      <c r="U45"/>
      <c r="V45"/>
      <c r="W45"/>
      <c r="X45"/>
      <c r="Y45"/>
      <c r="Z45"/>
      <c r="AA45"/>
      <c r="AB45"/>
      <c r="AC45"/>
      <c r="AD45"/>
      <c r="AE45"/>
      <c r="AF45"/>
      <c r="AG45"/>
    </row>
    <row r="46" spans="1:33" ht="5.25" customHeight="1" x14ac:dyDescent="0.25">
      <c r="A46" s="391"/>
      <c r="B46" s="457"/>
      <c r="C46" s="457"/>
      <c r="D46" s="457"/>
      <c r="E46" s="457"/>
      <c r="F46" s="439"/>
      <c r="G46" s="439"/>
      <c r="H46" s="440"/>
      <c r="S46"/>
      <c r="T46"/>
      <c r="U46"/>
      <c r="V46"/>
      <c r="W46"/>
      <c r="X46"/>
      <c r="Y46"/>
      <c r="Z46"/>
      <c r="AA46"/>
      <c r="AB46"/>
      <c r="AC46"/>
      <c r="AD46"/>
      <c r="AE46"/>
      <c r="AF46"/>
      <c r="AG46"/>
    </row>
    <row r="47" spans="1:33" ht="15.75" x14ac:dyDescent="0.3">
      <c r="A47" s="478" t="s">
        <v>34</v>
      </c>
      <c r="B47" s="479">
        <f t="shared" ref="B47:H47" si="3">SUM(B49:B50)</f>
        <v>2456</v>
      </c>
      <c r="C47" s="479">
        <f t="shared" si="3"/>
        <v>2547</v>
      </c>
      <c r="D47" s="479">
        <f t="shared" si="3"/>
        <v>3533</v>
      </c>
      <c r="E47" s="479">
        <f t="shared" si="3"/>
        <v>3323</v>
      </c>
      <c r="F47" s="479">
        <f t="shared" si="3"/>
        <v>351</v>
      </c>
      <c r="G47" s="479">
        <f t="shared" si="3"/>
        <v>7</v>
      </c>
      <c r="H47" s="479">
        <f t="shared" si="3"/>
        <v>12217</v>
      </c>
      <c r="S47"/>
      <c r="T47"/>
      <c r="U47"/>
      <c r="V47"/>
      <c r="W47"/>
      <c r="X47"/>
      <c r="Y47"/>
      <c r="Z47"/>
      <c r="AA47"/>
      <c r="AB47"/>
      <c r="AC47"/>
      <c r="AD47"/>
      <c r="AE47"/>
      <c r="AF47"/>
      <c r="AG47"/>
    </row>
    <row r="48" spans="1:33" ht="5.25" customHeight="1" x14ac:dyDescent="0.25">
      <c r="A48" s="480"/>
      <c r="B48" s="481"/>
      <c r="C48" s="481"/>
      <c r="D48" s="481"/>
      <c r="E48" s="481"/>
      <c r="F48" s="481"/>
      <c r="G48" s="481"/>
      <c r="H48" s="481"/>
      <c r="S48"/>
      <c r="T48"/>
      <c r="U48"/>
      <c r="V48"/>
      <c r="W48"/>
      <c r="X48"/>
      <c r="Y48"/>
      <c r="Z48"/>
      <c r="AA48"/>
      <c r="AB48"/>
      <c r="AC48"/>
      <c r="AD48"/>
      <c r="AE48"/>
      <c r="AF48"/>
      <c r="AG48"/>
    </row>
    <row r="49" spans="1:33" x14ac:dyDescent="0.25">
      <c r="A49" s="480" t="s">
        <v>248</v>
      </c>
      <c r="B49" s="481">
        <v>835</v>
      </c>
      <c r="C49" s="481">
        <v>887</v>
      </c>
      <c r="D49" s="481">
        <v>1372</v>
      </c>
      <c r="E49" s="481">
        <v>1252</v>
      </c>
      <c r="F49" s="481">
        <v>177</v>
      </c>
      <c r="G49" s="481">
        <v>2</v>
      </c>
      <c r="H49" s="481">
        <v>4525</v>
      </c>
      <c r="S49"/>
      <c r="T49"/>
      <c r="U49"/>
      <c r="V49"/>
      <c r="W49"/>
      <c r="X49"/>
      <c r="Y49"/>
      <c r="Z49"/>
      <c r="AA49"/>
      <c r="AB49"/>
      <c r="AC49"/>
      <c r="AD49"/>
      <c r="AE49"/>
      <c r="AF49"/>
      <c r="AG49"/>
    </row>
    <row r="50" spans="1:33" x14ac:dyDescent="0.25">
      <c r="A50" s="480" t="s">
        <v>249</v>
      </c>
      <c r="B50" s="481">
        <v>1621</v>
      </c>
      <c r="C50" s="481">
        <v>1660</v>
      </c>
      <c r="D50" s="481">
        <v>2161</v>
      </c>
      <c r="E50" s="481">
        <v>2071</v>
      </c>
      <c r="F50" s="481">
        <v>174</v>
      </c>
      <c r="G50" s="481">
        <v>5</v>
      </c>
      <c r="H50" s="481">
        <v>7692</v>
      </c>
      <c r="S50"/>
      <c r="T50"/>
      <c r="U50"/>
      <c r="V50"/>
      <c r="W50"/>
      <c r="X50"/>
      <c r="Y50"/>
      <c r="Z50"/>
      <c r="AA50"/>
      <c r="AB50"/>
      <c r="AC50"/>
      <c r="AD50"/>
      <c r="AE50"/>
      <c r="AF50"/>
      <c r="AG50"/>
    </row>
    <row r="51" spans="1:33" x14ac:dyDescent="0.25">
      <c r="A51" s="111"/>
      <c r="B51" s="111"/>
      <c r="C51" s="111"/>
      <c r="D51" s="111"/>
      <c r="E51" s="111"/>
      <c r="F51" s="111"/>
      <c r="G51" s="111"/>
      <c r="H51" s="111"/>
      <c r="S51"/>
      <c r="T51"/>
      <c r="U51"/>
      <c r="V51"/>
      <c r="W51"/>
      <c r="X51"/>
      <c r="Y51"/>
      <c r="Z51"/>
      <c r="AA51"/>
      <c r="AB51"/>
      <c r="AC51"/>
      <c r="AD51"/>
      <c r="AE51"/>
      <c r="AF51"/>
      <c r="AG51"/>
    </row>
    <row r="52" spans="1:33" ht="19.5" customHeight="1" x14ac:dyDescent="0.25">
      <c r="A52" s="136" t="s">
        <v>168</v>
      </c>
    </row>
    <row r="53" spans="1:33" x14ac:dyDescent="0.25">
      <c r="A53" s="136"/>
    </row>
    <row r="54" spans="1:33" x14ac:dyDescent="0.25">
      <c r="A54" s="136" t="s">
        <v>24</v>
      </c>
    </row>
    <row r="55" spans="1:33" x14ac:dyDescent="0.25">
      <c r="A55" s="137" t="s">
        <v>379</v>
      </c>
    </row>
    <row r="56" spans="1:33" x14ac:dyDescent="0.25">
      <c r="A56" s="164" t="s">
        <v>380</v>
      </c>
    </row>
    <row r="57" spans="1:33" x14ac:dyDescent="0.25">
      <c r="A57" s="373" t="s">
        <v>370</v>
      </c>
      <c r="B57" s="267"/>
      <c r="C57" s="267"/>
      <c r="D57" s="267"/>
      <c r="E57" s="267"/>
      <c r="F57" s="267"/>
      <c r="G57" s="267"/>
      <c r="H57" s="267"/>
      <c r="Q57" s="267"/>
      <c r="R57" s="267"/>
    </row>
    <row r="58" spans="1:33" x14ac:dyDescent="0.25">
      <c r="A58" s="138" t="s">
        <v>371</v>
      </c>
      <c r="B58" s="267"/>
      <c r="C58" s="267"/>
      <c r="D58" s="267"/>
      <c r="E58" s="267"/>
      <c r="F58" s="267"/>
      <c r="G58" s="267"/>
      <c r="H58" s="267"/>
      <c r="Q58" s="267"/>
      <c r="R58" s="267"/>
    </row>
  </sheetData>
  <sheetProtection algorithmName="SHA-512" hashValue="CW6IbEasdHw4h7gebCN1EHIQf11q7W4c6Ei3mzoPFsi6Rg2UpMgJamOEEidEqyNJec9ROYq+QKuSeFkK358jxg==" saltValue="C7ItVkP27SVf/NPyNHWbFw==" spinCount="100000" sheet="1" objects="1" scenarios="1"/>
  <mergeCells count="1">
    <mergeCell ref="A16:E16"/>
  </mergeCells>
  <pageMargins left="0.7" right="0.7" top="0.78740157499999996" bottom="0.78740157499999996" header="0.3" footer="0.3"/>
  <pageSetup paperSize="9" scale="84"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Normal="100" workbookViewId="0"/>
  </sheetViews>
  <sheetFormatPr baseColWidth="10" defaultRowHeight="15" x14ac:dyDescent="0.25"/>
  <cols>
    <col min="1" max="1" width="11.5703125" style="267" customWidth="1"/>
    <col min="2" max="2" width="17" style="267" customWidth="1"/>
    <col min="3" max="10" width="11" style="106" customWidth="1"/>
    <col min="11" max="11" width="3.85546875" style="461" customWidth="1"/>
    <col min="12" max="12" width="11.7109375" customWidth="1"/>
    <col min="21" max="16384" width="11.42578125" style="267"/>
  </cols>
  <sheetData>
    <row r="1" spans="1:20" ht="15" customHeight="1" x14ac:dyDescent="0.3">
      <c r="A1" s="41" t="s">
        <v>372</v>
      </c>
      <c r="B1" s="353"/>
    </row>
    <row r="2" spans="1:20" ht="18.75" x14ac:dyDescent="0.4">
      <c r="A2" s="42" t="s">
        <v>265</v>
      </c>
      <c r="B2" s="42"/>
      <c r="C2" s="208"/>
      <c r="D2" s="208"/>
      <c r="E2" s="208"/>
      <c r="F2" s="208"/>
      <c r="J2" s="246"/>
      <c r="K2" s="460"/>
    </row>
    <row r="3" spans="1:20" ht="16.5" customHeight="1" x14ac:dyDescent="0.4">
      <c r="A3" s="42" t="s">
        <v>373</v>
      </c>
      <c r="B3" s="355"/>
      <c r="C3" s="355"/>
      <c r="D3" s="355"/>
      <c r="E3" s="355"/>
      <c r="F3" s="355"/>
      <c r="J3" s="246"/>
      <c r="K3" s="460"/>
    </row>
    <row r="4" spans="1:20" x14ac:dyDescent="0.25">
      <c r="A4" s="111"/>
      <c r="B4" s="111"/>
      <c r="C4" s="212" t="s">
        <v>28</v>
      </c>
      <c r="D4" s="111"/>
      <c r="E4" s="111"/>
      <c r="F4" s="111"/>
      <c r="G4" s="111"/>
      <c r="H4" s="111"/>
      <c r="I4" s="111"/>
      <c r="J4" s="111"/>
      <c r="K4" s="462"/>
    </row>
    <row r="5" spans="1:20" s="383" customFormat="1" x14ac:dyDescent="0.25">
      <c r="A5" s="111"/>
      <c r="B5" s="111"/>
      <c r="C5" s="111" t="s">
        <v>286</v>
      </c>
      <c r="D5" s="111" t="s">
        <v>287</v>
      </c>
      <c r="E5" s="111" t="s">
        <v>288</v>
      </c>
      <c r="F5" s="111" t="s">
        <v>289</v>
      </c>
      <c r="G5" s="111" t="s">
        <v>290</v>
      </c>
      <c r="H5" s="111" t="s">
        <v>291</v>
      </c>
      <c r="I5" s="111" t="s">
        <v>292</v>
      </c>
      <c r="J5" s="111" t="s">
        <v>223</v>
      </c>
      <c r="K5" s="463"/>
      <c r="L5"/>
      <c r="M5"/>
      <c r="N5"/>
      <c r="O5"/>
      <c r="P5"/>
      <c r="Q5"/>
      <c r="R5"/>
      <c r="S5"/>
      <c r="T5"/>
    </row>
    <row r="6" spans="1:20" ht="19.5" customHeight="1" x14ac:dyDescent="0.3">
      <c r="A6" s="308" t="s">
        <v>119</v>
      </c>
      <c r="B6" s="183"/>
      <c r="C6" s="464"/>
      <c r="D6" s="464"/>
      <c r="E6" s="464"/>
      <c r="F6" s="464"/>
      <c r="G6" s="385"/>
      <c r="H6" s="385"/>
      <c r="I6" s="385"/>
      <c r="J6" s="386"/>
      <c r="K6" s="386"/>
    </row>
    <row r="7" spans="1:20" ht="5.25" customHeight="1" x14ac:dyDescent="0.25">
      <c r="A7" s="183"/>
      <c r="B7" s="183"/>
      <c r="C7" s="464"/>
      <c r="D7" s="464"/>
      <c r="E7" s="464"/>
      <c r="F7" s="464"/>
      <c r="G7" s="385"/>
      <c r="H7" s="385"/>
      <c r="I7" s="385"/>
      <c r="J7" s="386"/>
      <c r="K7" s="386"/>
    </row>
    <row r="8" spans="1:20" ht="15.75" x14ac:dyDescent="0.3">
      <c r="A8" s="183" t="s">
        <v>34</v>
      </c>
      <c r="B8" s="183"/>
      <c r="C8" s="465">
        <f t="shared" ref="C8:J8" si="0">SUM(C10:C15)</f>
        <v>724</v>
      </c>
      <c r="D8" s="465">
        <f t="shared" si="0"/>
        <v>435</v>
      </c>
      <c r="E8" s="465">
        <f t="shared" si="0"/>
        <v>841</v>
      </c>
      <c r="F8" s="465">
        <f t="shared" si="0"/>
        <v>1469</v>
      </c>
      <c r="G8" s="466">
        <f t="shared" si="0"/>
        <v>2572</v>
      </c>
      <c r="H8" s="466">
        <f t="shared" si="0"/>
        <v>3307</v>
      </c>
      <c r="I8" s="466">
        <f t="shared" si="0"/>
        <v>2869</v>
      </c>
      <c r="J8" s="466">
        <f t="shared" si="0"/>
        <v>12217</v>
      </c>
      <c r="K8" s="467"/>
    </row>
    <row r="9" spans="1:20" ht="5.25" customHeight="1" x14ac:dyDescent="0.25">
      <c r="A9" s="187"/>
      <c r="B9" s="187"/>
      <c r="C9" s="468"/>
      <c r="D9" s="468"/>
      <c r="E9" s="468"/>
      <c r="F9" s="468"/>
      <c r="G9" s="469"/>
      <c r="H9" s="469"/>
      <c r="I9" s="469"/>
      <c r="J9" s="469"/>
      <c r="K9" s="470"/>
    </row>
    <row r="10" spans="1:20" x14ac:dyDescent="0.25">
      <c r="A10" s="187" t="s">
        <v>120</v>
      </c>
      <c r="B10" s="187"/>
      <c r="C10" s="468">
        <v>203</v>
      </c>
      <c r="D10" s="468">
        <v>168</v>
      </c>
      <c r="E10" s="468">
        <v>294</v>
      </c>
      <c r="F10" s="468">
        <v>487</v>
      </c>
      <c r="G10" s="469">
        <v>934</v>
      </c>
      <c r="H10" s="469">
        <v>1154</v>
      </c>
      <c r="I10" s="469">
        <v>982</v>
      </c>
      <c r="J10" s="469">
        <f t="shared" ref="J10:J15" si="1">SUM(C10:I10)</f>
        <v>4222</v>
      </c>
      <c r="K10" s="470"/>
    </row>
    <row r="11" spans="1:20" x14ac:dyDescent="0.25">
      <c r="A11" s="187" t="s">
        <v>196</v>
      </c>
      <c r="B11" s="187"/>
      <c r="C11" s="468">
        <v>248</v>
      </c>
      <c r="D11" s="468">
        <v>80</v>
      </c>
      <c r="E11" s="468">
        <v>170</v>
      </c>
      <c r="F11" s="468">
        <v>245</v>
      </c>
      <c r="G11" s="469">
        <v>365</v>
      </c>
      <c r="H11" s="469">
        <v>470</v>
      </c>
      <c r="I11" s="469">
        <v>362</v>
      </c>
      <c r="J11" s="469">
        <f t="shared" si="1"/>
        <v>1940</v>
      </c>
      <c r="K11" s="470"/>
    </row>
    <row r="12" spans="1:20" x14ac:dyDescent="0.25">
      <c r="A12" s="187" t="s">
        <v>122</v>
      </c>
      <c r="B12" s="187"/>
      <c r="C12" s="468">
        <v>86</v>
      </c>
      <c r="D12" s="468">
        <v>110</v>
      </c>
      <c r="E12" s="468">
        <v>188</v>
      </c>
      <c r="F12" s="468">
        <v>398</v>
      </c>
      <c r="G12" s="469">
        <v>685</v>
      </c>
      <c r="H12" s="469">
        <v>869</v>
      </c>
      <c r="I12" s="469">
        <v>785</v>
      </c>
      <c r="J12" s="469">
        <f t="shared" si="1"/>
        <v>3121</v>
      </c>
      <c r="K12" s="470"/>
    </row>
    <row r="13" spans="1:20" x14ac:dyDescent="0.25">
      <c r="A13" s="187" t="s">
        <v>197</v>
      </c>
      <c r="B13" s="187"/>
      <c r="C13" s="468">
        <v>177</v>
      </c>
      <c r="D13" s="468">
        <v>69</v>
      </c>
      <c r="E13" s="468">
        <v>174</v>
      </c>
      <c r="F13" s="468">
        <v>314</v>
      </c>
      <c r="G13" s="469">
        <v>548</v>
      </c>
      <c r="H13" s="469">
        <v>751</v>
      </c>
      <c r="I13" s="469">
        <v>701</v>
      </c>
      <c r="J13" s="469">
        <f t="shared" si="1"/>
        <v>2734</v>
      </c>
      <c r="K13" s="470"/>
    </row>
    <row r="14" spans="1:20" x14ac:dyDescent="0.25">
      <c r="A14" s="187" t="s">
        <v>124</v>
      </c>
      <c r="B14" s="187"/>
      <c r="C14" s="471">
        <v>3</v>
      </c>
      <c r="D14" s="471">
        <v>4</v>
      </c>
      <c r="E14" s="468">
        <v>4</v>
      </c>
      <c r="F14" s="468">
        <v>8</v>
      </c>
      <c r="G14" s="469">
        <v>13</v>
      </c>
      <c r="H14" s="469">
        <v>24</v>
      </c>
      <c r="I14" s="469">
        <v>8</v>
      </c>
      <c r="J14" s="469">
        <f t="shared" si="1"/>
        <v>64</v>
      </c>
      <c r="K14" s="470"/>
    </row>
    <row r="15" spans="1:20" x14ac:dyDescent="0.25">
      <c r="A15" s="187" t="s">
        <v>198</v>
      </c>
      <c r="B15" s="187"/>
      <c r="C15" s="468">
        <v>7</v>
      </c>
      <c r="D15" s="468">
        <v>4</v>
      </c>
      <c r="E15" s="468">
        <v>11</v>
      </c>
      <c r="F15" s="468">
        <v>17</v>
      </c>
      <c r="G15" s="469">
        <v>27</v>
      </c>
      <c r="H15" s="469">
        <v>39</v>
      </c>
      <c r="I15" s="469">
        <v>31</v>
      </c>
      <c r="J15" s="469">
        <f t="shared" si="1"/>
        <v>136</v>
      </c>
      <c r="K15" s="470"/>
    </row>
    <row r="16" spans="1:20" ht="12.75" customHeight="1" x14ac:dyDescent="0.25">
      <c r="A16" s="186"/>
      <c r="B16" s="186"/>
      <c r="C16" s="472"/>
      <c r="D16" s="472"/>
      <c r="E16" s="472"/>
      <c r="F16" s="472"/>
      <c r="G16" s="473"/>
      <c r="H16" s="473"/>
      <c r="I16" s="473"/>
      <c r="J16" s="473"/>
      <c r="K16" s="474"/>
    </row>
    <row r="17" spans="1:11" ht="15" customHeight="1" x14ac:dyDescent="0.25">
      <c r="A17" s="177" t="s">
        <v>127</v>
      </c>
      <c r="B17" s="177"/>
      <c r="C17" s="391"/>
      <c r="D17" s="391"/>
      <c r="E17" s="391"/>
      <c r="F17" s="391"/>
      <c r="G17" s="472"/>
      <c r="H17" s="472"/>
      <c r="I17" s="472"/>
      <c r="J17" s="472"/>
      <c r="K17" s="472"/>
    </row>
    <row r="18" spans="1:11" ht="5.25" customHeight="1" x14ac:dyDescent="0.25">
      <c r="A18" s="183"/>
      <c r="B18" s="183"/>
      <c r="C18" s="391"/>
      <c r="D18" s="391"/>
      <c r="E18" s="391"/>
      <c r="F18" s="391"/>
      <c r="G18" s="472"/>
      <c r="H18" s="472"/>
      <c r="I18" s="472"/>
      <c r="J18" s="472"/>
      <c r="K18" s="472"/>
    </row>
    <row r="19" spans="1:11" ht="15.75" x14ac:dyDescent="0.3">
      <c r="A19" s="183" t="s">
        <v>83</v>
      </c>
      <c r="B19" s="183"/>
      <c r="C19" s="465">
        <f>SUM(C21:C32)</f>
        <v>724</v>
      </c>
      <c r="D19" s="465">
        <f t="shared" ref="D19:I19" si="2">SUM(D21:D32)</f>
        <v>435</v>
      </c>
      <c r="E19" s="465">
        <f t="shared" si="2"/>
        <v>841</v>
      </c>
      <c r="F19" s="465">
        <f t="shared" si="2"/>
        <v>1469</v>
      </c>
      <c r="G19" s="466">
        <f t="shared" si="2"/>
        <v>2572</v>
      </c>
      <c r="H19" s="466">
        <f t="shared" si="2"/>
        <v>3307</v>
      </c>
      <c r="I19" s="466">
        <f t="shared" si="2"/>
        <v>2869</v>
      </c>
      <c r="J19" s="466">
        <f>SUM(J21:J32)</f>
        <v>12217</v>
      </c>
      <c r="K19" s="467"/>
    </row>
    <row r="20" spans="1:11" ht="5.25" customHeight="1" x14ac:dyDescent="0.25">
      <c r="A20" s="187"/>
      <c r="B20" s="187"/>
      <c r="C20" s="468"/>
      <c r="D20" s="468"/>
      <c r="E20" s="468"/>
      <c r="F20" s="468"/>
      <c r="G20" s="469"/>
      <c r="H20" s="469"/>
      <c r="I20" s="469"/>
      <c r="J20" s="469"/>
      <c r="K20" s="470"/>
    </row>
    <row r="21" spans="1:11" x14ac:dyDescent="0.25">
      <c r="A21" s="187" t="s">
        <v>128</v>
      </c>
      <c r="B21" s="187"/>
      <c r="C21" s="468">
        <v>7</v>
      </c>
      <c r="D21" s="468">
        <v>16</v>
      </c>
      <c r="E21" s="468">
        <v>25</v>
      </c>
      <c r="F21" s="468">
        <v>39</v>
      </c>
      <c r="G21" s="469">
        <v>57</v>
      </c>
      <c r="H21" s="469">
        <v>70</v>
      </c>
      <c r="I21" s="469">
        <v>49</v>
      </c>
      <c r="J21" s="469">
        <v>263</v>
      </c>
      <c r="K21" s="470"/>
    </row>
    <row r="22" spans="1:11" x14ac:dyDescent="0.25">
      <c r="A22" s="187" t="s">
        <v>129</v>
      </c>
      <c r="B22" s="187"/>
      <c r="C22" s="468">
        <v>4</v>
      </c>
      <c r="D22" s="468">
        <v>4</v>
      </c>
      <c r="E22" s="468">
        <v>3</v>
      </c>
      <c r="F22" s="468">
        <v>23</v>
      </c>
      <c r="G22" s="469">
        <v>32</v>
      </c>
      <c r="H22" s="469">
        <v>36</v>
      </c>
      <c r="I22" s="469">
        <v>51</v>
      </c>
      <c r="J22" s="469">
        <v>153</v>
      </c>
      <c r="K22" s="470"/>
    </row>
    <row r="23" spans="1:11" x14ac:dyDescent="0.25">
      <c r="A23" s="187" t="s">
        <v>130</v>
      </c>
      <c r="B23" s="187"/>
      <c r="C23" s="468">
        <v>30</v>
      </c>
      <c r="D23" s="468">
        <v>28</v>
      </c>
      <c r="E23" s="468">
        <v>45</v>
      </c>
      <c r="F23" s="468">
        <v>92</v>
      </c>
      <c r="G23" s="469">
        <v>222</v>
      </c>
      <c r="H23" s="469">
        <v>187</v>
      </c>
      <c r="I23" s="469">
        <v>178</v>
      </c>
      <c r="J23" s="469">
        <v>782</v>
      </c>
      <c r="K23" s="470"/>
    </row>
    <row r="24" spans="1:11" x14ac:dyDescent="0.25">
      <c r="A24" s="187" t="s">
        <v>131</v>
      </c>
      <c r="B24" s="187"/>
      <c r="C24" s="468">
        <v>34</v>
      </c>
      <c r="D24" s="468">
        <v>22</v>
      </c>
      <c r="E24" s="468">
        <v>23</v>
      </c>
      <c r="F24" s="468">
        <v>60</v>
      </c>
      <c r="G24" s="469">
        <v>73</v>
      </c>
      <c r="H24" s="469">
        <v>119</v>
      </c>
      <c r="I24" s="469">
        <v>73</v>
      </c>
      <c r="J24" s="469">
        <v>404</v>
      </c>
      <c r="K24" s="470"/>
    </row>
    <row r="25" spans="1:11" x14ac:dyDescent="0.25">
      <c r="A25" s="187" t="s">
        <v>132</v>
      </c>
      <c r="B25" s="187"/>
      <c r="C25" s="468">
        <v>12</v>
      </c>
      <c r="D25" s="468">
        <v>12</v>
      </c>
      <c r="E25" s="468">
        <v>31</v>
      </c>
      <c r="F25" s="468">
        <v>64</v>
      </c>
      <c r="G25" s="469">
        <v>135</v>
      </c>
      <c r="H25" s="469">
        <v>142</v>
      </c>
      <c r="I25" s="469">
        <v>128</v>
      </c>
      <c r="J25" s="469">
        <v>524</v>
      </c>
      <c r="K25" s="470"/>
    </row>
    <row r="26" spans="1:11" x14ac:dyDescent="0.25">
      <c r="A26" s="187" t="s">
        <v>133</v>
      </c>
      <c r="B26" s="187"/>
      <c r="C26" s="468">
        <v>118</v>
      </c>
      <c r="D26" s="468">
        <v>28</v>
      </c>
      <c r="E26" s="468">
        <v>75</v>
      </c>
      <c r="F26" s="468">
        <v>139</v>
      </c>
      <c r="G26" s="469">
        <v>194</v>
      </c>
      <c r="H26" s="469">
        <v>223</v>
      </c>
      <c r="I26" s="469">
        <v>176</v>
      </c>
      <c r="J26" s="469">
        <v>953</v>
      </c>
      <c r="K26" s="470"/>
    </row>
    <row r="27" spans="1:11" x14ac:dyDescent="0.25">
      <c r="A27" s="187" t="s">
        <v>134</v>
      </c>
      <c r="B27" s="187"/>
      <c r="C27" s="468">
        <v>28</v>
      </c>
      <c r="D27" s="468">
        <v>27</v>
      </c>
      <c r="E27" s="468">
        <v>68</v>
      </c>
      <c r="F27" s="468">
        <v>106</v>
      </c>
      <c r="G27" s="469">
        <v>212</v>
      </c>
      <c r="H27" s="469">
        <v>287</v>
      </c>
      <c r="I27" s="469">
        <v>229</v>
      </c>
      <c r="J27" s="469">
        <v>957</v>
      </c>
      <c r="K27" s="470"/>
    </row>
    <row r="28" spans="1:11" x14ac:dyDescent="0.25">
      <c r="A28" s="187" t="s">
        <v>135</v>
      </c>
      <c r="B28" s="187"/>
      <c r="C28" s="468">
        <v>29</v>
      </c>
      <c r="D28" s="468">
        <v>25</v>
      </c>
      <c r="E28" s="468">
        <v>73</v>
      </c>
      <c r="F28" s="468">
        <v>144</v>
      </c>
      <c r="G28" s="469">
        <v>250</v>
      </c>
      <c r="H28" s="469">
        <v>293</v>
      </c>
      <c r="I28" s="469">
        <v>289</v>
      </c>
      <c r="J28" s="469">
        <v>1103</v>
      </c>
      <c r="K28" s="470"/>
    </row>
    <row r="29" spans="1:11" x14ac:dyDescent="0.25">
      <c r="A29" s="187" t="s">
        <v>136</v>
      </c>
      <c r="B29" s="187"/>
      <c r="C29" s="468">
        <v>45</v>
      </c>
      <c r="D29" s="468">
        <v>15</v>
      </c>
      <c r="E29" s="468">
        <v>46</v>
      </c>
      <c r="F29" s="468">
        <v>63</v>
      </c>
      <c r="G29" s="469">
        <v>82</v>
      </c>
      <c r="H29" s="469">
        <v>103</v>
      </c>
      <c r="I29" s="469">
        <v>115</v>
      </c>
      <c r="J29" s="469">
        <v>469</v>
      </c>
      <c r="K29" s="470"/>
    </row>
    <row r="30" spans="1:11" x14ac:dyDescent="0.25">
      <c r="A30" s="187" t="s">
        <v>137</v>
      </c>
      <c r="B30" s="187"/>
      <c r="C30" s="468">
        <v>41</v>
      </c>
      <c r="D30" s="468">
        <v>25</v>
      </c>
      <c r="E30" s="468">
        <v>44</v>
      </c>
      <c r="F30" s="468">
        <v>100</v>
      </c>
      <c r="G30" s="469">
        <v>169</v>
      </c>
      <c r="H30" s="469">
        <v>206</v>
      </c>
      <c r="I30" s="469">
        <v>180</v>
      </c>
      <c r="J30" s="469">
        <v>765</v>
      </c>
      <c r="K30" s="470"/>
    </row>
    <row r="31" spans="1:11" x14ac:dyDescent="0.25">
      <c r="A31" s="187" t="s">
        <v>138</v>
      </c>
      <c r="B31" s="187"/>
      <c r="C31" s="468">
        <v>63</v>
      </c>
      <c r="D31" s="468">
        <v>59</v>
      </c>
      <c r="E31" s="468">
        <v>86</v>
      </c>
      <c r="F31" s="468">
        <v>168</v>
      </c>
      <c r="G31" s="469">
        <v>290</v>
      </c>
      <c r="H31" s="469">
        <v>383</v>
      </c>
      <c r="I31" s="469">
        <v>304</v>
      </c>
      <c r="J31" s="469">
        <v>1353</v>
      </c>
      <c r="K31" s="470"/>
    </row>
    <row r="32" spans="1:11" x14ac:dyDescent="0.25">
      <c r="A32" s="187" t="s">
        <v>139</v>
      </c>
      <c r="B32" s="187"/>
      <c r="C32" s="468">
        <v>313</v>
      </c>
      <c r="D32" s="468">
        <v>174</v>
      </c>
      <c r="E32" s="468">
        <v>322</v>
      </c>
      <c r="F32" s="468">
        <v>471</v>
      </c>
      <c r="G32" s="469">
        <v>856</v>
      </c>
      <c r="H32" s="469">
        <v>1258</v>
      </c>
      <c r="I32" s="469">
        <v>1097</v>
      </c>
      <c r="J32" s="469">
        <v>4491</v>
      </c>
      <c r="K32" s="470"/>
    </row>
    <row r="33" spans="1:20" s="205" customFormat="1" ht="12.75" customHeight="1" x14ac:dyDescent="0.25">
      <c r="A33" s="186"/>
      <c r="B33" s="186"/>
      <c r="C33" s="468"/>
      <c r="D33" s="468"/>
      <c r="E33" s="468"/>
      <c r="F33" s="468"/>
      <c r="G33" s="469"/>
      <c r="H33" s="469"/>
      <c r="I33" s="469"/>
      <c r="J33" s="469"/>
      <c r="K33" s="475"/>
      <c r="L33"/>
      <c r="M33"/>
      <c r="N33"/>
      <c r="O33"/>
      <c r="P33"/>
      <c r="Q33"/>
      <c r="R33"/>
      <c r="S33"/>
      <c r="T33"/>
    </row>
    <row r="34" spans="1:20" x14ac:dyDescent="0.25">
      <c r="A34" s="183" t="s">
        <v>363</v>
      </c>
      <c r="B34" s="183"/>
      <c r="C34" s="442"/>
      <c r="D34" s="442"/>
      <c r="E34" s="442"/>
      <c r="F34" s="442"/>
      <c r="G34" s="468"/>
      <c r="H34" s="468"/>
      <c r="I34" s="468"/>
      <c r="J34" s="468"/>
      <c r="K34" s="468"/>
    </row>
    <row r="35" spans="1:20" ht="5.25" customHeight="1" x14ac:dyDescent="0.25">
      <c r="A35" s="183"/>
      <c r="B35" s="183"/>
      <c r="C35" s="442"/>
      <c r="D35" s="442"/>
      <c r="E35" s="442"/>
      <c r="F35" s="442"/>
      <c r="G35" s="468"/>
      <c r="H35" s="468"/>
      <c r="I35" s="468"/>
      <c r="J35" s="468"/>
      <c r="K35" s="468"/>
    </row>
    <row r="36" spans="1:20" ht="15.75" x14ac:dyDescent="0.3">
      <c r="A36" s="183" t="s">
        <v>34</v>
      </c>
      <c r="B36" s="183"/>
      <c r="C36" s="465">
        <f t="shared" ref="C36:J36" si="3">SUM(C38:C39)</f>
        <v>724</v>
      </c>
      <c r="D36" s="465">
        <f t="shared" si="3"/>
        <v>435</v>
      </c>
      <c r="E36" s="465">
        <f t="shared" si="3"/>
        <v>841</v>
      </c>
      <c r="F36" s="465">
        <f t="shared" si="3"/>
        <v>1469</v>
      </c>
      <c r="G36" s="466">
        <f t="shared" si="3"/>
        <v>2572</v>
      </c>
      <c r="H36" s="466">
        <f t="shared" si="3"/>
        <v>3307</v>
      </c>
      <c r="I36" s="466">
        <f t="shared" si="3"/>
        <v>2869</v>
      </c>
      <c r="J36" s="466">
        <f t="shared" si="3"/>
        <v>12217</v>
      </c>
      <c r="K36" s="467"/>
    </row>
    <row r="37" spans="1:20" ht="5.25" customHeight="1" x14ac:dyDescent="0.25">
      <c r="A37" s="187"/>
      <c r="B37" s="187"/>
      <c r="C37" s="468"/>
      <c r="D37" s="468"/>
      <c r="E37" s="468"/>
      <c r="F37" s="468"/>
      <c r="G37" s="469"/>
      <c r="H37" s="469"/>
      <c r="I37" s="469"/>
      <c r="J37" s="469"/>
      <c r="K37" s="470"/>
    </row>
    <row r="38" spans="1:20" x14ac:dyDescent="0.25">
      <c r="A38" s="187" t="s">
        <v>248</v>
      </c>
      <c r="B38" s="187"/>
      <c r="C38" s="468">
        <v>416</v>
      </c>
      <c r="D38" s="468">
        <v>199</v>
      </c>
      <c r="E38" s="468">
        <v>376</v>
      </c>
      <c r="F38" s="468">
        <v>594</v>
      </c>
      <c r="G38" s="469">
        <v>944</v>
      </c>
      <c r="H38" s="469">
        <v>1082</v>
      </c>
      <c r="I38" s="469">
        <v>914</v>
      </c>
      <c r="J38" s="469">
        <v>4525</v>
      </c>
      <c r="K38" s="470"/>
    </row>
    <row r="39" spans="1:20" x14ac:dyDescent="0.25">
      <c r="A39" s="187" t="s">
        <v>249</v>
      </c>
      <c r="B39" s="187"/>
      <c r="C39" s="468">
        <v>308</v>
      </c>
      <c r="D39" s="468">
        <v>236</v>
      </c>
      <c r="E39" s="468">
        <v>465</v>
      </c>
      <c r="F39" s="468">
        <v>875</v>
      </c>
      <c r="G39" s="469">
        <v>1628</v>
      </c>
      <c r="H39" s="469">
        <v>2225</v>
      </c>
      <c r="I39" s="469">
        <v>1955</v>
      </c>
      <c r="J39" s="469">
        <v>7692</v>
      </c>
      <c r="K39" s="470"/>
    </row>
    <row r="40" spans="1:20" ht="12.75" customHeight="1" x14ac:dyDescent="0.25">
      <c r="A40" s="186"/>
      <c r="B40" s="186"/>
      <c r="C40" s="468"/>
      <c r="D40" s="468"/>
      <c r="E40" s="468"/>
      <c r="F40" s="468"/>
      <c r="G40" s="469"/>
      <c r="H40" s="469"/>
      <c r="I40" s="469"/>
      <c r="J40" s="469"/>
      <c r="K40" s="475"/>
    </row>
    <row r="41" spans="1:20" x14ac:dyDescent="0.25">
      <c r="A41" s="183" t="s">
        <v>364</v>
      </c>
      <c r="B41" s="183"/>
      <c r="C41" s="442"/>
      <c r="D41" s="442"/>
      <c r="E41" s="442"/>
      <c r="F41" s="442"/>
      <c r="G41" s="468"/>
      <c r="H41" s="468"/>
      <c r="I41" s="468"/>
      <c r="J41" s="468"/>
      <c r="K41" s="468"/>
    </row>
    <row r="42" spans="1:20" ht="5.25" customHeight="1" x14ac:dyDescent="0.25">
      <c r="A42" s="183"/>
      <c r="B42" s="183"/>
      <c r="C42" s="442"/>
      <c r="D42" s="442"/>
      <c r="E42" s="442"/>
      <c r="F42" s="442"/>
      <c r="G42" s="468"/>
      <c r="H42" s="468"/>
      <c r="I42" s="468"/>
      <c r="J42" s="468"/>
      <c r="K42" s="468"/>
    </row>
    <row r="43" spans="1:20" ht="15.75" x14ac:dyDescent="0.3">
      <c r="A43" s="183" t="s">
        <v>83</v>
      </c>
      <c r="B43" s="183"/>
      <c r="C43" s="465">
        <f t="shared" ref="C43:J43" si="4">SUM(C45:C49)</f>
        <v>724</v>
      </c>
      <c r="D43" s="465">
        <f t="shared" si="4"/>
        <v>435</v>
      </c>
      <c r="E43" s="465">
        <f t="shared" si="4"/>
        <v>841</v>
      </c>
      <c r="F43" s="465">
        <f t="shared" si="4"/>
        <v>1469</v>
      </c>
      <c r="G43" s="466">
        <f t="shared" si="4"/>
        <v>2572</v>
      </c>
      <c r="H43" s="466">
        <f t="shared" si="4"/>
        <v>3307</v>
      </c>
      <c r="I43" s="466">
        <f t="shared" si="4"/>
        <v>2869</v>
      </c>
      <c r="J43" s="466">
        <f t="shared" si="4"/>
        <v>12217</v>
      </c>
      <c r="K43" s="467"/>
    </row>
    <row r="44" spans="1:20" ht="5.25" customHeight="1" x14ac:dyDescent="0.25">
      <c r="A44" s="187"/>
      <c r="B44" s="187"/>
      <c r="C44" s="468"/>
      <c r="D44" s="468"/>
      <c r="E44" s="468"/>
      <c r="F44" s="468"/>
      <c r="G44" s="469"/>
      <c r="H44" s="469"/>
      <c r="I44" s="469"/>
      <c r="J44" s="469"/>
      <c r="K44" s="470"/>
    </row>
    <row r="45" spans="1:20" x14ac:dyDescent="0.25">
      <c r="A45" s="187" t="s">
        <v>354</v>
      </c>
      <c r="B45" s="187"/>
      <c r="C45" s="468">
        <v>155</v>
      </c>
      <c r="D45" s="468">
        <v>82</v>
      </c>
      <c r="E45" s="468">
        <v>205</v>
      </c>
      <c r="F45" s="468">
        <v>415</v>
      </c>
      <c r="G45" s="469">
        <v>798</v>
      </c>
      <c r="H45" s="469">
        <v>1044</v>
      </c>
      <c r="I45" s="469">
        <v>946</v>
      </c>
      <c r="J45" s="469">
        <v>3645</v>
      </c>
      <c r="K45" s="470"/>
    </row>
    <row r="46" spans="1:20" x14ac:dyDescent="0.25">
      <c r="A46" s="187" t="s">
        <v>374</v>
      </c>
      <c r="B46" s="187"/>
      <c r="C46" s="468">
        <v>144</v>
      </c>
      <c r="D46" s="468">
        <v>76</v>
      </c>
      <c r="E46" s="468">
        <v>103</v>
      </c>
      <c r="F46" s="468">
        <v>180</v>
      </c>
      <c r="G46" s="469">
        <v>280</v>
      </c>
      <c r="H46" s="469">
        <v>354</v>
      </c>
      <c r="I46" s="469">
        <v>274</v>
      </c>
      <c r="J46" s="469">
        <v>1411</v>
      </c>
      <c r="K46" s="470"/>
    </row>
    <row r="47" spans="1:20" x14ac:dyDescent="0.25">
      <c r="A47" s="187" t="s">
        <v>315</v>
      </c>
      <c r="B47" s="187"/>
      <c r="C47" s="468">
        <v>356</v>
      </c>
      <c r="D47" s="468">
        <v>252</v>
      </c>
      <c r="E47" s="468">
        <v>482</v>
      </c>
      <c r="F47" s="468">
        <v>796</v>
      </c>
      <c r="G47" s="469">
        <v>1356</v>
      </c>
      <c r="H47" s="469">
        <v>1762</v>
      </c>
      <c r="I47" s="469">
        <v>1499</v>
      </c>
      <c r="J47" s="469">
        <v>6503</v>
      </c>
      <c r="K47" s="470"/>
    </row>
    <row r="48" spans="1:20" x14ac:dyDescent="0.25">
      <c r="A48" s="187" t="s">
        <v>375</v>
      </c>
      <c r="B48" s="187"/>
      <c r="C48" s="468">
        <v>62</v>
      </c>
      <c r="D48" s="468">
        <v>23</v>
      </c>
      <c r="E48" s="468">
        <v>48</v>
      </c>
      <c r="F48" s="468">
        <v>68</v>
      </c>
      <c r="G48" s="469">
        <v>126</v>
      </c>
      <c r="H48" s="469">
        <v>135</v>
      </c>
      <c r="I48" s="469">
        <v>135</v>
      </c>
      <c r="J48" s="469">
        <v>597</v>
      </c>
      <c r="K48" s="470"/>
    </row>
    <row r="49" spans="1:11" x14ac:dyDescent="0.25">
      <c r="A49" s="187" t="s">
        <v>316</v>
      </c>
      <c r="B49" s="187"/>
      <c r="C49" s="468">
        <v>7</v>
      </c>
      <c r="D49" s="468">
        <v>2</v>
      </c>
      <c r="E49" s="468">
        <v>3</v>
      </c>
      <c r="F49" s="468">
        <v>10</v>
      </c>
      <c r="G49" s="469">
        <v>12</v>
      </c>
      <c r="H49" s="469">
        <v>12</v>
      </c>
      <c r="I49" s="469">
        <v>15</v>
      </c>
      <c r="J49" s="469">
        <v>61</v>
      </c>
      <c r="K49" s="470"/>
    </row>
    <row r="50" spans="1:11" x14ac:dyDescent="0.25">
      <c r="A50" s="111"/>
      <c r="B50" s="111"/>
      <c r="C50" s="111"/>
      <c r="D50" s="111"/>
      <c r="E50" s="111"/>
      <c r="F50" s="111"/>
      <c r="G50" s="111"/>
      <c r="H50" s="111"/>
      <c r="I50" s="111"/>
      <c r="J50" s="111"/>
    </row>
    <row r="51" spans="1:11" ht="20.25" customHeight="1" x14ac:dyDescent="0.25">
      <c r="A51" s="136" t="s">
        <v>168</v>
      </c>
      <c r="B51" s="136"/>
    </row>
    <row r="52" spans="1:11" x14ac:dyDescent="0.25">
      <c r="A52" s="136"/>
      <c r="B52" s="136"/>
    </row>
    <row r="53" spans="1:11" x14ac:dyDescent="0.25">
      <c r="A53" s="136" t="s">
        <v>24</v>
      </c>
      <c r="B53" s="136"/>
      <c r="C53" s="267"/>
      <c r="D53" s="267"/>
      <c r="E53" s="267"/>
      <c r="F53" s="267"/>
      <c r="G53" s="267"/>
      <c r="H53" s="267"/>
      <c r="I53" s="267"/>
      <c r="J53" s="267"/>
      <c r="K53" s="247"/>
    </row>
    <row r="54" spans="1:11" x14ac:dyDescent="0.25">
      <c r="A54" s="137" t="s">
        <v>141</v>
      </c>
      <c r="B54" s="136"/>
      <c r="C54" s="267"/>
      <c r="D54" s="267"/>
      <c r="E54" s="267"/>
      <c r="F54" s="267"/>
      <c r="G54" s="267"/>
      <c r="H54" s="267"/>
      <c r="I54" s="267"/>
      <c r="J54" s="267"/>
      <c r="K54" s="247"/>
    </row>
    <row r="55" spans="1:11" x14ac:dyDescent="0.25">
      <c r="A55" s="136" t="s">
        <v>142</v>
      </c>
      <c r="B55" s="371"/>
      <c r="C55" s="267"/>
      <c r="D55" s="267"/>
      <c r="E55" s="267"/>
      <c r="F55" s="267"/>
      <c r="G55" s="267"/>
      <c r="H55" s="267"/>
      <c r="I55" s="267"/>
      <c r="J55" s="267"/>
      <c r="K55" s="247"/>
    </row>
  </sheetData>
  <sheetProtection algorithmName="SHA-512" hashValue="mafQeXsi0/JP3Ebl+ytzaaIKpPKI/YerJXlEauFYgoX1VskLq6Aaez+Cah+/xkP7x8/1CEPNSRzFM7N/r1KlBw==" saltValue="MqCAgIekU5TumaFiZAhFnw==" spinCount="100000" sheet="1" objects="1" scenarios="1"/>
  <pageMargins left="0.7" right="0.7" top="0.78740157499999996" bottom="0.78740157499999996" header="0.3" footer="0.3"/>
  <pageSetup paperSize="9" scale="7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
  <sheetViews>
    <sheetView zoomScaleNormal="100" workbookViewId="0"/>
  </sheetViews>
  <sheetFormatPr baseColWidth="10" defaultRowHeight="15" x14ac:dyDescent="0.25"/>
  <cols>
    <col min="1" max="1" width="33.42578125" style="267" customWidth="1"/>
    <col min="2" max="2" width="9.85546875" style="354" customWidth="1"/>
    <col min="3" max="6" width="9.7109375" style="354" customWidth="1"/>
    <col min="7" max="7" width="9.42578125" style="354" customWidth="1"/>
    <col min="8" max="8" width="12" style="354" customWidth="1"/>
    <col min="10" max="14" width="11.85546875" bestFit="1" customWidth="1"/>
    <col min="15" max="15" width="11.5703125" bestFit="1" customWidth="1"/>
    <col min="16" max="16" width="12.85546875" bestFit="1" customWidth="1"/>
    <col min="49" max="16384" width="11.42578125" style="246"/>
  </cols>
  <sheetData>
    <row r="1" spans="1:48" ht="15" customHeight="1" x14ac:dyDescent="0.3">
      <c r="A1" s="307" t="s">
        <v>366</v>
      </c>
      <c r="H1"/>
    </row>
    <row r="2" spans="1:48" ht="15" customHeight="1" x14ac:dyDescent="0.4">
      <c r="A2" s="42" t="s">
        <v>265</v>
      </c>
    </row>
    <row r="3" spans="1:48" ht="18.75" customHeight="1" x14ac:dyDescent="0.4">
      <c r="A3" s="42" t="s">
        <v>367</v>
      </c>
      <c r="B3" s="410"/>
      <c r="C3" s="410"/>
      <c r="D3" s="410"/>
      <c r="E3" s="410"/>
    </row>
    <row r="4" spans="1:48" s="445" customFormat="1" ht="46.5" x14ac:dyDescent="0.25">
      <c r="A4" s="111"/>
      <c r="B4" s="111" t="s">
        <v>368</v>
      </c>
      <c r="C4" s="111" t="s">
        <v>321</v>
      </c>
      <c r="D4" s="111" t="s">
        <v>322</v>
      </c>
      <c r="E4" s="111" t="s">
        <v>323</v>
      </c>
      <c r="F4" s="111" t="s">
        <v>324</v>
      </c>
      <c r="G4" s="111" t="s">
        <v>283</v>
      </c>
      <c r="H4" s="111" t="s">
        <v>223</v>
      </c>
      <c r="I4"/>
      <c r="J4"/>
      <c r="K4"/>
      <c r="L4"/>
      <c r="M4"/>
      <c r="N4"/>
      <c r="O4"/>
      <c r="P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row>
    <row r="5" spans="1:48" ht="15.75" x14ac:dyDescent="0.3">
      <c r="A5" s="117" t="s">
        <v>119</v>
      </c>
      <c r="B5" s="446"/>
      <c r="C5" s="446"/>
      <c r="D5" s="446"/>
      <c r="E5" s="446"/>
      <c r="F5" s="447"/>
      <c r="G5" s="447"/>
      <c r="H5" s="448"/>
    </row>
    <row r="6" spans="1:48" ht="5.25" customHeight="1" x14ac:dyDescent="0.3">
      <c r="A6" s="117"/>
      <c r="B6" s="446"/>
      <c r="C6" s="446"/>
      <c r="D6" s="446"/>
      <c r="E6" s="446"/>
      <c r="F6" s="447"/>
      <c r="G6" s="447"/>
      <c r="H6" s="448"/>
    </row>
    <row r="7" spans="1:48" ht="15.75" x14ac:dyDescent="0.3">
      <c r="A7" s="433" t="s">
        <v>34</v>
      </c>
      <c r="B7" s="413">
        <f t="shared" ref="B7:G7" si="0">SUM(B9:B14)</f>
        <v>1365</v>
      </c>
      <c r="C7" s="413">
        <f t="shared" si="0"/>
        <v>4644</v>
      </c>
      <c r="D7" s="413">
        <f t="shared" si="0"/>
        <v>5123</v>
      </c>
      <c r="E7" s="413">
        <f t="shared" si="0"/>
        <v>4832</v>
      </c>
      <c r="F7" s="413">
        <f t="shared" si="0"/>
        <v>617</v>
      </c>
      <c r="G7" s="413">
        <f t="shared" si="0"/>
        <v>0</v>
      </c>
      <c r="H7" s="413">
        <f t="shared" ref="H7:H14" si="1">SUM(A7:G7)</f>
        <v>16581</v>
      </c>
    </row>
    <row r="8" spans="1:48" ht="5.25" customHeight="1" x14ac:dyDescent="0.3">
      <c r="A8" s="449"/>
      <c r="B8" s="450"/>
      <c r="C8" s="450"/>
      <c r="D8" s="450"/>
      <c r="E8" s="450"/>
      <c r="F8" s="450"/>
      <c r="G8" s="450"/>
      <c r="H8" s="450"/>
    </row>
    <row r="9" spans="1:48" x14ac:dyDescent="0.25">
      <c r="A9" s="438" t="s">
        <v>120</v>
      </c>
      <c r="B9" s="364">
        <v>62</v>
      </c>
      <c r="C9" s="364">
        <v>273</v>
      </c>
      <c r="D9" s="364">
        <v>661</v>
      </c>
      <c r="E9" s="364">
        <v>1454</v>
      </c>
      <c r="F9" s="364">
        <v>155</v>
      </c>
      <c r="G9" s="364">
        <v>0</v>
      </c>
      <c r="H9" s="364">
        <f t="shared" si="1"/>
        <v>2605</v>
      </c>
    </row>
    <row r="10" spans="1:48" x14ac:dyDescent="0.25">
      <c r="A10" s="438" t="s">
        <v>121</v>
      </c>
      <c r="B10" s="364">
        <v>169</v>
      </c>
      <c r="C10" s="364">
        <v>487</v>
      </c>
      <c r="D10" s="364">
        <v>962</v>
      </c>
      <c r="E10" s="364">
        <v>986</v>
      </c>
      <c r="F10" s="364">
        <v>138</v>
      </c>
      <c r="G10" s="364">
        <v>0</v>
      </c>
      <c r="H10" s="364">
        <f t="shared" si="1"/>
        <v>2742</v>
      </c>
    </row>
    <row r="11" spans="1:48" x14ac:dyDescent="0.25">
      <c r="A11" s="438" t="s">
        <v>122</v>
      </c>
      <c r="B11" s="364">
        <v>625</v>
      </c>
      <c r="C11" s="364">
        <v>2252</v>
      </c>
      <c r="D11" s="364">
        <v>1603</v>
      </c>
      <c r="E11" s="364">
        <v>988</v>
      </c>
      <c r="F11" s="364">
        <v>147</v>
      </c>
      <c r="G11" s="364">
        <v>0</v>
      </c>
      <c r="H11" s="364">
        <f t="shared" si="1"/>
        <v>5615</v>
      </c>
    </row>
    <row r="12" spans="1:48" x14ac:dyDescent="0.25">
      <c r="A12" s="438" t="s">
        <v>123</v>
      </c>
      <c r="B12" s="364">
        <v>508</v>
      </c>
      <c r="C12" s="364">
        <v>1572</v>
      </c>
      <c r="D12" s="364">
        <v>1742</v>
      </c>
      <c r="E12" s="364">
        <v>1248</v>
      </c>
      <c r="F12" s="364">
        <v>143</v>
      </c>
      <c r="G12" s="364">
        <v>0</v>
      </c>
      <c r="H12" s="364">
        <f t="shared" si="1"/>
        <v>5213</v>
      </c>
    </row>
    <row r="13" spans="1:48" x14ac:dyDescent="0.25">
      <c r="A13" s="438" t="s">
        <v>124</v>
      </c>
      <c r="B13" s="364">
        <v>0</v>
      </c>
      <c r="C13" s="364">
        <v>22</v>
      </c>
      <c r="D13" s="364">
        <v>42</v>
      </c>
      <c r="E13" s="364">
        <v>52</v>
      </c>
      <c r="F13" s="364">
        <v>2</v>
      </c>
      <c r="G13" s="364">
        <v>0</v>
      </c>
      <c r="H13" s="364">
        <f t="shared" si="1"/>
        <v>118</v>
      </c>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row>
    <row r="14" spans="1:48" x14ac:dyDescent="0.25">
      <c r="A14" s="438" t="s">
        <v>125</v>
      </c>
      <c r="B14" s="364">
        <v>1</v>
      </c>
      <c r="C14" s="364">
        <v>38</v>
      </c>
      <c r="D14" s="364">
        <v>113</v>
      </c>
      <c r="E14" s="364">
        <v>104</v>
      </c>
      <c r="F14" s="364">
        <v>32</v>
      </c>
      <c r="G14" s="364">
        <v>0</v>
      </c>
      <c r="H14" s="364">
        <f t="shared" si="1"/>
        <v>288</v>
      </c>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row>
    <row r="15" spans="1:48" ht="15.75" x14ac:dyDescent="0.3">
      <c r="A15" s="449"/>
      <c r="B15" s="451"/>
      <c r="C15" s="451"/>
      <c r="D15" s="451"/>
      <c r="E15" s="451"/>
      <c r="F15" s="451"/>
      <c r="G15" s="451"/>
      <c r="H15" s="451"/>
      <c r="Q15" s="452"/>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row>
    <row r="16" spans="1:48" ht="16.5" x14ac:dyDescent="0.3">
      <c r="A16" s="117" t="s">
        <v>329</v>
      </c>
      <c r="B16" s="117"/>
      <c r="C16" s="117"/>
      <c r="D16" s="117"/>
      <c r="E16" s="117"/>
      <c r="F16" s="453"/>
      <c r="G16" s="453"/>
      <c r="H16" s="454"/>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row>
    <row r="17" spans="1:48" ht="5.25" customHeight="1" x14ac:dyDescent="0.3">
      <c r="A17" s="433"/>
      <c r="B17" s="433"/>
      <c r="C17" s="433"/>
      <c r="D17" s="433"/>
      <c r="E17" s="433"/>
      <c r="F17" s="453"/>
      <c r="G17" s="453"/>
      <c r="H17" s="454"/>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row>
    <row r="18" spans="1:48" ht="15.75" x14ac:dyDescent="0.3">
      <c r="A18" s="433" t="s">
        <v>83</v>
      </c>
      <c r="B18" s="413">
        <f t="shared" ref="B18:H18" si="2">SUM(B20:B31)</f>
        <v>1365</v>
      </c>
      <c r="C18" s="413">
        <f t="shared" si="2"/>
        <v>4644</v>
      </c>
      <c r="D18" s="413">
        <f t="shared" si="2"/>
        <v>5123</v>
      </c>
      <c r="E18" s="413">
        <f t="shared" si="2"/>
        <v>4832</v>
      </c>
      <c r="F18" s="413">
        <f t="shared" si="2"/>
        <v>617</v>
      </c>
      <c r="G18" s="413">
        <f t="shared" si="2"/>
        <v>0</v>
      </c>
      <c r="H18" s="413">
        <f t="shared" si="2"/>
        <v>16581</v>
      </c>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row>
    <row r="19" spans="1:48" ht="5.25" customHeight="1" x14ac:dyDescent="0.3">
      <c r="A19" s="449"/>
      <c r="B19" s="450"/>
      <c r="C19" s="450"/>
      <c r="D19" s="450"/>
      <c r="E19" s="450"/>
      <c r="F19" s="450"/>
      <c r="G19" s="450"/>
      <c r="H19" s="450"/>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row>
    <row r="20" spans="1:48" x14ac:dyDescent="0.25">
      <c r="A20" s="438" t="s">
        <v>128</v>
      </c>
      <c r="B20" s="364">
        <v>0</v>
      </c>
      <c r="C20" s="364">
        <v>58</v>
      </c>
      <c r="D20" s="364">
        <v>102</v>
      </c>
      <c r="E20" s="364">
        <v>117</v>
      </c>
      <c r="F20" s="364">
        <v>19</v>
      </c>
      <c r="G20" s="364">
        <v>0</v>
      </c>
      <c r="H20" s="364">
        <v>296</v>
      </c>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row>
    <row r="21" spans="1:48" x14ac:dyDescent="0.25">
      <c r="A21" s="438" t="s">
        <v>129</v>
      </c>
      <c r="B21" s="364">
        <v>2</v>
      </c>
      <c r="C21" s="364">
        <v>75</v>
      </c>
      <c r="D21" s="364">
        <v>107</v>
      </c>
      <c r="E21" s="364">
        <v>62</v>
      </c>
      <c r="F21" s="364">
        <v>13</v>
      </c>
      <c r="G21" s="364">
        <v>0</v>
      </c>
      <c r="H21" s="364">
        <v>259</v>
      </c>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row>
    <row r="22" spans="1:48" x14ac:dyDescent="0.25">
      <c r="A22" s="438" t="s">
        <v>130</v>
      </c>
      <c r="B22" s="364">
        <v>37</v>
      </c>
      <c r="C22" s="364">
        <v>283</v>
      </c>
      <c r="D22" s="364">
        <v>421</v>
      </c>
      <c r="E22" s="364">
        <v>368</v>
      </c>
      <c r="F22" s="364">
        <v>42</v>
      </c>
      <c r="G22" s="364">
        <v>0</v>
      </c>
      <c r="H22" s="364">
        <v>1151</v>
      </c>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row>
    <row r="23" spans="1:48" x14ac:dyDescent="0.25">
      <c r="A23" s="438" t="s">
        <v>131</v>
      </c>
      <c r="B23" s="364">
        <v>14</v>
      </c>
      <c r="C23" s="364">
        <v>177</v>
      </c>
      <c r="D23" s="364">
        <v>160</v>
      </c>
      <c r="E23" s="364">
        <v>123</v>
      </c>
      <c r="F23" s="364">
        <v>24</v>
      </c>
      <c r="G23" s="364">
        <v>0</v>
      </c>
      <c r="H23" s="364">
        <v>498</v>
      </c>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row>
    <row r="24" spans="1:48" x14ac:dyDescent="0.25">
      <c r="A24" s="438" t="s">
        <v>132</v>
      </c>
      <c r="B24" s="364">
        <v>32</v>
      </c>
      <c r="C24" s="364">
        <v>195</v>
      </c>
      <c r="D24" s="364">
        <v>225</v>
      </c>
      <c r="E24" s="364">
        <v>209</v>
      </c>
      <c r="F24" s="364">
        <v>36</v>
      </c>
      <c r="G24" s="364">
        <v>0</v>
      </c>
      <c r="H24" s="364">
        <v>697</v>
      </c>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row>
    <row r="25" spans="1:48" x14ac:dyDescent="0.25">
      <c r="A25" s="438" t="s">
        <v>133</v>
      </c>
      <c r="B25" s="364">
        <v>35</v>
      </c>
      <c r="C25" s="364">
        <v>428</v>
      </c>
      <c r="D25" s="364">
        <v>589</v>
      </c>
      <c r="E25" s="364">
        <v>424</v>
      </c>
      <c r="F25" s="364">
        <v>39</v>
      </c>
      <c r="G25" s="364">
        <v>0</v>
      </c>
      <c r="H25" s="364">
        <v>1515</v>
      </c>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row>
    <row r="26" spans="1:48" x14ac:dyDescent="0.25">
      <c r="A26" s="438" t="s">
        <v>134</v>
      </c>
      <c r="B26" s="364">
        <v>100</v>
      </c>
      <c r="C26" s="364">
        <v>410</v>
      </c>
      <c r="D26" s="364">
        <v>426</v>
      </c>
      <c r="E26" s="364">
        <v>406</v>
      </c>
      <c r="F26" s="364">
        <v>50</v>
      </c>
      <c r="G26" s="364">
        <v>0</v>
      </c>
      <c r="H26" s="364">
        <v>1392</v>
      </c>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row>
    <row r="27" spans="1:48" x14ac:dyDescent="0.25">
      <c r="A27" s="438" t="s">
        <v>135</v>
      </c>
      <c r="B27" s="364">
        <v>94</v>
      </c>
      <c r="C27" s="364">
        <v>500</v>
      </c>
      <c r="D27" s="364">
        <v>587</v>
      </c>
      <c r="E27" s="364">
        <v>469</v>
      </c>
      <c r="F27" s="364">
        <v>50</v>
      </c>
      <c r="G27" s="364">
        <v>0</v>
      </c>
      <c r="H27" s="364">
        <v>1700</v>
      </c>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row>
    <row r="28" spans="1:48" x14ac:dyDescent="0.25">
      <c r="A28" s="438" t="s">
        <v>136</v>
      </c>
      <c r="B28" s="364">
        <v>14</v>
      </c>
      <c r="C28" s="364">
        <v>170</v>
      </c>
      <c r="D28" s="364">
        <v>242</v>
      </c>
      <c r="E28" s="364">
        <v>185</v>
      </c>
      <c r="F28" s="364">
        <v>21</v>
      </c>
      <c r="G28" s="364">
        <v>0</v>
      </c>
      <c r="H28" s="364">
        <v>632</v>
      </c>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row>
    <row r="29" spans="1:48" x14ac:dyDescent="0.25">
      <c r="A29" s="438" t="s">
        <v>137</v>
      </c>
      <c r="B29" s="364">
        <v>89</v>
      </c>
      <c r="C29" s="364">
        <v>302</v>
      </c>
      <c r="D29" s="364">
        <v>401</v>
      </c>
      <c r="E29" s="364">
        <v>333</v>
      </c>
      <c r="F29" s="364">
        <v>65</v>
      </c>
      <c r="G29" s="364">
        <v>0</v>
      </c>
      <c r="H29" s="364">
        <v>1190</v>
      </c>
    </row>
    <row r="30" spans="1:48" x14ac:dyDescent="0.25">
      <c r="A30" s="438" t="s">
        <v>138</v>
      </c>
      <c r="B30" s="364">
        <v>156</v>
      </c>
      <c r="C30" s="364">
        <v>526</v>
      </c>
      <c r="D30" s="364">
        <v>450</v>
      </c>
      <c r="E30" s="364">
        <v>400</v>
      </c>
      <c r="F30" s="364">
        <v>61</v>
      </c>
      <c r="G30" s="364">
        <v>0</v>
      </c>
      <c r="H30" s="364">
        <v>1593</v>
      </c>
    </row>
    <row r="31" spans="1:48" x14ac:dyDescent="0.25">
      <c r="A31" s="438" t="s">
        <v>139</v>
      </c>
      <c r="B31" s="364">
        <v>792</v>
      </c>
      <c r="C31" s="364">
        <v>1520</v>
      </c>
      <c r="D31" s="364">
        <v>1413</v>
      </c>
      <c r="E31" s="364">
        <v>1736</v>
      </c>
      <c r="F31" s="364">
        <v>197</v>
      </c>
      <c r="G31" s="364">
        <v>0</v>
      </c>
      <c r="H31" s="364">
        <v>5658</v>
      </c>
    </row>
    <row r="32" spans="1:48" s="455" customFormat="1" ht="15.75" x14ac:dyDescent="0.3">
      <c r="A32" s="449"/>
      <c r="B32" s="451"/>
      <c r="C32" s="451"/>
      <c r="D32" s="451"/>
      <c r="E32" s="451"/>
      <c r="F32" s="451"/>
      <c r="G32" s="451"/>
      <c r="H32" s="451"/>
      <c r="I32"/>
      <c r="J32"/>
      <c r="K32"/>
      <c r="L32"/>
      <c r="M32"/>
      <c r="N32"/>
      <c r="O32"/>
      <c r="P32"/>
      <c r="Q32" s="452"/>
      <c r="R32"/>
      <c r="S32"/>
      <c r="T32"/>
      <c r="U32"/>
      <c r="V32"/>
      <c r="W32"/>
      <c r="X32"/>
      <c r="Y32"/>
      <c r="Z32"/>
      <c r="AA32"/>
      <c r="AB32"/>
      <c r="AC32"/>
      <c r="AD32"/>
      <c r="AE32"/>
      <c r="AF32"/>
      <c r="AG32"/>
      <c r="AH32"/>
      <c r="AI32"/>
      <c r="AJ32"/>
      <c r="AK32"/>
      <c r="AL32"/>
      <c r="AM32"/>
      <c r="AN32"/>
      <c r="AO32"/>
      <c r="AP32"/>
      <c r="AQ32"/>
      <c r="AR32"/>
      <c r="AS32"/>
      <c r="AT32"/>
      <c r="AU32"/>
      <c r="AV32"/>
    </row>
    <row r="33" spans="1:48" x14ac:dyDescent="0.25">
      <c r="A33" s="177" t="s">
        <v>285</v>
      </c>
      <c r="B33" s="177"/>
      <c r="C33" s="177"/>
      <c r="D33" s="177"/>
      <c r="E33" s="177"/>
      <c r="F33" s="439"/>
      <c r="G33" s="439"/>
      <c r="H33" s="440"/>
    </row>
    <row r="34" spans="1:48" ht="5.25" customHeight="1" x14ac:dyDescent="0.25">
      <c r="A34" s="456"/>
      <c r="B34" s="457"/>
      <c r="C34" s="457"/>
      <c r="D34" s="457"/>
      <c r="E34" s="457"/>
      <c r="F34" s="439"/>
      <c r="G34" s="439"/>
      <c r="H34" s="440"/>
    </row>
    <row r="35" spans="1:48" ht="15.75" x14ac:dyDescent="0.3">
      <c r="A35" s="433" t="s">
        <v>34</v>
      </c>
      <c r="B35" s="450">
        <f t="shared" ref="B35:H35" si="3">SUM(B37:B43)</f>
        <v>1365</v>
      </c>
      <c r="C35" s="450">
        <f t="shared" si="3"/>
        <v>4644</v>
      </c>
      <c r="D35" s="450">
        <f t="shared" si="3"/>
        <v>5123</v>
      </c>
      <c r="E35" s="450">
        <f t="shared" si="3"/>
        <v>4832</v>
      </c>
      <c r="F35" s="450">
        <f t="shared" si="3"/>
        <v>617</v>
      </c>
      <c r="G35" s="450">
        <f t="shared" si="3"/>
        <v>0</v>
      </c>
      <c r="H35" s="450">
        <f t="shared" si="3"/>
        <v>16581</v>
      </c>
    </row>
    <row r="36" spans="1:48" ht="5.25" customHeight="1" x14ac:dyDescent="0.3">
      <c r="A36" s="449"/>
      <c r="B36" s="450"/>
      <c r="C36" s="450"/>
      <c r="D36" s="450"/>
      <c r="E36" s="450"/>
      <c r="F36" s="450"/>
      <c r="G36" s="450"/>
      <c r="H36" s="450"/>
    </row>
    <row r="37" spans="1:48" x14ac:dyDescent="0.25">
      <c r="A37" s="438" t="s">
        <v>286</v>
      </c>
      <c r="B37" s="364">
        <v>155</v>
      </c>
      <c r="C37" s="364">
        <v>294</v>
      </c>
      <c r="D37" s="364">
        <v>528</v>
      </c>
      <c r="E37" s="364">
        <v>371</v>
      </c>
      <c r="F37" s="364">
        <v>98</v>
      </c>
      <c r="G37" s="364">
        <v>0</v>
      </c>
      <c r="H37" s="364">
        <v>1446</v>
      </c>
    </row>
    <row r="38" spans="1:48" x14ac:dyDescent="0.25">
      <c r="A38" s="438" t="s">
        <v>287</v>
      </c>
      <c r="B38" s="364">
        <v>26</v>
      </c>
      <c r="C38" s="364">
        <v>152</v>
      </c>
      <c r="D38" s="364">
        <v>197</v>
      </c>
      <c r="E38" s="364">
        <v>156</v>
      </c>
      <c r="F38" s="364">
        <v>34</v>
      </c>
      <c r="G38" s="364">
        <v>0</v>
      </c>
      <c r="H38" s="364">
        <v>565</v>
      </c>
    </row>
    <row r="39" spans="1:48" x14ac:dyDescent="0.25">
      <c r="A39" s="438" t="s">
        <v>288</v>
      </c>
      <c r="B39" s="364">
        <v>46</v>
      </c>
      <c r="C39" s="364">
        <v>237</v>
      </c>
      <c r="D39" s="364">
        <v>291</v>
      </c>
      <c r="E39" s="364">
        <v>326</v>
      </c>
      <c r="F39" s="364">
        <v>51</v>
      </c>
      <c r="G39" s="364">
        <v>0</v>
      </c>
      <c r="H39" s="364">
        <v>951</v>
      </c>
    </row>
    <row r="40" spans="1:48" x14ac:dyDescent="0.25">
      <c r="A40" s="438" t="s">
        <v>289</v>
      </c>
      <c r="B40" s="364">
        <v>90</v>
      </c>
      <c r="C40" s="364">
        <v>424</v>
      </c>
      <c r="D40" s="364">
        <v>470</v>
      </c>
      <c r="E40" s="364">
        <v>508</v>
      </c>
      <c r="F40" s="364">
        <v>67</v>
      </c>
      <c r="G40" s="364">
        <v>0</v>
      </c>
      <c r="H40" s="364">
        <v>1559</v>
      </c>
    </row>
    <row r="41" spans="1:48" x14ac:dyDescent="0.25">
      <c r="A41" s="438" t="s">
        <v>290</v>
      </c>
      <c r="B41" s="364">
        <v>240</v>
      </c>
      <c r="C41" s="364">
        <v>770</v>
      </c>
      <c r="D41" s="364">
        <v>852</v>
      </c>
      <c r="E41" s="364">
        <v>855</v>
      </c>
      <c r="F41" s="364">
        <v>106</v>
      </c>
      <c r="G41" s="364">
        <v>0</v>
      </c>
      <c r="H41" s="364">
        <v>2823</v>
      </c>
    </row>
    <row r="42" spans="1:48" x14ac:dyDescent="0.25">
      <c r="A42" s="438" t="s">
        <v>291</v>
      </c>
      <c r="B42" s="364">
        <v>411</v>
      </c>
      <c r="C42" s="364">
        <v>1266</v>
      </c>
      <c r="D42" s="364">
        <v>1242</v>
      </c>
      <c r="E42" s="364">
        <v>1174</v>
      </c>
      <c r="F42" s="364">
        <v>121</v>
      </c>
      <c r="G42" s="364">
        <v>0</v>
      </c>
      <c r="H42" s="364">
        <v>4214</v>
      </c>
    </row>
    <row r="43" spans="1:48" x14ac:dyDescent="0.25">
      <c r="A43" s="438" t="s">
        <v>292</v>
      </c>
      <c r="B43" s="364">
        <v>397</v>
      </c>
      <c r="C43" s="364">
        <v>1501</v>
      </c>
      <c r="D43" s="364">
        <v>1543</v>
      </c>
      <c r="E43" s="364">
        <v>1442</v>
      </c>
      <c r="F43" s="364">
        <v>140</v>
      </c>
      <c r="G43" s="364">
        <v>0</v>
      </c>
      <c r="H43" s="364">
        <v>5023</v>
      </c>
    </row>
    <row r="44" spans="1:48" s="455" customFormat="1" ht="15.75" x14ac:dyDescent="0.3">
      <c r="A44" s="449"/>
      <c r="B44" s="451"/>
      <c r="C44" s="451"/>
      <c r="D44" s="451"/>
      <c r="E44" s="451"/>
      <c r="F44" s="451"/>
      <c r="G44" s="451"/>
      <c r="H44" s="451"/>
      <c r="I44"/>
      <c r="J44"/>
      <c r="K44"/>
      <c r="L44"/>
      <c r="M44"/>
      <c r="N44"/>
      <c r="O44"/>
      <c r="P44"/>
      <c r="Q44" s="452"/>
      <c r="R44"/>
      <c r="S44"/>
      <c r="T44"/>
      <c r="U44"/>
      <c r="V44"/>
      <c r="W44"/>
      <c r="X44"/>
      <c r="Y44"/>
      <c r="Z44"/>
      <c r="AA44"/>
      <c r="AB44"/>
      <c r="AC44"/>
      <c r="AD44"/>
      <c r="AE44"/>
      <c r="AF44"/>
      <c r="AG44"/>
      <c r="AH44"/>
      <c r="AI44"/>
      <c r="AJ44"/>
      <c r="AK44"/>
      <c r="AL44"/>
      <c r="AM44"/>
      <c r="AN44"/>
      <c r="AO44"/>
      <c r="AP44"/>
      <c r="AQ44"/>
      <c r="AR44"/>
      <c r="AS44"/>
      <c r="AT44"/>
      <c r="AU44"/>
      <c r="AV44"/>
    </row>
    <row r="45" spans="1:48" x14ac:dyDescent="0.25">
      <c r="A45" s="177" t="s">
        <v>293</v>
      </c>
      <c r="B45" s="457"/>
      <c r="C45" s="457"/>
      <c r="D45" s="457"/>
      <c r="E45" s="457"/>
      <c r="F45" s="439"/>
      <c r="G45" s="439"/>
      <c r="H45" s="440"/>
    </row>
    <row r="46" spans="1:48" ht="5.25" customHeight="1" x14ac:dyDescent="0.25">
      <c r="A46" s="458"/>
      <c r="B46" s="457"/>
      <c r="C46" s="457"/>
      <c r="D46" s="457"/>
      <c r="E46" s="457"/>
      <c r="F46" s="439"/>
      <c r="G46" s="439"/>
      <c r="H46" s="440"/>
    </row>
    <row r="47" spans="1:48" ht="15.75" x14ac:dyDescent="0.3">
      <c r="A47" s="433" t="s">
        <v>34</v>
      </c>
      <c r="B47" s="450">
        <f t="shared" ref="B47:H47" si="4">SUM(B49:B50)</f>
        <v>1365</v>
      </c>
      <c r="C47" s="450">
        <f t="shared" si="4"/>
        <v>4644</v>
      </c>
      <c r="D47" s="450">
        <f t="shared" si="4"/>
        <v>5123</v>
      </c>
      <c r="E47" s="450">
        <f t="shared" si="4"/>
        <v>4832</v>
      </c>
      <c r="F47" s="450">
        <f t="shared" si="4"/>
        <v>617</v>
      </c>
      <c r="G47" s="450">
        <f t="shared" si="4"/>
        <v>0</v>
      </c>
      <c r="H47" s="450">
        <f t="shared" si="4"/>
        <v>16581</v>
      </c>
    </row>
    <row r="48" spans="1:48" ht="5.25" customHeight="1" x14ac:dyDescent="0.3">
      <c r="A48" s="449"/>
      <c r="B48" s="450"/>
      <c r="C48" s="450"/>
      <c r="D48" s="450"/>
      <c r="E48" s="450"/>
      <c r="F48" s="450"/>
      <c r="G48" s="450"/>
      <c r="H48" s="450"/>
    </row>
    <row r="49" spans="1:48" x14ac:dyDescent="0.25">
      <c r="A49" s="438" t="s">
        <v>248</v>
      </c>
      <c r="B49" s="364">
        <v>437</v>
      </c>
      <c r="C49" s="364">
        <v>1323</v>
      </c>
      <c r="D49" s="364">
        <v>1577</v>
      </c>
      <c r="E49" s="364">
        <v>1429</v>
      </c>
      <c r="F49" s="364">
        <v>223</v>
      </c>
      <c r="G49" s="364">
        <v>0</v>
      </c>
      <c r="H49" s="364">
        <v>4989</v>
      </c>
    </row>
    <row r="50" spans="1:48" x14ac:dyDescent="0.25">
      <c r="A50" s="438" t="s">
        <v>249</v>
      </c>
      <c r="B50" s="364">
        <v>928</v>
      </c>
      <c r="C50" s="364">
        <v>3321</v>
      </c>
      <c r="D50" s="364">
        <v>3546</v>
      </c>
      <c r="E50" s="364">
        <v>3403</v>
      </c>
      <c r="F50" s="364">
        <v>394</v>
      </c>
      <c r="G50" s="364">
        <v>0</v>
      </c>
      <c r="H50" s="364">
        <v>11592</v>
      </c>
    </row>
    <row r="51" spans="1:48" x14ac:dyDescent="0.25">
      <c r="A51" s="111"/>
      <c r="B51" s="111"/>
      <c r="C51" s="111"/>
      <c r="D51" s="111"/>
      <c r="E51" s="111"/>
      <c r="F51" s="111"/>
      <c r="G51" s="111"/>
      <c r="H51" s="111"/>
      <c r="Q51" s="452"/>
    </row>
    <row r="52" spans="1:48" s="460" customFormat="1" ht="18.75" customHeight="1" x14ac:dyDescent="0.25">
      <c r="A52" s="136" t="s">
        <v>168</v>
      </c>
      <c r="B52" s="459"/>
      <c r="C52" s="459"/>
      <c r="D52" s="459"/>
      <c r="E52" s="459"/>
      <c r="F52" s="459"/>
      <c r="G52" s="459"/>
      <c r="H52" s="459"/>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row>
    <row r="53" spans="1:48" s="460" customFormat="1" x14ac:dyDescent="0.25">
      <c r="A53" s="136"/>
      <c r="B53" s="459"/>
      <c r="C53" s="459"/>
      <c r="D53" s="459"/>
      <c r="E53" s="459"/>
      <c r="F53" s="459"/>
      <c r="G53" s="459"/>
      <c r="H53" s="459"/>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row>
    <row r="54" spans="1:48" s="460" customFormat="1" x14ac:dyDescent="0.25">
      <c r="A54" s="136" t="s">
        <v>24</v>
      </c>
      <c r="B54" s="459"/>
      <c r="C54" s="459"/>
      <c r="D54" s="459"/>
      <c r="E54" s="459"/>
      <c r="F54" s="459"/>
      <c r="G54" s="459"/>
      <c r="H54" s="459"/>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row>
    <row r="55" spans="1:48" x14ac:dyDescent="0.25">
      <c r="A55" s="137" t="s">
        <v>141</v>
      </c>
    </row>
    <row r="56" spans="1:48" x14ac:dyDescent="0.25">
      <c r="A56" s="164" t="s">
        <v>369</v>
      </c>
    </row>
    <row r="57" spans="1:48" x14ac:dyDescent="0.25">
      <c r="A57" s="373" t="s">
        <v>370</v>
      </c>
      <c r="B57" s="246"/>
      <c r="C57" s="246"/>
      <c r="D57" s="246"/>
      <c r="E57" s="246"/>
      <c r="F57" s="246"/>
      <c r="G57" s="246"/>
      <c r="H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row>
    <row r="58" spans="1:48" x14ac:dyDescent="0.25">
      <c r="A58" s="138" t="s">
        <v>371</v>
      </c>
    </row>
  </sheetData>
  <sheetProtection algorithmName="SHA-512" hashValue="8/Otdp9vC4GOgRs109sCmppcRdZ2H+RUPI2hWov1Bq8xsp/NfZni7ppoJW4jSp4x4elqAsYPDw2A3NzXaTBBxw==" saltValue="fUNOiIttpP+tzWOUgkJJkQ==" spinCount="100000" sheet="1" objects="1" scenarios="1"/>
  <pageMargins left="0.7" right="0.7" top="0.78740157499999996" bottom="0.78740157499999996" header="0.3" footer="0.3"/>
  <pageSetup paperSize="9" scale="84"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zoomScaleNormal="100" workbookViewId="0"/>
  </sheetViews>
  <sheetFormatPr baseColWidth="10" defaultRowHeight="15" x14ac:dyDescent="0.25"/>
  <cols>
    <col min="1" max="1" width="12" style="267" customWidth="1"/>
    <col min="2" max="2" width="22.140625" style="267" customWidth="1"/>
    <col min="3" max="10" width="11" style="354" customWidth="1"/>
    <col min="20" max="16384" width="11.42578125" style="267"/>
  </cols>
  <sheetData>
    <row r="1" spans="1:21" ht="15" customHeight="1" x14ac:dyDescent="0.3">
      <c r="A1" s="41" t="s">
        <v>359</v>
      </c>
      <c r="B1" s="353"/>
    </row>
    <row r="2" spans="1:21" ht="15" customHeight="1" x14ac:dyDescent="0.4">
      <c r="A2" s="42" t="s">
        <v>360</v>
      </c>
      <c r="B2" s="268"/>
    </row>
    <row r="3" spans="1:21" ht="15" customHeight="1" x14ac:dyDescent="0.4">
      <c r="A3" s="42" t="s">
        <v>361</v>
      </c>
      <c r="B3" s="355"/>
      <c r="C3" s="410"/>
      <c r="D3" s="410"/>
      <c r="E3" s="410"/>
      <c r="F3" s="410"/>
    </row>
    <row r="4" spans="1:21" s="138" customFormat="1" x14ac:dyDescent="0.25">
      <c r="A4" s="111"/>
      <c r="B4" s="111"/>
      <c r="C4" s="212" t="s">
        <v>28</v>
      </c>
      <c r="D4" s="111"/>
      <c r="E4" s="111"/>
      <c r="F4" s="111"/>
      <c r="G4" s="111"/>
      <c r="H4" s="111"/>
      <c r="I4" s="111"/>
      <c r="J4" s="111"/>
      <c r="K4"/>
      <c r="L4"/>
      <c r="M4"/>
      <c r="N4"/>
      <c r="O4"/>
      <c r="P4"/>
      <c r="Q4"/>
      <c r="R4"/>
      <c r="S4"/>
    </row>
    <row r="5" spans="1:21" s="425" customFormat="1" x14ac:dyDescent="0.25">
      <c r="A5" s="111"/>
      <c r="B5" s="111"/>
      <c r="C5" s="111" t="s">
        <v>286</v>
      </c>
      <c r="D5" s="111" t="s">
        <v>287</v>
      </c>
      <c r="E5" s="111" t="s">
        <v>288</v>
      </c>
      <c r="F5" s="111" t="s">
        <v>289</v>
      </c>
      <c r="G5" s="111" t="s">
        <v>290</v>
      </c>
      <c r="H5" s="111" t="s">
        <v>291</v>
      </c>
      <c r="I5" s="111" t="s">
        <v>292</v>
      </c>
      <c r="J5" s="111" t="s">
        <v>223</v>
      </c>
      <c r="K5"/>
      <c r="L5"/>
      <c r="M5"/>
      <c r="N5"/>
      <c r="O5"/>
      <c r="P5"/>
      <c r="Q5"/>
      <c r="R5"/>
      <c r="S5"/>
    </row>
    <row r="6" spans="1:21" s="430" customFormat="1" ht="22.5" customHeight="1" x14ac:dyDescent="0.25">
      <c r="A6" s="177" t="s">
        <v>119</v>
      </c>
      <c r="B6" s="426"/>
      <c r="C6" s="427"/>
      <c r="D6" s="427"/>
      <c r="E6" s="427"/>
      <c r="F6" s="427"/>
      <c r="G6" s="428"/>
      <c r="H6" s="428"/>
      <c r="I6" s="428"/>
      <c r="J6" s="429"/>
      <c r="K6"/>
      <c r="L6"/>
      <c r="M6"/>
      <c r="N6"/>
      <c r="O6"/>
      <c r="P6"/>
      <c r="Q6"/>
      <c r="R6"/>
      <c r="S6"/>
      <c r="T6" s="129"/>
      <c r="U6" s="129"/>
    </row>
    <row r="7" spans="1:21" s="430" customFormat="1" ht="5.25" customHeight="1" x14ac:dyDescent="0.25">
      <c r="A7" s="431"/>
      <c r="B7" s="426"/>
      <c r="C7" s="427"/>
      <c r="D7" s="427"/>
      <c r="E7" s="427"/>
      <c r="F7" s="427"/>
      <c r="G7" s="428"/>
      <c r="H7" s="428"/>
      <c r="I7" s="428"/>
      <c r="J7" s="429"/>
      <c r="K7"/>
      <c r="L7"/>
      <c r="M7"/>
      <c r="N7"/>
      <c r="O7"/>
      <c r="P7"/>
      <c r="Q7"/>
      <c r="R7"/>
      <c r="S7"/>
      <c r="T7" s="129"/>
      <c r="U7" s="129"/>
    </row>
    <row r="8" spans="1:21" s="430" customFormat="1" ht="15.75" x14ac:dyDescent="0.3">
      <c r="A8" s="432" t="s">
        <v>34</v>
      </c>
      <c r="B8" s="433"/>
      <c r="C8" s="413">
        <f t="shared" ref="C8:I8" si="0">SUM(C10:C15)</f>
        <v>1446</v>
      </c>
      <c r="D8" s="413">
        <f t="shared" si="0"/>
        <v>565</v>
      </c>
      <c r="E8" s="413">
        <f t="shared" si="0"/>
        <v>951</v>
      </c>
      <c r="F8" s="413">
        <f t="shared" si="0"/>
        <v>1559</v>
      </c>
      <c r="G8" s="413">
        <f t="shared" si="0"/>
        <v>2823</v>
      </c>
      <c r="H8" s="413">
        <f t="shared" si="0"/>
        <v>4214</v>
      </c>
      <c r="I8" s="413">
        <f t="shared" si="0"/>
        <v>5023</v>
      </c>
      <c r="J8" s="413">
        <f t="shared" ref="J8" si="1">SUM(C8:I8)</f>
        <v>16581</v>
      </c>
      <c r="K8"/>
      <c r="L8"/>
      <c r="M8"/>
      <c r="N8"/>
      <c r="O8"/>
      <c r="P8"/>
      <c r="Q8"/>
      <c r="R8"/>
      <c r="S8"/>
      <c r="T8" s="129"/>
      <c r="U8" s="129"/>
    </row>
    <row r="9" spans="1:21" s="430" customFormat="1" ht="5.25" customHeight="1" x14ac:dyDescent="0.25">
      <c r="A9" s="434"/>
      <c r="B9" s="435"/>
      <c r="C9" s="436"/>
      <c r="D9" s="436"/>
      <c r="E9" s="436"/>
      <c r="F9" s="436"/>
      <c r="G9" s="436"/>
      <c r="H9" s="436"/>
      <c r="I9" s="436"/>
      <c r="J9" s="436"/>
      <c r="K9"/>
      <c r="L9"/>
      <c r="M9"/>
      <c r="N9"/>
      <c r="O9"/>
      <c r="P9"/>
      <c r="Q9"/>
      <c r="R9"/>
      <c r="S9"/>
      <c r="T9" s="129"/>
      <c r="U9" s="129"/>
    </row>
    <row r="10" spans="1:21" s="430" customFormat="1" x14ac:dyDescent="0.25">
      <c r="A10" s="437" t="s">
        <v>120</v>
      </c>
      <c r="B10" s="438"/>
      <c r="C10" s="364">
        <v>127</v>
      </c>
      <c r="D10" s="364">
        <v>104</v>
      </c>
      <c r="E10" s="364">
        <v>186</v>
      </c>
      <c r="F10" s="364">
        <v>315</v>
      </c>
      <c r="G10" s="364">
        <v>524</v>
      </c>
      <c r="H10" s="364">
        <v>651</v>
      </c>
      <c r="I10" s="364">
        <v>698</v>
      </c>
      <c r="J10" s="364">
        <v>2605</v>
      </c>
      <c r="K10"/>
      <c r="L10"/>
      <c r="M10"/>
      <c r="N10"/>
      <c r="O10"/>
      <c r="P10"/>
      <c r="Q10"/>
      <c r="R10"/>
      <c r="S10"/>
      <c r="T10" s="129"/>
      <c r="U10" s="129"/>
    </row>
    <row r="11" spans="1:21" s="430" customFormat="1" x14ac:dyDescent="0.25">
      <c r="A11" s="437" t="s">
        <v>121</v>
      </c>
      <c r="B11" s="438"/>
      <c r="C11" s="364">
        <v>771</v>
      </c>
      <c r="D11" s="364">
        <v>149</v>
      </c>
      <c r="E11" s="364">
        <v>219</v>
      </c>
      <c r="F11" s="364">
        <v>252</v>
      </c>
      <c r="G11" s="364">
        <v>370</v>
      </c>
      <c r="H11" s="364">
        <v>485</v>
      </c>
      <c r="I11" s="364">
        <v>496</v>
      </c>
      <c r="J11" s="364">
        <v>2742</v>
      </c>
      <c r="K11"/>
      <c r="L11"/>
      <c r="M11"/>
      <c r="N11"/>
      <c r="O11"/>
      <c r="P11"/>
      <c r="Q11"/>
      <c r="R11"/>
      <c r="S11"/>
      <c r="T11" s="129"/>
      <c r="U11" s="129"/>
    </row>
    <row r="12" spans="1:21" s="430" customFormat="1" x14ac:dyDescent="0.25">
      <c r="A12" s="437" t="s">
        <v>122</v>
      </c>
      <c r="B12" s="438"/>
      <c r="C12" s="364">
        <v>79</v>
      </c>
      <c r="D12" s="364">
        <v>123</v>
      </c>
      <c r="E12" s="364">
        <v>247</v>
      </c>
      <c r="F12" s="364">
        <v>532</v>
      </c>
      <c r="G12" s="364">
        <v>1007</v>
      </c>
      <c r="H12" s="364">
        <v>1605</v>
      </c>
      <c r="I12" s="364">
        <v>2022</v>
      </c>
      <c r="J12" s="364">
        <v>5615</v>
      </c>
      <c r="K12"/>
      <c r="L12"/>
      <c r="M12"/>
      <c r="N12"/>
      <c r="O12"/>
      <c r="P12"/>
      <c r="Q12"/>
      <c r="R12"/>
      <c r="S12"/>
      <c r="T12" s="129"/>
      <c r="U12" s="129"/>
    </row>
    <row r="13" spans="1:21" s="430" customFormat="1" x14ac:dyDescent="0.25">
      <c r="A13" s="437" t="s">
        <v>123</v>
      </c>
      <c r="B13" s="438"/>
      <c r="C13" s="364">
        <v>454</v>
      </c>
      <c r="D13" s="364">
        <v>174</v>
      </c>
      <c r="E13" s="364">
        <v>277</v>
      </c>
      <c r="F13" s="364">
        <v>410</v>
      </c>
      <c r="G13" s="364">
        <v>847</v>
      </c>
      <c r="H13" s="364">
        <v>1355</v>
      </c>
      <c r="I13" s="364">
        <v>1696</v>
      </c>
      <c r="J13" s="364">
        <v>5213</v>
      </c>
      <c r="K13"/>
      <c r="L13"/>
      <c r="M13"/>
      <c r="N13"/>
      <c r="O13"/>
      <c r="P13"/>
      <c r="Q13"/>
      <c r="R13"/>
      <c r="S13"/>
      <c r="T13" s="129"/>
      <c r="U13" s="129"/>
    </row>
    <row r="14" spans="1:21" s="430" customFormat="1" x14ac:dyDescent="0.25">
      <c r="A14" s="437" t="s">
        <v>124</v>
      </c>
      <c r="B14" s="438"/>
      <c r="C14" s="364">
        <v>5</v>
      </c>
      <c r="D14" s="364">
        <v>4</v>
      </c>
      <c r="E14" s="364">
        <v>4</v>
      </c>
      <c r="F14" s="364">
        <v>13</v>
      </c>
      <c r="G14" s="364">
        <v>20</v>
      </c>
      <c r="H14" s="364">
        <v>39</v>
      </c>
      <c r="I14" s="364">
        <v>33</v>
      </c>
      <c r="J14" s="364">
        <v>118</v>
      </c>
      <c r="K14"/>
      <c r="L14"/>
      <c r="M14"/>
      <c r="N14"/>
      <c r="O14"/>
      <c r="P14"/>
      <c r="Q14"/>
      <c r="R14"/>
      <c r="S14"/>
      <c r="T14" s="129"/>
      <c r="U14" s="129"/>
    </row>
    <row r="15" spans="1:21" s="430" customFormat="1" x14ac:dyDescent="0.25">
      <c r="A15" s="437" t="s">
        <v>125</v>
      </c>
      <c r="B15" s="438"/>
      <c r="C15" s="364">
        <v>10</v>
      </c>
      <c r="D15" s="364">
        <v>11</v>
      </c>
      <c r="E15" s="364">
        <v>18</v>
      </c>
      <c r="F15" s="364">
        <v>37</v>
      </c>
      <c r="G15" s="364">
        <v>55</v>
      </c>
      <c r="H15" s="364">
        <v>79</v>
      </c>
      <c r="I15" s="364">
        <v>78</v>
      </c>
      <c r="J15" s="364">
        <v>288</v>
      </c>
      <c r="K15"/>
      <c r="L15"/>
      <c r="M15"/>
      <c r="N15"/>
      <c r="O15"/>
      <c r="P15"/>
      <c r="Q15"/>
      <c r="R15"/>
      <c r="S15"/>
      <c r="T15" s="129"/>
      <c r="U15" s="129"/>
    </row>
    <row r="16" spans="1:21" s="430" customFormat="1" x14ac:dyDescent="0.25">
      <c r="A16" s="434"/>
      <c r="B16" s="435"/>
      <c r="C16" s="364"/>
      <c r="D16" s="364"/>
      <c r="E16" s="364"/>
      <c r="F16" s="364"/>
      <c r="G16" s="364"/>
      <c r="H16" s="364"/>
      <c r="I16" s="364"/>
      <c r="J16" s="364"/>
      <c r="K16"/>
      <c r="L16"/>
      <c r="M16"/>
      <c r="N16"/>
      <c r="O16"/>
      <c r="P16"/>
      <c r="Q16"/>
      <c r="R16"/>
      <c r="S16"/>
      <c r="T16" s="129"/>
      <c r="U16" s="129"/>
    </row>
    <row r="17" spans="1:21" s="430" customFormat="1" x14ac:dyDescent="0.25">
      <c r="A17" s="570" t="s">
        <v>362</v>
      </c>
      <c r="B17" s="570"/>
      <c r="C17" s="570"/>
      <c r="D17" s="570"/>
      <c r="E17" s="570"/>
      <c r="F17" s="570"/>
      <c r="G17" s="439"/>
      <c r="H17" s="439"/>
      <c r="I17" s="439"/>
      <c r="J17" s="440"/>
      <c r="K17"/>
      <c r="L17"/>
      <c r="M17"/>
      <c r="N17"/>
      <c r="O17"/>
      <c r="P17"/>
      <c r="Q17"/>
      <c r="R17"/>
      <c r="S17"/>
      <c r="T17" s="129"/>
      <c r="U17" s="129"/>
    </row>
    <row r="18" spans="1:21" s="430" customFormat="1" ht="5.25" customHeight="1" x14ac:dyDescent="0.25">
      <c r="A18" s="435"/>
      <c r="B18" s="435"/>
      <c r="C18" s="435"/>
      <c r="D18" s="435"/>
      <c r="E18" s="435"/>
      <c r="F18" s="435"/>
      <c r="G18" s="439"/>
      <c r="H18" s="439"/>
      <c r="I18" s="439"/>
      <c r="J18" s="440"/>
      <c r="K18"/>
      <c r="L18"/>
      <c r="M18"/>
      <c r="N18"/>
      <c r="O18"/>
      <c r="P18"/>
      <c r="Q18"/>
      <c r="R18"/>
      <c r="S18"/>
      <c r="T18" s="129"/>
      <c r="U18" s="129"/>
    </row>
    <row r="19" spans="1:21" s="430" customFormat="1" ht="15.75" x14ac:dyDescent="0.3">
      <c r="A19" s="432" t="s">
        <v>83</v>
      </c>
      <c r="B19" s="433"/>
      <c r="C19" s="413">
        <f t="shared" ref="C19:J19" si="2">SUM(C21:C32)</f>
        <v>1446</v>
      </c>
      <c r="D19" s="413">
        <f t="shared" si="2"/>
        <v>565</v>
      </c>
      <c r="E19" s="413">
        <f t="shared" si="2"/>
        <v>951</v>
      </c>
      <c r="F19" s="413">
        <f t="shared" si="2"/>
        <v>1559</v>
      </c>
      <c r="G19" s="413">
        <f t="shared" si="2"/>
        <v>2823</v>
      </c>
      <c r="H19" s="413">
        <f t="shared" si="2"/>
        <v>4214</v>
      </c>
      <c r="I19" s="413">
        <f t="shared" si="2"/>
        <v>5023</v>
      </c>
      <c r="J19" s="413">
        <f t="shared" si="2"/>
        <v>16581</v>
      </c>
      <c r="K19"/>
      <c r="L19"/>
      <c r="M19"/>
      <c r="N19"/>
      <c r="O19"/>
      <c r="P19"/>
      <c r="Q19"/>
      <c r="R19"/>
      <c r="S19"/>
      <c r="T19" s="129"/>
      <c r="U19" s="129"/>
    </row>
    <row r="20" spans="1:21" s="430" customFormat="1" ht="5.25" customHeight="1" x14ac:dyDescent="0.25">
      <c r="A20" s="434"/>
      <c r="B20" s="435"/>
      <c r="C20" s="436"/>
      <c r="D20" s="436"/>
      <c r="E20" s="436"/>
      <c r="F20" s="436"/>
      <c r="G20" s="436"/>
      <c r="H20" s="436"/>
      <c r="I20" s="436"/>
      <c r="J20" s="436"/>
      <c r="K20"/>
      <c r="L20"/>
      <c r="M20"/>
      <c r="N20"/>
      <c r="O20"/>
      <c r="P20"/>
      <c r="Q20"/>
      <c r="R20"/>
      <c r="S20"/>
      <c r="T20" s="129"/>
      <c r="U20" s="129"/>
    </row>
    <row r="21" spans="1:21" s="430" customFormat="1" x14ac:dyDescent="0.25">
      <c r="A21" s="437" t="s">
        <v>128</v>
      </c>
      <c r="B21" s="438"/>
      <c r="C21" s="364">
        <v>10</v>
      </c>
      <c r="D21" s="364">
        <v>15</v>
      </c>
      <c r="E21" s="364">
        <v>25</v>
      </c>
      <c r="F21" s="364">
        <v>38</v>
      </c>
      <c r="G21" s="364">
        <v>59</v>
      </c>
      <c r="H21" s="364">
        <v>83</v>
      </c>
      <c r="I21" s="364">
        <v>66</v>
      </c>
      <c r="J21" s="364">
        <v>296</v>
      </c>
      <c r="K21"/>
      <c r="L21"/>
      <c r="M21"/>
      <c r="N21"/>
      <c r="O21"/>
      <c r="P21"/>
      <c r="Q21"/>
      <c r="R21"/>
      <c r="S21"/>
      <c r="T21" s="129"/>
      <c r="U21" s="129"/>
    </row>
    <row r="22" spans="1:21" s="430" customFormat="1" x14ac:dyDescent="0.25">
      <c r="A22" s="437" t="s">
        <v>129</v>
      </c>
      <c r="B22" s="438"/>
      <c r="C22" s="364">
        <v>3</v>
      </c>
      <c r="D22" s="364">
        <v>2</v>
      </c>
      <c r="E22" s="364">
        <v>7</v>
      </c>
      <c r="F22" s="364">
        <v>23</v>
      </c>
      <c r="G22" s="364">
        <v>62</v>
      </c>
      <c r="H22" s="364">
        <v>76</v>
      </c>
      <c r="I22" s="364">
        <v>86</v>
      </c>
      <c r="J22" s="364">
        <v>259</v>
      </c>
      <c r="K22"/>
      <c r="L22"/>
      <c r="M22"/>
      <c r="N22"/>
      <c r="O22"/>
      <c r="P22"/>
      <c r="Q22"/>
      <c r="R22"/>
      <c r="S22"/>
      <c r="T22" s="129"/>
      <c r="U22" s="129"/>
    </row>
    <row r="23" spans="1:21" s="430" customFormat="1" x14ac:dyDescent="0.25">
      <c r="A23" s="437" t="s">
        <v>130</v>
      </c>
      <c r="B23" s="438"/>
      <c r="C23" s="364">
        <v>36</v>
      </c>
      <c r="D23" s="364">
        <v>38</v>
      </c>
      <c r="E23" s="364">
        <v>52</v>
      </c>
      <c r="F23" s="364">
        <v>126</v>
      </c>
      <c r="G23" s="364">
        <v>243</v>
      </c>
      <c r="H23" s="364">
        <v>310</v>
      </c>
      <c r="I23" s="364">
        <v>346</v>
      </c>
      <c r="J23" s="364">
        <v>1151</v>
      </c>
      <c r="K23"/>
      <c r="L23"/>
      <c r="M23"/>
      <c r="N23"/>
      <c r="O23"/>
      <c r="P23"/>
      <c r="Q23"/>
      <c r="R23"/>
      <c r="S23"/>
      <c r="T23" s="129"/>
      <c r="U23" s="129"/>
    </row>
    <row r="24" spans="1:21" s="430" customFormat="1" x14ac:dyDescent="0.25">
      <c r="A24" s="437" t="s">
        <v>131</v>
      </c>
      <c r="B24" s="438"/>
      <c r="C24" s="364">
        <v>39</v>
      </c>
      <c r="D24" s="364">
        <v>10</v>
      </c>
      <c r="E24" s="364">
        <v>28</v>
      </c>
      <c r="F24" s="364">
        <v>66</v>
      </c>
      <c r="G24" s="364">
        <v>81</v>
      </c>
      <c r="H24" s="364">
        <v>128</v>
      </c>
      <c r="I24" s="364">
        <v>146</v>
      </c>
      <c r="J24" s="364">
        <v>498</v>
      </c>
      <c r="K24"/>
      <c r="L24"/>
      <c r="M24"/>
      <c r="N24"/>
      <c r="O24"/>
      <c r="P24"/>
      <c r="Q24"/>
      <c r="R24"/>
      <c r="S24"/>
      <c r="T24" s="129"/>
      <c r="U24" s="129"/>
    </row>
    <row r="25" spans="1:21" s="430" customFormat="1" x14ac:dyDescent="0.25">
      <c r="A25" s="437" t="s">
        <v>132</v>
      </c>
      <c r="B25" s="438"/>
      <c r="C25" s="364">
        <v>11</v>
      </c>
      <c r="D25" s="364">
        <v>16</v>
      </c>
      <c r="E25" s="364">
        <v>37</v>
      </c>
      <c r="F25" s="364">
        <v>70</v>
      </c>
      <c r="G25" s="364">
        <v>152</v>
      </c>
      <c r="H25" s="364">
        <v>212</v>
      </c>
      <c r="I25" s="364">
        <v>199</v>
      </c>
      <c r="J25" s="364">
        <v>697</v>
      </c>
      <c r="K25"/>
      <c r="L25"/>
      <c r="M25"/>
      <c r="N25"/>
      <c r="O25"/>
      <c r="P25"/>
      <c r="Q25"/>
      <c r="R25"/>
      <c r="S25"/>
      <c r="T25" s="129"/>
      <c r="U25" s="129"/>
    </row>
    <row r="26" spans="1:21" s="430" customFormat="1" x14ac:dyDescent="0.25">
      <c r="A26" s="437" t="s">
        <v>133</v>
      </c>
      <c r="B26" s="438"/>
      <c r="C26" s="364">
        <v>385</v>
      </c>
      <c r="D26" s="364">
        <v>89</v>
      </c>
      <c r="E26" s="364">
        <v>102</v>
      </c>
      <c r="F26" s="364">
        <v>136</v>
      </c>
      <c r="G26" s="364">
        <v>219</v>
      </c>
      <c r="H26" s="364">
        <v>260</v>
      </c>
      <c r="I26" s="364">
        <v>324</v>
      </c>
      <c r="J26" s="364">
        <v>1515</v>
      </c>
      <c r="K26"/>
      <c r="L26"/>
      <c r="M26"/>
      <c r="N26"/>
      <c r="O26"/>
      <c r="P26"/>
      <c r="Q26"/>
      <c r="R26"/>
      <c r="S26"/>
      <c r="T26" s="129"/>
      <c r="U26" s="129"/>
    </row>
    <row r="27" spans="1:21" s="430" customFormat="1" x14ac:dyDescent="0.25">
      <c r="A27" s="437" t="s">
        <v>134</v>
      </c>
      <c r="B27" s="438"/>
      <c r="C27" s="364">
        <v>28</v>
      </c>
      <c r="D27" s="364">
        <v>33</v>
      </c>
      <c r="E27" s="364">
        <v>77</v>
      </c>
      <c r="F27" s="364">
        <v>112</v>
      </c>
      <c r="G27" s="364">
        <v>260</v>
      </c>
      <c r="H27" s="364">
        <v>417</v>
      </c>
      <c r="I27" s="364">
        <v>465</v>
      </c>
      <c r="J27" s="364">
        <v>1392</v>
      </c>
      <c r="K27"/>
      <c r="L27"/>
      <c r="M27"/>
      <c r="N27"/>
      <c r="O27"/>
      <c r="P27"/>
      <c r="Q27"/>
      <c r="R27"/>
      <c r="S27"/>
      <c r="T27" s="129"/>
      <c r="U27" s="129"/>
    </row>
    <row r="28" spans="1:21" s="430" customFormat="1" x14ac:dyDescent="0.25">
      <c r="A28" s="437" t="s">
        <v>135</v>
      </c>
      <c r="B28" s="438"/>
      <c r="C28" s="364">
        <v>74</v>
      </c>
      <c r="D28" s="364">
        <v>45</v>
      </c>
      <c r="E28" s="364">
        <v>97</v>
      </c>
      <c r="F28" s="364">
        <v>169</v>
      </c>
      <c r="G28" s="364">
        <v>298</v>
      </c>
      <c r="H28" s="364">
        <v>464</v>
      </c>
      <c r="I28" s="364">
        <v>553</v>
      </c>
      <c r="J28" s="364">
        <v>1700</v>
      </c>
      <c r="K28"/>
      <c r="L28"/>
      <c r="M28"/>
      <c r="N28"/>
      <c r="O28"/>
      <c r="P28"/>
      <c r="Q28"/>
      <c r="R28"/>
      <c r="S28"/>
      <c r="T28" s="129"/>
      <c r="U28" s="129"/>
    </row>
    <row r="29" spans="1:21" s="430" customFormat="1" x14ac:dyDescent="0.25">
      <c r="A29" s="437" t="s">
        <v>136</v>
      </c>
      <c r="B29" s="438"/>
      <c r="C29" s="364">
        <v>92</v>
      </c>
      <c r="D29" s="364">
        <v>32</v>
      </c>
      <c r="E29" s="364">
        <v>49</v>
      </c>
      <c r="F29" s="364">
        <v>68</v>
      </c>
      <c r="G29" s="364">
        <v>89</v>
      </c>
      <c r="H29" s="364">
        <v>130</v>
      </c>
      <c r="I29" s="364">
        <v>172</v>
      </c>
      <c r="J29" s="364">
        <v>632</v>
      </c>
      <c r="K29"/>
      <c r="L29"/>
      <c r="M29"/>
      <c r="N29"/>
      <c r="O29"/>
      <c r="P29"/>
      <c r="Q29"/>
      <c r="R29"/>
      <c r="S29"/>
      <c r="T29" s="129"/>
      <c r="U29" s="129"/>
    </row>
    <row r="30" spans="1:21" s="430" customFormat="1" x14ac:dyDescent="0.25">
      <c r="A30" s="437" t="s">
        <v>137</v>
      </c>
      <c r="B30" s="438"/>
      <c r="C30" s="364">
        <v>201</v>
      </c>
      <c r="D30" s="364">
        <v>49</v>
      </c>
      <c r="E30" s="364">
        <v>71</v>
      </c>
      <c r="F30" s="364">
        <v>121</v>
      </c>
      <c r="G30" s="364">
        <v>217</v>
      </c>
      <c r="H30" s="364">
        <v>250</v>
      </c>
      <c r="I30" s="364">
        <v>281</v>
      </c>
      <c r="J30" s="364">
        <v>1190</v>
      </c>
      <c r="K30"/>
      <c r="L30"/>
      <c r="M30"/>
      <c r="N30"/>
      <c r="O30"/>
      <c r="P30"/>
      <c r="Q30"/>
      <c r="R30"/>
      <c r="S30"/>
      <c r="T30" s="129"/>
      <c r="U30" s="129"/>
    </row>
    <row r="31" spans="1:21" s="430" customFormat="1" x14ac:dyDescent="0.25">
      <c r="A31" s="437" t="s">
        <v>138</v>
      </c>
      <c r="B31" s="438"/>
      <c r="C31" s="364">
        <v>94</v>
      </c>
      <c r="D31" s="364">
        <v>52</v>
      </c>
      <c r="E31" s="364">
        <v>80</v>
      </c>
      <c r="F31" s="364">
        <v>162</v>
      </c>
      <c r="G31" s="364">
        <v>273</v>
      </c>
      <c r="H31" s="364">
        <v>423</v>
      </c>
      <c r="I31" s="364">
        <v>509</v>
      </c>
      <c r="J31" s="364">
        <v>1593</v>
      </c>
      <c r="K31"/>
      <c r="L31"/>
      <c r="M31"/>
      <c r="N31"/>
      <c r="O31"/>
      <c r="P31"/>
      <c r="Q31"/>
      <c r="R31"/>
      <c r="S31"/>
      <c r="T31" s="129"/>
      <c r="U31" s="129"/>
    </row>
    <row r="32" spans="1:21" s="430" customFormat="1" x14ac:dyDescent="0.25">
      <c r="A32" s="437" t="s">
        <v>139</v>
      </c>
      <c r="B32" s="438"/>
      <c r="C32" s="364">
        <v>473</v>
      </c>
      <c r="D32" s="364">
        <v>184</v>
      </c>
      <c r="E32" s="364">
        <v>326</v>
      </c>
      <c r="F32" s="364">
        <v>468</v>
      </c>
      <c r="G32" s="364">
        <v>870</v>
      </c>
      <c r="H32" s="364">
        <v>1461</v>
      </c>
      <c r="I32" s="364">
        <v>1876</v>
      </c>
      <c r="J32" s="364">
        <v>5658</v>
      </c>
      <c r="K32"/>
      <c r="L32"/>
      <c r="M32"/>
      <c r="N32"/>
      <c r="O32"/>
      <c r="P32"/>
      <c r="Q32"/>
      <c r="R32"/>
      <c r="S32"/>
      <c r="T32" s="129"/>
      <c r="U32" s="129"/>
    </row>
    <row r="33" spans="1:21" s="430" customFormat="1" x14ac:dyDescent="0.25">
      <c r="A33" s="434"/>
      <c r="B33" s="435"/>
      <c r="C33" s="364"/>
      <c r="D33" s="364"/>
      <c r="E33" s="364"/>
      <c r="F33" s="364"/>
      <c r="G33" s="364"/>
      <c r="H33" s="364"/>
      <c r="I33" s="364"/>
      <c r="J33" s="364"/>
      <c r="K33"/>
      <c r="L33"/>
      <c r="M33"/>
      <c r="N33"/>
      <c r="O33"/>
      <c r="P33"/>
      <c r="Q33"/>
      <c r="R33"/>
      <c r="S33"/>
      <c r="T33" s="129"/>
      <c r="U33" s="129"/>
    </row>
    <row r="34" spans="1:21" s="430" customFormat="1" x14ac:dyDescent="0.25">
      <c r="A34" s="441" t="s">
        <v>363</v>
      </c>
      <c r="B34" s="442"/>
      <c r="C34" s="443"/>
      <c r="D34" s="443"/>
      <c r="E34" s="443"/>
      <c r="F34" s="443"/>
      <c r="G34" s="439"/>
      <c r="H34" s="439"/>
      <c r="I34" s="439"/>
      <c r="J34" s="440"/>
      <c r="K34"/>
      <c r="L34"/>
      <c r="M34"/>
      <c r="N34"/>
      <c r="O34"/>
      <c r="P34"/>
      <c r="Q34"/>
      <c r="R34"/>
      <c r="S34"/>
      <c r="T34" s="129"/>
      <c r="U34" s="129"/>
    </row>
    <row r="35" spans="1:21" s="430" customFormat="1" ht="5.25" customHeight="1" x14ac:dyDescent="0.25">
      <c r="A35" s="441"/>
      <c r="B35" s="442"/>
      <c r="C35" s="443"/>
      <c r="D35" s="443"/>
      <c r="E35" s="443"/>
      <c r="F35" s="443"/>
      <c r="G35" s="439"/>
      <c r="H35" s="439"/>
      <c r="I35" s="439"/>
      <c r="J35" s="440"/>
      <c r="K35"/>
      <c r="L35"/>
      <c r="M35"/>
      <c r="N35"/>
      <c r="O35"/>
      <c r="P35"/>
      <c r="Q35"/>
      <c r="R35"/>
      <c r="S35"/>
      <c r="T35" s="129"/>
      <c r="U35" s="129"/>
    </row>
    <row r="36" spans="1:21" s="430" customFormat="1" ht="15.75" x14ac:dyDescent="0.3">
      <c r="A36" s="432" t="s">
        <v>34</v>
      </c>
      <c r="B36" s="433"/>
      <c r="C36" s="413">
        <f t="shared" ref="C36:J36" si="3">SUM(C38:C39)</f>
        <v>1446</v>
      </c>
      <c r="D36" s="413">
        <f t="shared" si="3"/>
        <v>565</v>
      </c>
      <c r="E36" s="413">
        <f t="shared" si="3"/>
        <v>951</v>
      </c>
      <c r="F36" s="413">
        <f t="shared" si="3"/>
        <v>1559</v>
      </c>
      <c r="G36" s="413">
        <f t="shared" si="3"/>
        <v>2823</v>
      </c>
      <c r="H36" s="413">
        <f t="shared" si="3"/>
        <v>4214</v>
      </c>
      <c r="I36" s="413">
        <f t="shared" si="3"/>
        <v>5023</v>
      </c>
      <c r="J36" s="413">
        <f t="shared" si="3"/>
        <v>16581</v>
      </c>
      <c r="K36"/>
      <c r="L36"/>
      <c r="M36"/>
      <c r="N36"/>
      <c r="O36"/>
      <c r="P36"/>
      <c r="Q36"/>
      <c r="R36"/>
      <c r="S36"/>
      <c r="T36" s="129"/>
      <c r="U36" s="129"/>
    </row>
    <row r="37" spans="1:21" s="430" customFormat="1" ht="5.25" customHeight="1" x14ac:dyDescent="0.25">
      <c r="A37" s="434"/>
      <c r="B37" s="435"/>
      <c r="C37" s="436"/>
      <c r="D37" s="436"/>
      <c r="E37" s="436"/>
      <c r="F37" s="436"/>
      <c r="G37" s="436"/>
      <c r="H37" s="436"/>
      <c r="I37" s="436"/>
      <c r="J37" s="436"/>
      <c r="K37"/>
      <c r="L37"/>
      <c r="M37"/>
      <c r="N37"/>
      <c r="O37"/>
      <c r="P37"/>
      <c r="Q37"/>
      <c r="R37"/>
      <c r="S37"/>
      <c r="T37" s="129"/>
      <c r="U37" s="129"/>
    </row>
    <row r="38" spans="1:21" s="430" customFormat="1" x14ac:dyDescent="0.25">
      <c r="A38" s="437" t="s">
        <v>248</v>
      </c>
      <c r="B38" s="438"/>
      <c r="C38" s="364">
        <v>810</v>
      </c>
      <c r="D38" s="364">
        <v>277</v>
      </c>
      <c r="E38" s="364">
        <v>416</v>
      </c>
      <c r="F38" s="364">
        <v>593</v>
      </c>
      <c r="G38" s="364">
        <v>831</v>
      </c>
      <c r="H38" s="364">
        <v>1046</v>
      </c>
      <c r="I38" s="364">
        <v>1016</v>
      </c>
      <c r="J38" s="364">
        <v>4989</v>
      </c>
      <c r="K38"/>
      <c r="L38"/>
      <c r="M38"/>
      <c r="N38"/>
      <c r="O38"/>
      <c r="P38"/>
      <c r="Q38"/>
      <c r="R38"/>
      <c r="S38"/>
      <c r="T38" s="129"/>
      <c r="U38" s="129"/>
    </row>
    <row r="39" spans="1:21" s="430" customFormat="1" x14ac:dyDescent="0.25">
      <c r="A39" s="437" t="s">
        <v>249</v>
      </c>
      <c r="B39" s="438"/>
      <c r="C39" s="364">
        <v>636</v>
      </c>
      <c r="D39" s="364">
        <v>288</v>
      </c>
      <c r="E39" s="364">
        <v>535</v>
      </c>
      <c r="F39" s="364">
        <v>966</v>
      </c>
      <c r="G39" s="364">
        <v>1992</v>
      </c>
      <c r="H39" s="364">
        <v>3168</v>
      </c>
      <c r="I39" s="364">
        <v>4007</v>
      </c>
      <c r="J39" s="364">
        <v>11592</v>
      </c>
      <c r="K39"/>
      <c r="L39"/>
      <c r="M39"/>
      <c r="N39"/>
      <c r="O39"/>
      <c r="P39"/>
      <c r="Q39"/>
      <c r="R39"/>
      <c r="S39"/>
      <c r="T39" s="129"/>
      <c r="U39" s="129"/>
    </row>
    <row r="40" spans="1:21" s="430" customFormat="1" x14ac:dyDescent="0.25">
      <c r="A40" s="434"/>
      <c r="B40" s="435"/>
      <c r="C40" s="364"/>
      <c r="D40" s="364"/>
      <c r="E40" s="364"/>
      <c r="F40" s="364"/>
      <c r="G40" s="364"/>
      <c r="H40" s="364"/>
      <c r="I40" s="364"/>
      <c r="J40" s="364"/>
      <c r="K40"/>
      <c r="L40"/>
      <c r="M40"/>
      <c r="N40"/>
      <c r="O40"/>
      <c r="P40"/>
      <c r="Q40"/>
      <c r="R40"/>
      <c r="S40"/>
      <c r="T40" s="129"/>
      <c r="U40" s="129"/>
    </row>
    <row r="41" spans="1:21" s="430" customFormat="1" x14ac:dyDescent="0.25">
      <c r="A41" s="441" t="s">
        <v>364</v>
      </c>
      <c r="B41" s="444"/>
      <c r="C41" s="443"/>
      <c r="D41" s="443"/>
      <c r="E41" s="443"/>
      <c r="F41" s="443"/>
      <c r="G41" s="439"/>
      <c r="H41" s="439"/>
      <c r="I41" s="439"/>
      <c r="J41" s="440"/>
      <c r="K41"/>
      <c r="L41"/>
      <c r="M41"/>
      <c r="N41"/>
      <c r="O41"/>
      <c r="P41"/>
      <c r="Q41"/>
      <c r="R41"/>
      <c r="S41"/>
      <c r="T41" s="129"/>
      <c r="U41" s="129"/>
    </row>
    <row r="42" spans="1:21" s="430" customFormat="1" ht="5.25" customHeight="1" x14ac:dyDescent="0.25">
      <c r="A42" s="442"/>
      <c r="B42" s="444"/>
      <c r="C42" s="443"/>
      <c r="D42" s="443"/>
      <c r="E42" s="443"/>
      <c r="F42" s="443"/>
      <c r="G42" s="439"/>
      <c r="H42" s="439"/>
      <c r="I42" s="439"/>
      <c r="J42" s="440"/>
      <c r="K42"/>
      <c r="L42"/>
      <c r="M42"/>
      <c r="N42"/>
      <c r="O42"/>
      <c r="P42"/>
      <c r="Q42"/>
      <c r="R42"/>
      <c r="S42"/>
      <c r="T42" s="129"/>
      <c r="U42" s="129"/>
    </row>
    <row r="43" spans="1:21" s="430" customFormat="1" ht="15.75" x14ac:dyDescent="0.3">
      <c r="A43" s="432" t="s">
        <v>83</v>
      </c>
      <c r="B43" s="433"/>
      <c r="C43" s="413">
        <f t="shared" ref="C43:J43" si="4">SUM(C45:C49)</f>
        <v>1446</v>
      </c>
      <c r="D43" s="413">
        <f t="shared" si="4"/>
        <v>565</v>
      </c>
      <c r="E43" s="413">
        <f t="shared" si="4"/>
        <v>951</v>
      </c>
      <c r="F43" s="413">
        <f t="shared" si="4"/>
        <v>1559</v>
      </c>
      <c r="G43" s="413">
        <f t="shared" si="4"/>
        <v>2823</v>
      </c>
      <c r="H43" s="413">
        <f t="shared" si="4"/>
        <v>4214</v>
      </c>
      <c r="I43" s="413">
        <f t="shared" si="4"/>
        <v>5023</v>
      </c>
      <c r="J43" s="413">
        <f t="shared" si="4"/>
        <v>16581</v>
      </c>
      <c r="K43"/>
      <c r="L43"/>
      <c r="M43"/>
      <c r="N43"/>
      <c r="O43"/>
      <c r="P43"/>
      <c r="Q43"/>
      <c r="R43"/>
      <c r="S43"/>
      <c r="T43" s="129"/>
      <c r="U43" s="129"/>
    </row>
    <row r="44" spans="1:21" s="430" customFormat="1" ht="5.25" customHeight="1" x14ac:dyDescent="0.25">
      <c r="A44" s="434"/>
      <c r="B44" s="435"/>
      <c r="C44" s="436"/>
      <c r="D44" s="436"/>
      <c r="E44" s="436"/>
      <c r="F44" s="436"/>
      <c r="G44" s="436"/>
      <c r="H44" s="436"/>
      <c r="I44" s="436"/>
      <c r="J44" s="436"/>
      <c r="K44"/>
      <c r="L44"/>
      <c r="M44"/>
      <c r="N44"/>
      <c r="O44"/>
      <c r="P44"/>
      <c r="Q44"/>
      <c r="R44"/>
      <c r="S44"/>
      <c r="T44" s="129"/>
      <c r="U44" s="129"/>
    </row>
    <row r="45" spans="1:21" s="430" customFormat="1" x14ac:dyDescent="0.25">
      <c r="A45" s="437" t="s">
        <v>354</v>
      </c>
      <c r="B45" s="438"/>
      <c r="C45" s="364">
        <v>274</v>
      </c>
      <c r="D45" s="364">
        <v>130</v>
      </c>
      <c r="E45" s="364">
        <v>335</v>
      </c>
      <c r="F45" s="364">
        <v>597</v>
      </c>
      <c r="G45" s="364">
        <v>1343</v>
      </c>
      <c r="H45" s="364">
        <v>2294</v>
      </c>
      <c r="I45" s="364">
        <v>2946</v>
      </c>
      <c r="J45" s="364">
        <v>7919</v>
      </c>
      <c r="K45"/>
      <c r="L45"/>
      <c r="M45"/>
      <c r="N45"/>
      <c r="O45"/>
      <c r="P45"/>
      <c r="Q45"/>
      <c r="R45"/>
      <c r="S45"/>
      <c r="T45" s="129"/>
      <c r="U45" s="129"/>
    </row>
    <row r="46" spans="1:21" s="430" customFormat="1" x14ac:dyDescent="0.25">
      <c r="A46" s="437" t="s">
        <v>365</v>
      </c>
      <c r="B46" s="438"/>
      <c r="C46" s="364">
        <v>349</v>
      </c>
      <c r="D46" s="364">
        <v>149</v>
      </c>
      <c r="E46" s="364">
        <v>170</v>
      </c>
      <c r="F46" s="364">
        <v>278</v>
      </c>
      <c r="G46" s="364">
        <v>402</v>
      </c>
      <c r="H46" s="364">
        <v>537</v>
      </c>
      <c r="I46" s="364">
        <v>558</v>
      </c>
      <c r="J46" s="364">
        <v>2443</v>
      </c>
      <c r="K46"/>
      <c r="L46"/>
      <c r="M46"/>
      <c r="N46"/>
      <c r="O46"/>
      <c r="P46"/>
      <c r="Q46"/>
      <c r="R46"/>
      <c r="S46"/>
      <c r="T46" s="129"/>
      <c r="U46" s="129"/>
    </row>
    <row r="47" spans="1:21" s="430" customFormat="1" x14ac:dyDescent="0.25">
      <c r="A47" s="437" t="s">
        <v>315</v>
      </c>
      <c r="B47" s="438"/>
      <c r="C47" s="364">
        <v>335</v>
      </c>
      <c r="D47" s="364">
        <v>176</v>
      </c>
      <c r="E47" s="364">
        <v>306</v>
      </c>
      <c r="F47" s="364">
        <v>479</v>
      </c>
      <c r="G47" s="364">
        <v>756</v>
      </c>
      <c r="H47" s="364">
        <v>1020</v>
      </c>
      <c r="I47" s="364">
        <v>1104</v>
      </c>
      <c r="J47" s="364">
        <v>4176</v>
      </c>
      <c r="K47"/>
      <c r="L47"/>
      <c r="M47"/>
      <c r="N47"/>
      <c r="O47"/>
      <c r="P47"/>
      <c r="Q47"/>
      <c r="R47"/>
      <c r="S47"/>
      <c r="T47" s="129"/>
      <c r="U47" s="129"/>
    </row>
    <row r="48" spans="1:21" s="430" customFormat="1" x14ac:dyDescent="0.25">
      <c r="A48" s="437" t="s">
        <v>316</v>
      </c>
      <c r="B48" s="438"/>
      <c r="C48" s="364">
        <v>237</v>
      </c>
      <c r="D48" s="364">
        <v>78</v>
      </c>
      <c r="E48" s="364">
        <v>110</v>
      </c>
      <c r="F48" s="364">
        <v>175</v>
      </c>
      <c r="G48" s="364">
        <v>283</v>
      </c>
      <c r="H48" s="364">
        <v>319</v>
      </c>
      <c r="I48" s="364">
        <v>358</v>
      </c>
      <c r="J48" s="364">
        <v>1560</v>
      </c>
      <c r="K48"/>
      <c r="L48"/>
      <c r="M48"/>
      <c r="N48"/>
      <c r="O48"/>
      <c r="P48"/>
      <c r="Q48"/>
      <c r="R48"/>
      <c r="S48"/>
    </row>
    <row r="49" spans="1:19" s="430" customFormat="1" x14ac:dyDescent="0.25">
      <c r="A49" s="437" t="s">
        <v>318</v>
      </c>
      <c r="B49" s="438"/>
      <c r="C49" s="364">
        <v>251</v>
      </c>
      <c r="D49" s="364">
        <v>32</v>
      </c>
      <c r="E49" s="364">
        <v>30</v>
      </c>
      <c r="F49" s="364">
        <v>30</v>
      </c>
      <c r="G49" s="364">
        <v>39</v>
      </c>
      <c r="H49" s="364">
        <v>44</v>
      </c>
      <c r="I49" s="364">
        <v>57</v>
      </c>
      <c r="J49" s="364">
        <v>483</v>
      </c>
      <c r="K49"/>
      <c r="L49"/>
      <c r="M49"/>
      <c r="N49"/>
      <c r="O49"/>
      <c r="P49"/>
      <c r="Q49"/>
      <c r="R49"/>
      <c r="S49"/>
    </row>
    <row r="50" spans="1:19" x14ac:dyDescent="0.25">
      <c r="A50" s="111"/>
      <c r="B50" s="111"/>
      <c r="C50" s="111"/>
      <c r="D50" s="111"/>
      <c r="E50" s="111"/>
      <c r="F50" s="111"/>
      <c r="G50" s="111"/>
      <c r="H50" s="111"/>
      <c r="I50" s="111"/>
      <c r="J50" s="111"/>
    </row>
    <row r="51" spans="1:19" ht="20.25" customHeight="1" x14ac:dyDescent="0.25">
      <c r="A51" s="136" t="s">
        <v>168</v>
      </c>
    </row>
    <row r="52" spans="1:19" x14ac:dyDescent="0.25">
      <c r="A52" s="136"/>
    </row>
    <row r="53" spans="1:19" x14ac:dyDescent="0.25">
      <c r="A53" s="136" t="s">
        <v>24</v>
      </c>
    </row>
    <row r="54" spans="1:19" x14ac:dyDescent="0.25">
      <c r="A54" s="137" t="s">
        <v>141</v>
      </c>
    </row>
    <row r="55" spans="1:19" x14ac:dyDescent="0.25">
      <c r="A55" s="136" t="s">
        <v>142</v>
      </c>
    </row>
  </sheetData>
  <sheetProtection algorithmName="SHA-512" hashValue="81P4MEi2Ysgm47pBta4mAexeFhxld0JFXrQmdj17g2v8KCKPCWL7Segh7d+aPdO317S3yhjoh56eWX+ec23bOw==" saltValue="hhz6X1Ozeyq0q9bTt9/Iqw==" spinCount="100000" sheet="1" objects="1" scenarios="1"/>
  <mergeCells count="1">
    <mergeCell ref="A17:F17"/>
  </mergeCells>
  <pageMargins left="0.7" right="0.7" top="0.78740157499999996" bottom="0.78740157499999996" header="0.3" footer="0.3"/>
  <pageSetup paperSize="9" scale="71"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heetViews>
  <sheetFormatPr baseColWidth="10" defaultRowHeight="15" x14ac:dyDescent="0.25"/>
  <cols>
    <col min="1" max="1" width="33.42578125" style="267" customWidth="1"/>
    <col min="2" max="7" width="12.28515625" style="354" customWidth="1"/>
    <col min="15" max="16384" width="11.42578125" style="267"/>
  </cols>
  <sheetData>
    <row r="1" spans="1:16" ht="18.75" x14ac:dyDescent="0.4">
      <c r="A1" s="307" t="s">
        <v>352</v>
      </c>
      <c r="B1" s="409"/>
      <c r="C1" s="409"/>
      <c r="D1" s="409"/>
      <c r="E1" s="409"/>
      <c r="G1"/>
    </row>
    <row r="2" spans="1:16" ht="18.75" x14ac:dyDescent="0.4">
      <c r="A2" s="42" t="s">
        <v>265</v>
      </c>
      <c r="B2" s="409"/>
      <c r="C2" s="409"/>
      <c r="D2" s="409"/>
      <c r="E2" s="409"/>
    </row>
    <row r="3" spans="1:16" ht="18.75" x14ac:dyDescent="0.4">
      <c r="A3" s="42" t="s">
        <v>353</v>
      </c>
      <c r="B3" s="410"/>
      <c r="C3" s="410"/>
      <c r="D3" s="410"/>
      <c r="E3" s="410"/>
    </row>
    <row r="4" spans="1:16" s="411" customFormat="1" ht="45" x14ac:dyDescent="0.25">
      <c r="A4" s="111"/>
      <c r="B4" s="111" t="s">
        <v>354</v>
      </c>
      <c r="C4" s="111" t="s">
        <v>355</v>
      </c>
      <c r="D4" s="111" t="s">
        <v>315</v>
      </c>
      <c r="E4" s="111" t="s">
        <v>316</v>
      </c>
      <c r="F4" s="111" t="s">
        <v>356</v>
      </c>
      <c r="G4" s="111" t="s">
        <v>223</v>
      </c>
      <c r="H4"/>
      <c r="I4"/>
      <c r="J4"/>
      <c r="K4"/>
      <c r="L4"/>
      <c r="M4"/>
      <c r="N4"/>
    </row>
    <row r="5" spans="1:16" s="412" customFormat="1" x14ac:dyDescent="0.25">
      <c r="A5" s="117" t="s">
        <v>119</v>
      </c>
      <c r="B5" s="388"/>
      <c r="C5" s="388"/>
      <c r="D5" s="388"/>
      <c r="E5" s="388"/>
      <c r="F5" s="365"/>
      <c r="G5" s="389"/>
      <c r="H5"/>
      <c r="I5"/>
      <c r="J5"/>
      <c r="K5"/>
      <c r="L5"/>
      <c r="M5"/>
      <c r="N5"/>
      <c r="O5" s="400"/>
      <c r="P5" s="400"/>
    </row>
    <row r="6" spans="1:16" s="412" customFormat="1" ht="3.75" customHeight="1" x14ac:dyDescent="0.25">
      <c r="A6" s="178"/>
      <c r="B6" s="388"/>
      <c r="C6" s="388"/>
      <c r="D6" s="388"/>
      <c r="E6" s="388"/>
      <c r="F6" s="365"/>
      <c r="G6" s="389"/>
      <c r="H6"/>
      <c r="I6"/>
      <c r="J6"/>
      <c r="K6"/>
      <c r="L6"/>
      <c r="M6"/>
      <c r="N6"/>
      <c r="O6" s="400"/>
      <c r="P6" s="400"/>
    </row>
    <row r="7" spans="1:16" s="412" customFormat="1" ht="15.75" x14ac:dyDescent="0.3">
      <c r="A7" s="118" t="s">
        <v>34</v>
      </c>
      <c r="B7" s="413">
        <f>SUM(B9:B14)</f>
        <v>7919</v>
      </c>
      <c r="C7" s="413">
        <f>SUM(C9:C14)</f>
        <v>2443</v>
      </c>
      <c r="D7" s="413">
        <f>SUM(D9:D14)</f>
        <v>4176</v>
      </c>
      <c r="E7" s="413">
        <f>SUM(E9:E14)</f>
        <v>1560</v>
      </c>
      <c r="F7" s="413">
        <f>SUM(F9:F14)</f>
        <v>483</v>
      </c>
      <c r="G7" s="413">
        <f>SUM(A7:F7)</f>
        <v>16581</v>
      </c>
      <c r="H7"/>
      <c r="I7"/>
      <c r="J7"/>
      <c r="K7"/>
      <c r="L7"/>
      <c r="M7"/>
      <c r="N7"/>
      <c r="O7" s="400"/>
      <c r="P7" s="400"/>
    </row>
    <row r="8" spans="1:16" s="412" customFormat="1" ht="6" customHeight="1" x14ac:dyDescent="0.25">
      <c r="A8" s="184"/>
      <c r="B8" s="398"/>
      <c r="C8" s="398"/>
      <c r="D8" s="398"/>
      <c r="E8" s="398"/>
      <c r="F8" s="398"/>
      <c r="G8" s="398"/>
      <c r="H8"/>
      <c r="I8"/>
      <c r="J8"/>
      <c r="K8"/>
      <c r="L8"/>
      <c r="M8"/>
      <c r="N8"/>
      <c r="O8" s="400"/>
      <c r="P8" s="400"/>
    </row>
    <row r="9" spans="1:16" s="412" customFormat="1" x14ac:dyDescent="0.25">
      <c r="A9" s="121" t="s">
        <v>120</v>
      </c>
      <c r="B9" s="414">
        <v>572</v>
      </c>
      <c r="C9" s="414">
        <v>269</v>
      </c>
      <c r="D9" s="414">
        <v>1377</v>
      </c>
      <c r="E9" s="414">
        <v>383</v>
      </c>
      <c r="F9" s="414">
        <v>4</v>
      </c>
      <c r="G9" s="414">
        <f t="shared" ref="G9:G14" si="0">SUM(A9:F9)</f>
        <v>2605</v>
      </c>
      <c r="H9"/>
      <c r="I9"/>
      <c r="J9"/>
      <c r="K9"/>
      <c r="L9"/>
      <c r="M9"/>
      <c r="N9"/>
      <c r="O9" s="400"/>
      <c r="P9" s="400"/>
    </row>
    <row r="10" spans="1:16" s="412" customFormat="1" x14ac:dyDescent="0.25">
      <c r="A10" s="415" t="s">
        <v>121</v>
      </c>
      <c r="B10" s="414">
        <v>909</v>
      </c>
      <c r="C10" s="414">
        <v>386</v>
      </c>
      <c r="D10" s="414">
        <v>727</v>
      </c>
      <c r="E10" s="414">
        <v>382</v>
      </c>
      <c r="F10" s="414">
        <v>338</v>
      </c>
      <c r="G10" s="414">
        <f t="shared" si="0"/>
        <v>2742</v>
      </c>
      <c r="H10"/>
      <c r="I10"/>
      <c r="J10"/>
      <c r="K10"/>
      <c r="L10"/>
      <c r="M10"/>
      <c r="N10"/>
      <c r="O10" s="400"/>
      <c r="P10" s="400"/>
    </row>
    <row r="11" spans="1:16" s="412" customFormat="1" x14ac:dyDescent="0.25">
      <c r="A11" s="121" t="s">
        <v>122</v>
      </c>
      <c r="B11" s="414">
        <v>3470</v>
      </c>
      <c r="C11" s="414">
        <v>800</v>
      </c>
      <c r="D11" s="414">
        <v>876</v>
      </c>
      <c r="E11" s="414">
        <v>418</v>
      </c>
      <c r="F11" s="414">
        <v>51</v>
      </c>
      <c r="G11" s="414">
        <f t="shared" si="0"/>
        <v>5615</v>
      </c>
      <c r="H11"/>
      <c r="I11"/>
      <c r="J11"/>
      <c r="K11"/>
      <c r="L11"/>
      <c r="M11"/>
      <c r="N11"/>
      <c r="O11" s="400"/>
      <c r="P11" s="400"/>
    </row>
    <row r="12" spans="1:16" s="412" customFormat="1" x14ac:dyDescent="0.25">
      <c r="A12" s="415" t="s">
        <v>123</v>
      </c>
      <c r="B12" s="414">
        <v>2754</v>
      </c>
      <c r="C12" s="414">
        <v>881</v>
      </c>
      <c r="D12" s="414">
        <v>1137</v>
      </c>
      <c r="E12" s="414">
        <v>354</v>
      </c>
      <c r="F12" s="414">
        <v>87</v>
      </c>
      <c r="G12" s="414">
        <f t="shared" si="0"/>
        <v>5213</v>
      </c>
      <c r="H12"/>
      <c r="I12"/>
      <c r="J12"/>
      <c r="K12"/>
      <c r="L12"/>
      <c r="M12"/>
      <c r="N12"/>
      <c r="O12" s="400"/>
      <c r="P12" s="400"/>
    </row>
    <row r="13" spans="1:16" s="412" customFormat="1" x14ac:dyDescent="0.25">
      <c r="A13" s="416" t="s">
        <v>124</v>
      </c>
      <c r="B13" s="414">
        <v>33</v>
      </c>
      <c r="C13" s="414">
        <v>54</v>
      </c>
      <c r="D13" s="414">
        <v>11</v>
      </c>
      <c r="E13" s="414">
        <v>18</v>
      </c>
      <c r="F13" s="414">
        <v>2</v>
      </c>
      <c r="G13" s="414">
        <f t="shared" si="0"/>
        <v>118</v>
      </c>
      <c r="H13"/>
      <c r="I13"/>
      <c r="J13"/>
      <c r="K13"/>
      <c r="L13"/>
      <c r="M13"/>
      <c r="N13"/>
      <c r="O13" s="400"/>
      <c r="P13" s="400"/>
    </row>
    <row r="14" spans="1:16" s="412" customFormat="1" x14ac:dyDescent="0.25">
      <c r="A14" s="121" t="s">
        <v>125</v>
      </c>
      <c r="B14" s="414">
        <v>181</v>
      </c>
      <c r="C14" s="414">
        <v>53</v>
      </c>
      <c r="D14" s="414">
        <v>48</v>
      </c>
      <c r="E14" s="414">
        <v>5</v>
      </c>
      <c r="F14" s="414">
        <v>1</v>
      </c>
      <c r="G14" s="414">
        <f t="shared" si="0"/>
        <v>288</v>
      </c>
      <c r="H14"/>
      <c r="I14"/>
      <c r="J14"/>
      <c r="K14"/>
      <c r="L14"/>
      <c r="M14"/>
      <c r="N14"/>
      <c r="O14" s="400"/>
      <c r="P14" s="400"/>
    </row>
    <row r="15" spans="1:16" s="412" customFormat="1" ht="42.75" customHeight="1" x14ac:dyDescent="0.25">
      <c r="A15" s="184"/>
      <c r="B15" s="336"/>
      <c r="C15" s="336"/>
      <c r="D15" s="336"/>
      <c r="E15" s="336"/>
      <c r="F15" s="336"/>
      <c r="G15" s="336"/>
      <c r="H15"/>
      <c r="I15"/>
      <c r="J15"/>
      <c r="K15"/>
      <c r="L15"/>
      <c r="M15"/>
      <c r="N15"/>
      <c r="O15" s="400"/>
      <c r="P15" s="400"/>
    </row>
    <row r="16" spans="1:16" s="412" customFormat="1" ht="16.5" x14ac:dyDescent="0.25">
      <c r="A16" s="177" t="s">
        <v>357</v>
      </c>
      <c r="B16" s="388"/>
      <c r="C16" s="388"/>
      <c r="D16" s="388"/>
      <c r="E16" s="388"/>
      <c r="F16" s="365"/>
      <c r="G16" s="389"/>
      <c r="H16"/>
      <c r="I16"/>
      <c r="J16"/>
      <c r="K16"/>
      <c r="L16"/>
      <c r="M16"/>
      <c r="N16"/>
      <c r="O16" s="400"/>
      <c r="P16" s="400"/>
    </row>
    <row r="17" spans="1:21" s="412" customFormat="1" ht="5.25" customHeight="1" x14ac:dyDescent="0.25">
      <c r="A17" s="182"/>
      <c r="B17" s="388"/>
      <c r="C17" s="388"/>
      <c r="D17" s="388"/>
      <c r="E17" s="388"/>
      <c r="F17" s="365"/>
      <c r="G17" s="389"/>
      <c r="H17"/>
      <c r="I17"/>
      <c r="J17"/>
      <c r="K17"/>
      <c r="L17"/>
      <c r="M17"/>
      <c r="N17"/>
      <c r="O17" s="400"/>
      <c r="P17" s="400"/>
    </row>
    <row r="18" spans="1:21" s="412" customFormat="1" ht="15.75" x14ac:dyDescent="0.3">
      <c r="A18" s="118" t="s">
        <v>34</v>
      </c>
      <c r="B18" s="413">
        <f>SUM(B20:B25)</f>
        <v>7919</v>
      </c>
      <c r="C18" s="413">
        <f t="shared" ref="C18:G18" si="1">SUM(C20:C25)</f>
        <v>2443</v>
      </c>
      <c r="D18" s="413">
        <f t="shared" si="1"/>
        <v>4176</v>
      </c>
      <c r="E18" s="413">
        <f t="shared" si="1"/>
        <v>1560</v>
      </c>
      <c r="F18" s="413">
        <f t="shared" si="1"/>
        <v>483</v>
      </c>
      <c r="G18" s="413">
        <f t="shared" si="1"/>
        <v>16581</v>
      </c>
      <c r="H18"/>
      <c r="I18"/>
      <c r="J18"/>
      <c r="K18"/>
      <c r="L18"/>
      <c r="M18"/>
      <c r="N18"/>
      <c r="O18" s="417"/>
      <c r="P18" s="417"/>
      <c r="Q18" s="84"/>
      <c r="R18" s="84"/>
    </row>
    <row r="19" spans="1:21" s="412" customFormat="1" ht="5.25" customHeight="1" x14ac:dyDescent="0.25">
      <c r="A19" s="184"/>
      <c r="B19" s="398"/>
      <c r="C19" s="398"/>
      <c r="D19" s="398"/>
      <c r="E19" s="398"/>
      <c r="F19" s="398"/>
      <c r="G19" s="398"/>
      <c r="H19"/>
      <c r="I19"/>
      <c r="J19"/>
      <c r="K19"/>
      <c r="L19"/>
      <c r="M19"/>
      <c r="N19"/>
      <c r="O19" s="417"/>
      <c r="P19" s="417"/>
      <c r="Q19" s="84"/>
      <c r="R19" s="84"/>
    </row>
    <row r="20" spans="1:21" s="412" customFormat="1" ht="15.75" x14ac:dyDescent="0.3">
      <c r="A20" s="187" t="s">
        <v>320</v>
      </c>
      <c r="B20" s="418">
        <v>1062</v>
      </c>
      <c r="C20" s="418">
        <v>57</v>
      </c>
      <c r="D20" s="418">
        <v>109</v>
      </c>
      <c r="E20" s="418">
        <v>78</v>
      </c>
      <c r="F20" s="418">
        <v>59</v>
      </c>
      <c r="G20" s="418">
        <f t="shared" ref="G20:G25" si="2">SUM(A20:F20)</f>
        <v>1365</v>
      </c>
      <c r="H20"/>
      <c r="I20"/>
      <c r="J20"/>
      <c r="K20"/>
      <c r="L20"/>
      <c r="M20"/>
      <c r="N20"/>
      <c r="O20" s="419"/>
      <c r="P20" s="400"/>
      <c r="U20" s="420"/>
    </row>
    <row r="21" spans="1:21" s="412" customFormat="1" ht="15.75" x14ac:dyDescent="0.3">
      <c r="A21" s="421" t="s">
        <v>305</v>
      </c>
      <c r="B21" s="418">
        <v>2777</v>
      </c>
      <c r="C21" s="418">
        <v>677</v>
      </c>
      <c r="D21" s="418">
        <v>780</v>
      </c>
      <c r="E21" s="418">
        <v>345</v>
      </c>
      <c r="F21" s="418">
        <v>65</v>
      </c>
      <c r="G21" s="418">
        <f t="shared" si="2"/>
        <v>4644</v>
      </c>
      <c r="H21"/>
      <c r="I21"/>
      <c r="J21"/>
      <c r="K21"/>
      <c r="L21"/>
      <c r="M21"/>
      <c r="N21"/>
      <c r="O21" s="419"/>
      <c r="P21" s="419"/>
      <c r="Q21" s="422"/>
      <c r="R21" s="422"/>
      <c r="S21" s="420"/>
      <c r="T21" s="420"/>
      <c r="U21" s="420"/>
    </row>
    <row r="22" spans="1:21" s="412" customFormat="1" ht="15.75" x14ac:dyDescent="0.3">
      <c r="A22" s="187" t="s">
        <v>306</v>
      </c>
      <c r="B22" s="418">
        <v>2146</v>
      </c>
      <c r="C22" s="418">
        <v>896</v>
      </c>
      <c r="D22" s="418">
        <v>1399</v>
      </c>
      <c r="E22" s="418">
        <v>522</v>
      </c>
      <c r="F22" s="418">
        <v>160</v>
      </c>
      <c r="G22" s="418">
        <f t="shared" si="2"/>
        <v>5123</v>
      </c>
      <c r="H22"/>
      <c r="I22"/>
      <c r="J22"/>
      <c r="K22"/>
      <c r="L22"/>
      <c r="M22"/>
      <c r="N22"/>
      <c r="O22" s="419"/>
      <c r="P22" s="419"/>
      <c r="Q22" s="422"/>
      <c r="R22" s="422"/>
      <c r="S22" s="420"/>
      <c r="T22" s="420"/>
      <c r="U22" s="420"/>
    </row>
    <row r="23" spans="1:21" s="412" customFormat="1" ht="15.75" x14ac:dyDescent="0.3">
      <c r="A23" s="421" t="s">
        <v>307</v>
      </c>
      <c r="B23" s="418">
        <v>1720</v>
      </c>
      <c r="C23" s="418">
        <v>716</v>
      </c>
      <c r="D23" s="418">
        <v>1693</v>
      </c>
      <c r="E23" s="418">
        <v>538</v>
      </c>
      <c r="F23" s="418">
        <v>165</v>
      </c>
      <c r="G23" s="418">
        <f t="shared" si="2"/>
        <v>4832</v>
      </c>
      <c r="H23"/>
      <c r="I23"/>
      <c r="J23"/>
      <c r="K23"/>
      <c r="L23"/>
      <c r="M23"/>
      <c r="N23"/>
      <c r="O23" s="419"/>
      <c r="P23" s="419"/>
      <c r="Q23" s="422"/>
      <c r="R23" s="422"/>
      <c r="S23" s="420"/>
      <c r="T23" s="420"/>
      <c r="U23" s="420"/>
    </row>
    <row r="24" spans="1:21" s="412" customFormat="1" ht="15.75" x14ac:dyDescent="0.3">
      <c r="A24" s="423" t="s">
        <v>308</v>
      </c>
      <c r="B24" s="418">
        <v>214</v>
      </c>
      <c r="C24" s="418">
        <v>97</v>
      </c>
      <c r="D24" s="418">
        <v>195</v>
      </c>
      <c r="E24" s="418">
        <v>77</v>
      </c>
      <c r="F24" s="418">
        <v>34</v>
      </c>
      <c r="G24" s="418">
        <f t="shared" si="2"/>
        <v>617</v>
      </c>
      <c r="H24"/>
      <c r="I24"/>
      <c r="J24"/>
      <c r="K24"/>
      <c r="L24"/>
      <c r="M24"/>
      <c r="N24"/>
      <c r="O24" s="424"/>
      <c r="P24" s="419"/>
      <c r="Q24" s="422"/>
      <c r="R24" s="422"/>
      <c r="S24" s="420"/>
      <c r="T24" s="420"/>
      <c r="U24" s="420"/>
    </row>
    <row r="25" spans="1:21" s="412" customFormat="1" ht="15.75" x14ac:dyDescent="0.3">
      <c r="A25" s="187" t="s">
        <v>318</v>
      </c>
      <c r="B25" s="418">
        <v>0</v>
      </c>
      <c r="C25" s="418">
        <v>0</v>
      </c>
      <c r="D25" s="418">
        <v>0</v>
      </c>
      <c r="E25" s="418">
        <v>0</v>
      </c>
      <c r="F25" s="418">
        <v>0</v>
      </c>
      <c r="G25" s="418">
        <f t="shared" si="2"/>
        <v>0</v>
      </c>
      <c r="H25"/>
      <c r="I25"/>
      <c r="J25"/>
      <c r="K25"/>
      <c r="L25"/>
      <c r="M25"/>
      <c r="N25"/>
      <c r="O25" s="424"/>
      <c r="P25" s="419"/>
      <c r="Q25" s="422"/>
      <c r="R25" s="422"/>
      <c r="S25" s="420"/>
      <c r="T25" s="420"/>
      <c r="U25" s="420"/>
    </row>
    <row r="26" spans="1:21" s="412" customFormat="1" x14ac:dyDescent="0.25">
      <c r="A26" s="111"/>
      <c r="B26" s="111"/>
      <c r="C26" s="111"/>
      <c r="D26" s="111"/>
      <c r="E26" s="111"/>
      <c r="F26" s="111"/>
      <c r="G26" s="111"/>
      <c r="H26"/>
      <c r="I26"/>
      <c r="J26"/>
      <c r="K26"/>
      <c r="L26"/>
      <c r="M26"/>
      <c r="N26"/>
      <c r="O26" s="424"/>
      <c r="P26" s="419"/>
      <c r="Q26" s="422"/>
      <c r="R26" s="422"/>
      <c r="S26" s="420"/>
      <c r="T26" s="420"/>
      <c r="U26" s="420"/>
    </row>
    <row r="27" spans="1:21" ht="19.5" customHeight="1" x14ac:dyDescent="0.25">
      <c r="A27" s="136" t="s">
        <v>168</v>
      </c>
      <c r="B27" s="372"/>
      <c r="C27" s="372"/>
      <c r="D27" s="372"/>
      <c r="E27" s="372"/>
      <c r="F27" s="372"/>
      <c r="G27" s="372"/>
    </row>
    <row r="28" spans="1:21" x14ac:dyDescent="0.25">
      <c r="A28" s="136"/>
      <c r="B28" s="372"/>
      <c r="C28" s="372"/>
      <c r="D28" s="372"/>
      <c r="E28" s="372"/>
      <c r="F28" s="372"/>
      <c r="G28" s="372"/>
    </row>
    <row r="29" spans="1:21" x14ac:dyDescent="0.25">
      <c r="A29" s="136" t="s">
        <v>24</v>
      </c>
      <c r="B29" s="372"/>
      <c r="C29" s="372"/>
      <c r="D29" s="372"/>
      <c r="E29" s="372"/>
      <c r="F29" s="372"/>
      <c r="G29" s="372"/>
    </row>
    <row r="30" spans="1:21" x14ac:dyDescent="0.25">
      <c r="A30" s="137" t="s">
        <v>141</v>
      </c>
      <c r="B30" s="372"/>
      <c r="C30" s="372"/>
      <c r="D30" s="372"/>
      <c r="E30" s="372"/>
      <c r="F30" s="372"/>
      <c r="G30" s="372"/>
    </row>
    <row r="31" spans="1:21" x14ac:dyDescent="0.25">
      <c r="A31" s="164" t="s">
        <v>358</v>
      </c>
      <c r="B31" s="372"/>
      <c r="C31" s="372"/>
      <c r="D31" s="372"/>
      <c r="E31" s="372"/>
      <c r="F31" s="372"/>
      <c r="G31" s="372"/>
    </row>
  </sheetData>
  <sheetProtection algorithmName="SHA-512" hashValue="iaLiAq88OrzbKVoMUjieX0gV+YYq5yB8QIUGa7TEVu1tnfURauzm0RLktuDARsun8gLpGq+VV1/hg8+RG+iFbA==" saltValue="revmnozXGPcUEJ/qpNmuvg==" spinCount="100000" sheet="1" objects="1" scenarios="1"/>
  <pageMargins left="0.7" right="0.7" top="0.78740157499999996" bottom="0.78740157499999996" header="0.3" footer="0.3"/>
  <pageSetup paperSize="9" scale="81"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sheetViews>
  <sheetFormatPr baseColWidth="10" defaultRowHeight="15" x14ac:dyDescent="0.25"/>
  <cols>
    <col min="1" max="1" width="22.140625" customWidth="1"/>
    <col min="2" max="16" width="11" customWidth="1"/>
  </cols>
  <sheetData>
    <row r="1" spans="1:16" ht="15.75" x14ac:dyDescent="0.3">
      <c r="A1" s="1" t="s">
        <v>331</v>
      </c>
    </row>
    <row r="2" spans="1:16" ht="18.75" x14ac:dyDescent="0.4">
      <c r="A2" s="42" t="s">
        <v>265</v>
      </c>
      <c r="B2" s="208"/>
      <c r="C2" s="208"/>
      <c r="D2" s="208"/>
      <c r="E2" s="208"/>
      <c r="F2" s="208"/>
      <c r="G2" s="208"/>
      <c r="H2" s="208"/>
      <c r="I2" s="208"/>
      <c r="J2" s="208"/>
      <c r="K2" s="208"/>
      <c r="L2" s="208"/>
      <c r="M2" s="208"/>
      <c r="N2" s="208"/>
    </row>
    <row r="3" spans="1:16" ht="18.75" x14ac:dyDescent="0.4">
      <c r="A3" s="42" t="s">
        <v>332</v>
      </c>
      <c r="B3" s="208"/>
      <c r="C3" s="208"/>
      <c r="D3" s="208"/>
      <c r="E3" s="208"/>
      <c r="F3" s="208"/>
      <c r="G3" s="208"/>
      <c r="H3" s="208"/>
      <c r="I3" s="208"/>
      <c r="J3" s="208"/>
      <c r="K3" s="208"/>
      <c r="L3" s="208"/>
      <c r="M3" s="208"/>
      <c r="N3" s="208"/>
    </row>
    <row r="4" spans="1:16" ht="18.75" x14ac:dyDescent="0.4">
      <c r="A4" s="42" t="s">
        <v>333</v>
      </c>
      <c r="B4" s="208"/>
      <c r="C4" s="208"/>
      <c r="D4" s="208"/>
      <c r="E4" s="208"/>
      <c r="F4" s="208"/>
      <c r="G4" s="208"/>
      <c r="H4" s="208"/>
      <c r="I4" s="208"/>
      <c r="J4" s="208"/>
      <c r="K4" s="208"/>
      <c r="L4" s="208"/>
      <c r="M4" s="208"/>
      <c r="N4" s="208"/>
    </row>
    <row r="5" spans="1:16" x14ac:dyDescent="0.25">
      <c r="A5" s="111"/>
      <c r="B5" s="212" t="s">
        <v>334</v>
      </c>
      <c r="C5" s="111"/>
      <c r="D5" s="111"/>
      <c r="E5" s="111"/>
      <c r="F5" s="111"/>
      <c r="G5" s="111"/>
      <c r="H5" s="111"/>
      <c r="I5" s="111"/>
      <c r="J5" s="111"/>
      <c r="K5" s="111"/>
      <c r="L5" s="111"/>
      <c r="M5" s="111"/>
      <c r="N5" s="111"/>
      <c r="O5" s="111"/>
      <c r="P5" s="111"/>
    </row>
    <row r="6" spans="1:16" ht="60" x14ac:dyDescent="0.25">
      <c r="A6" s="111" t="s">
        <v>335</v>
      </c>
      <c r="B6" s="111" t="s">
        <v>336</v>
      </c>
      <c r="C6" s="111" t="s">
        <v>337</v>
      </c>
      <c r="D6" s="111" t="s">
        <v>338</v>
      </c>
      <c r="E6" s="111" t="s">
        <v>339</v>
      </c>
      <c r="F6" s="111" t="s">
        <v>340</v>
      </c>
      <c r="G6" s="111" t="s">
        <v>341</v>
      </c>
      <c r="H6" s="111" t="s">
        <v>342</v>
      </c>
      <c r="I6" s="111" t="s">
        <v>343</v>
      </c>
      <c r="J6" s="111" t="s">
        <v>344</v>
      </c>
      <c r="K6" s="111" t="s">
        <v>345</v>
      </c>
      <c r="L6" s="111" t="s">
        <v>346</v>
      </c>
      <c r="M6" s="111" t="s">
        <v>347</v>
      </c>
      <c r="N6" s="111" t="s">
        <v>348</v>
      </c>
      <c r="O6" s="111" t="s">
        <v>349</v>
      </c>
      <c r="P6" s="111" t="s">
        <v>350</v>
      </c>
    </row>
    <row r="7" spans="1:16" ht="12.75" customHeight="1" x14ac:dyDescent="0.25">
      <c r="A7" s="403"/>
      <c r="B7" s="404"/>
      <c r="C7" s="404"/>
      <c r="D7" s="404"/>
      <c r="E7" s="404"/>
      <c r="F7" s="404"/>
      <c r="G7" s="404"/>
      <c r="H7" s="404"/>
      <c r="I7" s="404"/>
      <c r="J7" s="404"/>
      <c r="K7" s="404"/>
      <c r="L7" s="404"/>
      <c r="M7" s="404"/>
      <c r="N7" s="404"/>
      <c r="O7" s="404"/>
      <c r="P7" s="404"/>
    </row>
    <row r="8" spans="1:16" ht="15.75" x14ac:dyDescent="0.3">
      <c r="A8" s="405" t="s">
        <v>351</v>
      </c>
      <c r="B8" s="406">
        <f>SUM(B10:B21)</f>
        <v>306</v>
      </c>
      <c r="C8" s="406">
        <f t="shared" ref="C8:O8" si="0">SUM(C10:C21)</f>
        <v>221</v>
      </c>
      <c r="D8" s="406">
        <f t="shared" si="0"/>
        <v>1571</v>
      </c>
      <c r="E8" s="406">
        <f t="shared" si="0"/>
        <v>559</v>
      </c>
      <c r="F8" s="406">
        <f t="shared" si="0"/>
        <v>828</v>
      </c>
      <c r="G8" s="406">
        <f t="shared" si="0"/>
        <v>1050</v>
      </c>
      <c r="H8" s="406">
        <f t="shared" si="0"/>
        <v>1316</v>
      </c>
      <c r="I8" s="406">
        <f t="shared" si="0"/>
        <v>1355</v>
      </c>
      <c r="J8" s="406">
        <f t="shared" si="0"/>
        <v>427</v>
      </c>
      <c r="K8" s="406">
        <f t="shared" si="0"/>
        <v>1419</v>
      </c>
      <c r="L8" s="406">
        <f t="shared" si="0"/>
        <v>1475</v>
      </c>
      <c r="M8" s="406">
        <f t="shared" si="0"/>
        <v>5135</v>
      </c>
      <c r="N8" s="406">
        <f>SUM(N10:N21)</f>
        <v>15662</v>
      </c>
      <c r="O8" s="406">
        <f t="shared" si="0"/>
        <v>919</v>
      </c>
      <c r="P8" s="406">
        <f>SUM(P10:P21)</f>
        <v>16581</v>
      </c>
    </row>
    <row r="9" spans="1:16" ht="5.25" customHeight="1" x14ac:dyDescent="0.25">
      <c r="A9" s="291"/>
      <c r="B9" s="407"/>
      <c r="C9" s="407"/>
      <c r="D9" s="407"/>
      <c r="E9" s="407"/>
      <c r="F9" s="407"/>
      <c r="G9" s="407"/>
      <c r="H9" s="407"/>
      <c r="I9" s="407"/>
      <c r="J9" s="407"/>
      <c r="K9" s="407"/>
      <c r="L9" s="407"/>
      <c r="M9" s="407"/>
      <c r="N9" s="407"/>
      <c r="O9" s="407"/>
      <c r="P9" s="407"/>
    </row>
    <row r="10" spans="1:16" x14ac:dyDescent="0.25">
      <c r="A10" s="121" t="s">
        <v>128</v>
      </c>
      <c r="B10" s="408">
        <v>247</v>
      </c>
      <c r="C10" s="364">
        <v>0</v>
      </c>
      <c r="D10" s="408">
        <v>0</v>
      </c>
      <c r="E10" s="408">
        <v>1</v>
      </c>
      <c r="F10" s="408">
        <v>15</v>
      </c>
      <c r="G10" s="408">
        <v>2</v>
      </c>
      <c r="H10" s="408">
        <v>4</v>
      </c>
      <c r="I10" s="408">
        <v>0</v>
      </c>
      <c r="J10" s="408">
        <v>0</v>
      </c>
      <c r="K10" s="408">
        <v>4</v>
      </c>
      <c r="L10" s="408">
        <v>1</v>
      </c>
      <c r="M10" s="408">
        <v>16</v>
      </c>
      <c r="N10" s="408">
        <v>290</v>
      </c>
      <c r="O10" s="408">
        <v>6</v>
      </c>
      <c r="P10" s="408">
        <f>SUM(N10:O10)</f>
        <v>296</v>
      </c>
    </row>
    <row r="11" spans="1:16" x14ac:dyDescent="0.25">
      <c r="A11" s="121" t="s">
        <v>129</v>
      </c>
      <c r="B11" s="408">
        <v>1</v>
      </c>
      <c r="C11" s="408">
        <v>181</v>
      </c>
      <c r="D11" s="408">
        <v>4</v>
      </c>
      <c r="E11" s="408">
        <v>1</v>
      </c>
      <c r="F11" s="408">
        <v>0</v>
      </c>
      <c r="G11" s="408">
        <v>0</v>
      </c>
      <c r="H11" s="408">
        <v>1</v>
      </c>
      <c r="I11" s="408">
        <v>1</v>
      </c>
      <c r="J11" s="408">
        <v>1</v>
      </c>
      <c r="K11" s="408">
        <v>1</v>
      </c>
      <c r="L11" s="408">
        <v>37</v>
      </c>
      <c r="M11" s="408">
        <v>0</v>
      </c>
      <c r="N11" s="408">
        <v>228</v>
      </c>
      <c r="O11" s="408">
        <v>31</v>
      </c>
      <c r="P11" s="408">
        <f t="shared" ref="P11:P21" si="1">SUM(N11:O11)</f>
        <v>259</v>
      </c>
    </row>
    <row r="12" spans="1:16" x14ac:dyDescent="0.25">
      <c r="A12" s="121" t="s">
        <v>130</v>
      </c>
      <c r="B12" s="408">
        <v>0</v>
      </c>
      <c r="C12" s="408">
        <v>5</v>
      </c>
      <c r="D12" s="408">
        <v>1024</v>
      </c>
      <c r="E12" s="408">
        <v>27</v>
      </c>
      <c r="F12" s="408">
        <v>3</v>
      </c>
      <c r="G12" s="408">
        <v>2</v>
      </c>
      <c r="H12" s="408">
        <v>2</v>
      </c>
      <c r="I12" s="408">
        <v>2</v>
      </c>
      <c r="J12" s="408">
        <v>2</v>
      </c>
      <c r="K12" s="408">
        <v>36</v>
      </c>
      <c r="L12" s="408">
        <v>16</v>
      </c>
      <c r="M12" s="408">
        <v>9</v>
      </c>
      <c r="N12" s="408">
        <v>1128</v>
      </c>
      <c r="O12" s="408">
        <v>23</v>
      </c>
      <c r="P12" s="408">
        <f t="shared" si="1"/>
        <v>1151</v>
      </c>
    </row>
    <row r="13" spans="1:16" x14ac:dyDescent="0.25">
      <c r="A13" s="121" t="s">
        <v>131</v>
      </c>
      <c r="B13" s="408">
        <v>0</v>
      </c>
      <c r="C13" s="408">
        <v>2</v>
      </c>
      <c r="D13" s="408">
        <v>19</v>
      </c>
      <c r="E13" s="408">
        <v>444</v>
      </c>
      <c r="F13" s="408">
        <v>2</v>
      </c>
      <c r="G13" s="408">
        <v>0</v>
      </c>
      <c r="H13" s="408">
        <v>1</v>
      </c>
      <c r="I13" s="408">
        <v>0</v>
      </c>
      <c r="J13" s="408">
        <v>0</v>
      </c>
      <c r="K13" s="408">
        <v>3</v>
      </c>
      <c r="L13" s="408">
        <v>9</v>
      </c>
      <c r="M13" s="408">
        <v>8</v>
      </c>
      <c r="N13" s="408">
        <v>488</v>
      </c>
      <c r="O13" s="408">
        <v>10</v>
      </c>
      <c r="P13" s="408">
        <f t="shared" si="1"/>
        <v>498</v>
      </c>
    </row>
    <row r="14" spans="1:16" x14ac:dyDescent="0.25">
      <c r="A14" s="121" t="s">
        <v>132</v>
      </c>
      <c r="B14" s="408">
        <v>2</v>
      </c>
      <c r="C14" s="408">
        <v>0</v>
      </c>
      <c r="D14" s="408">
        <v>5</v>
      </c>
      <c r="E14" s="408">
        <v>2</v>
      </c>
      <c r="F14" s="408">
        <v>663</v>
      </c>
      <c r="G14" s="408">
        <v>1</v>
      </c>
      <c r="H14" s="408">
        <v>1</v>
      </c>
      <c r="I14" s="408">
        <v>0</v>
      </c>
      <c r="J14" s="408">
        <v>0</v>
      </c>
      <c r="K14" s="408">
        <v>1</v>
      </c>
      <c r="L14" s="408">
        <v>0</v>
      </c>
      <c r="M14" s="408">
        <v>9</v>
      </c>
      <c r="N14" s="408">
        <v>684</v>
      </c>
      <c r="O14" s="408">
        <v>13</v>
      </c>
      <c r="P14" s="408">
        <f t="shared" si="1"/>
        <v>697</v>
      </c>
    </row>
    <row r="15" spans="1:16" x14ac:dyDescent="0.25">
      <c r="A15" s="121" t="s">
        <v>133</v>
      </c>
      <c r="B15" s="408">
        <v>13</v>
      </c>
      <c r="C15" s="408">
        <v>5</v>
      </c>
      <c r="D15" s="408">
        <v>45</v>
      </c>
      <c r="E15" s="408">
        <v>22</v>
      </c>
      <c r="F15" s="408">
        <v>30</v>
      </c>
      <c r="G15" s="408">
        <v>848</v>
      </c>
      <c r="H15" s="408">
        <v>35</v>
      </c>
      <c r="I15" s="408">
        <v>63</v>
      </c>
      <c r="J15" s="408">
        <v>32</v>
      </c>
      <c r="K15" s="408">
        <v>64</v>
      </c>
      <c r="L15" s="408">
        <v>29</v>
      </c>
      <c r="M15" s="408">
        <v>150</v>
      </c>
      <c r="N15" s="408">
        <v>1336</v>
      </c>
      <c r="O15" s="408">
        <v>179</v>
      </c>
      <c r="P15" s="408">
        <f t="shared" si="1"/>
        <v>1515</v>
      </c>
    </row>
    <row r="16" spans="1:16" x14ac:dyDescent="0.25">
      <c r="A16" s="121" t="s">
        <v>134</v>
      </c>
      <c r="B16" s="408">
        <v>9</v>
      </c>
      <c r="C16" s="408">
        <v>0</v>
      </c>
      <c r="D16" s="408">
        <v>12</v>
      </c>
      <c r="E16" s="408">
        <v>9</v>
      </c>
      <c r="F16" s="408">
        <v>9</v>
      </c>
      <c r="G16" s="408">
        <v>3</v>
      </c>
      <c r="H16" s="408">
        <v>1172</v>
      </c>
      <c r="I16" s="408">
        <v>10</v>
      </c>
      <c r="J16" s="408">
        <v>0</v>
      </c>
      <c r="K16" s="408">
        <v>4</v>
      </c>
      <c r="L16" s="408">
        <v>3</v>
      </c>
      <c r="M16" s="408">
        <v>79</v>
      </c>
      <c r="N16" s="408">
        <v>1310</v>
      </c>
      <c r="O16" s="408">
        <v>82</v>
      </c>
      <c r="P16" s="408">
        <f t="shared" si="1"/>
        <v>1392</v>
      </c>
    </row>
    <row r="17" spans="1:16" x14ac:dyDescent="0.25">
      <c r="A17" s="121" t="s">
        <v>135</v>
      </c>
      <c r="B17" s="408">
        <v>4</v>
      </c>
      <c r="C17" s="408">
        <v>5</v>
      </c>
      <c r="D17" s="408">
        <v>29</v>
      </c>
      <c r="E17" s="408">
        <v>8</v>
      </c>
      <c r="F17" s="408">
        <v>27</v>
      </c>
      <c r="G17" s="408">
        <v>43</v>
      </c>
      <c r="H17" s="408">
        <v>27</v>
      </c>
      <c r="I17" s="408">
        <v>1170</v>
      </c>
      <c r="J17" s="408">
        <v>16</v>
      </c>
      <c r="K17" s="408">
        <v>65</v>
      </c>
      <c r="L17" s="408">
        <v>13</v>
      </c>
      <c r="M17" s="408">
        <v>195</v>
      </c>
      <c r="N17" s="408">
        <v>1602</v>
      </c>
      <c r="O17" s="408">
        <v>98</v>
      </c>
      <c r="P17" s="408">
        <f t="shared" si="1"/>
        <v>1700</v>
      </c>
    </row>
    <row r="18" spans="1:16" x14ac:dyDescent="0.25">
      <c r="A18" s="121" t="s">
        <v>136</v>
      </c>
      <c r="B18" s="408">
        <v>3</v>
      </c>
      <c r="C18" s="408">
        <v>3</v>
      </c>
      <c r="D18" s="408">
        <v>12</v>
      </c>
      <c r="E18" s="408">
        <v>5</v>
      </c>
      <c r="F18" s="408">
        <v>3</v>
      </c>
      <c r="G18" s="408">
        <v>67</v>
      </c>
      <c r="H18" s="408">
        <v>13</v>
      </c>
      <c r="I18" s="408">
        <v>3</v>
      </c>
      <c r="J18" s="408">
        <v>267</v>
      </c>
      <c r="K18" s="408">
        <v>139</v>
      </c>
      <c r="L18" s="408">
        <v>31</v>
      </c>
      <c r="M18" s="408">
        <v>47</v>
      </c>
      <c r="N18" s="408">
        <v>593</v>
      </c>
      <c r="O18" s="408">
        <v>39</v>
      </c>
      <c r="P18" s="408">
        <f t="shared" si="1"/>
        <v>632</v>
      </c>
    </row>
    <row r="19" spans="1:16" x14ac:dyDescent="0.25">
      <c r="A19" s="121" t="s">
        <v>137</v>
      </c>
      <c r="B19" s="408">
        <v>7</v>
      </c>
      <c r="C19" s="408">
        <v>3</v>
      </c>
      <c r="D19" s="408">
        <v>202</v>
      </c>
      <c r="E19" s="408">
        <v>9</v>
      </c>
      <c r="F19" s="408">
        <v>14</v>
      </c>
      <c r="G19" s="408">
        <v>59</v>
      </c>
      <c r="H19" s="408">
        <v>13</v>
      </c>
      <c r="I19" s="408">
        <v>55</v>
      </c>
      <c r="J19" s="408">
        <v>25</v>
      </c>
      <c r="K19" s="408">
        <v>631</v>
      </c>
      <c r="L19" s="408">
        <v>27</v>
      </c>
      <c r="M19" s="408">
        <v>65</v>
      </c>
      <c r="N19" s="408">
        <v>1110</v>
      </c>
      <c r="O19" s="408">
        <v>80</v>
      </c>
      <c r="P19" s="408">
        <f t="shared" si="1"/>
        <v>1190</v>
      </c>
    </row>
    <row r="20" spans="1:16" x14ac:dyDescent="0.25">
      <c r="A20" s="121" t="s">
        <v>138</v>
      </c>
      <c r="B20" s="408">
        <v>6</v>
      </c>
      <c r="C20" s="408">
        <v>15</v>
      </c>
      <c r="D20" s="408">
        <v>51</v>
      </c>
      <c r="E20" s="408">
        <v>7</v>
      </c>
      <c r="F20" s="408">
        <v>1</v>
      </c>
      <c r="G20" s="408">
        <v>8</v>
      </c>
      <c r="H20" s="408">
        <v>2</v>
      </c>
      <c r="I20" s="408">
        <v>3</v>
      </c>
      <c r="J20" s="408">
        <v>76</v>
      </c>
      <c r="K20" s="408">
        <v>19</v>
      </c>
      <c r="L20" s="408">
        <v>1293</v>
      </c>
      <c r="M20" s="408">
        <v>39</v>
      </c>
      <c r="N20" s="408">
        <v>1520</v>
      </c>
      <c r="O20" s="408">
        <v>73</v>
      </c>
      <c r="P20" s="408">
        <f t="shared" si="1"/>
        <v>1593</v>
      </c>
    </row>
    <row r="21" spans="1:16" x14ac:dyDescent="0.25">
      <c r="A21" s="121" t="s">
        <v>139</v>
      </c>
      <c r="B21" s="408">
        <v>14</v>
      </c>
      <c r="C21" s="408">
        <v>2</v>
      </c>
      <c r="D21" s="408">
        <v>168</v>
      </c>
      <c r="E21" s="408">
        <v>24</v>
      </c>
      <c r="F21" s="408">
        <v>61</v>
      </c>
      <c r="G21" s="408">
        <v>17</v>
      </c>
      <c r="H21" s="408">
        <v>45</v>
      </c>
      <c r="I21" s="408">
        <v>48</v>
      </c>
      <c r="J21" s="408">
        <v>8</v>
      </c>
      <c r="K21" s="408">
        <v>452</v>
      </c>
      <c r="L21" s="408">
        <v>16</v>
      </c>
      <c r="M21" s="408">
        <v>4518</v>
      </c>
      <c r="N21" s="408">
        <v>5373</v>
      </c>
      <c r="O21" s="408">
        <v>285</v>
      </c>
      <c r="P21" s="408">
        <f t="shared" si="1"/>
        <v>5658</v>
      </c>
    </row>
    <row r="22" spans="1:16" x14ac:dyDescent="0.25">
      <c r="A22" s="111"/>
      <c r="B22" s="111"/>
      <c r="C22" s="111"/>
      <c r="D22" s="111"/>
      <c r="E22" s="111"/>
      <c r="F22" s="111"/>
      <c r="G22" s="111"/>
      <c r="H22" s="111"/>
      <c r="I22" s="111"/>
      <c r="J22" s="111"/>
      <c r="K22" s="111"/>
      <c r="L22" s="111"/>
      <c r="M22" s="111"/>
      <c r="N22" s="111"/>
      <c r="O22" s="111"/>
      <c r="P22" s="111"/>
    </row>
    <row r="23" spans="1:16" ht="18.75" customHeight="1" x14ac:dyDescent="0.25">
      <c r="A23" s="136" t="s">
        <v>168</v>
      </c>
    </row>
    <row r="24" spans="1:16" x14ac:dyDescent="0.25">
      <c r="A24" s="136"/>
    </row>
    <row r="25" spans="1:16" x14ac:dyDescent="0.25">
      <c r="A25" s="136" t="s">
        <v>24</v>
      </c>
    </row>
    <row r="26" spans="1:16" x14ac:dyDescent="0.25">
      <c r="A26" s="137" t="s">
        <v>141</v>
      </c>
    </row>
    <row r="27" spans="1:16" x14ac:dyDescent="0.25">
      <c r="A27" s="136" t="s">
        <v>142</v>
      </c>
    </row>
  </sheetData>
  <sheetProtection algorithmName="SHA-512" hashValue="zhDWQKu/Z2AZKRTO+9BsFEGkdvdknbJqXRHQ27MWggCN9QzPiBRJJF+pprDpunEi1prSYaEcM3rzm1W6ahkiyw==" saltValue="oseVwOPhcfJP/gnLliLklw==" spinCount="100000" sheet="1" objects="1" scenarios="1"/>
  <pageMargins left="0.25" right="0.25" top="0.75" bottom="0.75" header="0.3" footer="0.3"/>
  <pageSetup paperSize="9" scale="76"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zoomScaleNormal="100" workbookViewId="0"/>
  </sheetViews>
  <sheetFormatPr baseColWidth="10" defaultRowHeight="15" x14ac:dyDescent="0.25"/>
  <cols>
    <col min="1" max="1" width="11.42578125" style="267" customWidth="1"/>
    <col min="2" max="2" width="19" style="267" customWidth="1"/>
    <col min="3" max="3" width="15.42578125" style="106" customWidth="1"/>
    <col min="4" max="7" width="8.7109375" style="106" customWidth="1"/>
    <col min="8" max="8" width="10.28515625" style="106" customWidth="1"/>
    <col min="11" max="11" width="11.5703125" bestFit="1" customWidth="1"/>
    <col min="12" max="15" width="11.85546875" bestFit="1" customWidth="1"/>
    <col min="16" max="16" width="11.5703125" bestFit="1" customWidth="1"/>
    <col min="17" max="17" width="11.85546875" style="267" bestFit="1" customWidth="1"/>
    <col min="18" max="16384" width="11.42578125" style="267"/>
  </cols>
  <sheetData>
    <row r="1" spans="1:36" ht="15" customHeight="1" x14ac:dyDescent="0.3">
      <c r="A1" s="41" t="s">
        <v>326</v>
      </c>
    </row>
    <row r="2" spans="1:36" ht="15" customHeight="1" x14ac:dyDescent="0.4">
      <c r="A2" s="42" t="s">
        <v>265</v>
      </c>
      <c r="B2" s="42"/>
      <c r="C2" s="208"/>
      <c r="D2" s="208"/>
      <c r="E2" s="208"/>
      <c r="F2" s="208"/>
      <c r="H2" s="246"/>
    </row>
    <row r="3" spans="1:36" ht="18" customHeight="1" x14ac:dyDescent="0.4">
      <c r="A3" s="42" t="s">
        <v>327</v>
      </c>
      <c r="B3" s="355"/>
      <c r="C3" s="355"/>
      <c r="D3" s="355"/>
      <c r="E3" s="355"/>
      <c r="F3" s="355"/>
      <c r="H3" s="246"/>
    </row>
    <row r="4" spans="1:36" s="390" customFormat="1" ht="31.5" x14ac:dyDescent="0.25">
      <c r="A4" s="111"/>
      <c r="B4" s="111"/>
      <c r="C4" s="111" t="s">
        <v>278</v>
      </c>
      <c r="D4" s="111" t="s">
        <v>328</v>
      </c>
      <c r="E4" s="111" t="s">
        <v>280</v>
      </c>
      <c r="F4" s="111" t="s">
        <v>281</v>
      </c>
      <c r="G4" s="111" t="s">
        <v>282</v>
      </c>
      <c r="H4" s="111" t="s">
        <v>223</v>
      </c>
      <c r="I4"/>
      <c r="J4"/>
      <c r="K4"/>
      <c r="L4"/>
      <c r="M4"/>
      <c r="N4"/>
      <c r="O4"/>
      <c r="P4"/>
    </row>
    <row r="5" spans="1:36" x14ac:dyDescent="0.25">
      <c r="A5" s="391" t="s">
        <v>119</v>
      </c>
      <c r="B5" s="391"/>
      <c r="C5" s="392"/>
      <c r="D5" s="392"/>
      <c r="E5" s="392"/>
      <c r="F5" s="392"/>
      <c r="G5" s="365"/>
      <c r="H5" s="389"/>
    </row>
    <row r="6" spans="1:36" ht="5.25" customHeight="1" x14ac:dyDescent="0.25">
      <c r="A6" s="393"/>
      <c r="B6" s="393"/>
      <c r="C6" s="392"/>
      <c r="D6" s="392"/>
      <c r="E6" s="392"/>
      <c r="F6" s="392"/>
      <c r="G6" s="365"/>
      <c r="H6" s="389"/>
    </row>
    <row r="7" spans="1:36" ht="15.75" x14ac:dyDescent="0.3">
      <c r="A7" s="394" t="s">
        <v>34</v>
      </c>
      <c r="B7" s="394"/>
      <c r="C7" s="395">
        <f t="shared" ref="C7:G7" si="0">SUM(C9:C14)</f>
        <v>2268</v>
      </c>
      <c r="D7" s="395">
        <f t="shared" si="0"/>
        <v>1724</v>
      </c>
      <c r="E7" s="395">
        <f t="shared" si="0"/>
        <v>3024</v>
      </c>
      <c r="F7" s="395">
        <f t="shared" si="0"/>
        <v>4492</v>
      </c>
      <c r="G7" s="387">
        <f t="shared" si="0"/>
        <v>704</v>
      </c>
      <c r="H7" s="387">
        <f>SUM(A7:G7)</f>
        <v>12212</v>
      </c>
    </row>
    <row r="8" spans="1:36" ht="5.25" customHeight="1" x14ac:dyDescent="0.25">
      <c r="A8" s="396"/>
      <c r="B8" s="396"/>
      <c r="C8" s="397"/>
      <c r="D8" s="397"/>
      <c r="E8" s="397"/>
      <c r="F8" s="397"/>
      <c r="G8" s="398"/>
      <c r="H8" s="398"/>
    </row>
    <row r="9" spans="1:36" x14ac:dyDescent="0.25">
      <c r="A9" s="399" t="s">
        <v>120</v>
      </c>
      <c r="B9" s="399"/>
      <c r="C9" s="379">
        <v>1283</v>
      </c>
      <c r="D9" s="379">
        <v>186</v>
      </c>
      <c r="E9" s="379">
        <v>703</v>
      </c>
      <c r="F9" s="379">
        <v>1885</v>
      </c>
      <c r="G9" s="336">
        <v>221</v>
      </c>
      <c r="H9" s="336">
        <f t="shared" ref="H9:H14" si="1">SUM(A9:G9)</f>
        <v>4278</v>
      </c>
    </row>
    <row r="10" spans="1:36" x14ac:dyDescent="0.25">
      <c r="A10" s="399" t="s">
        <v>121</v>
      </c>
      <c r="B10" s="399"/>
      <c r="C10" s="379">
        <v>119</v>
      </c>
      <c r="D10" s="379">
        <v>291</v>
      </c>
      <c r="E10" s="379">
        <v>621</v>
      </c>
      <c r="F10" s="379">
        <v>757</v>
      </c>
      <c r="G10" s="336">
        <v>128</v>
      </c>
      <c r="H10" s="336">
        <f t="shared" si="1"/>
        <v>1916</v>
      </c>
    </row>
    <row r="11" spans="1:36" x14ac:dyDescent="0.25">
      <c r="A11" s="399" t="s">
        <v>122</v>
      </c>
      <c r="B11" s="399"/>
      <c r="C11" s="379">
        <v>550</v>
      </c>
      <c r="D11" s="379">
        <v>708</v>
      </c>
      <c r="E11" s="379">
        <v>939</v>
      </c>
      <c r="F11" s="379">
        <v>828</v>
      </c>
      <c r="G11" s="336">
        <v>150</v>
      </c>
      <c r="H11" s="336">
        <f t="shared" si="1"/>
        <v>3175</v>
      </c>
    </row>
    <row r="12" spans="1:36" x14ac:dyDescent="0.25">
      <c r="A12" s="399" t="s">
        <v>123</v>
      </c>
      <c r="B12" s="399"/>
      <c r="C12" s="379">
        <v>313</v>
      </c>
      <c r="D12" s="379">
        <v>518</v>
      </c>
      <c r="E12" s="379">
        <v>719</v>
      </c>
      <c r="F12" s="379">
        <v>925</v>
      </c>
      <c r="G12" s="336">
        <v>180</v>
      </c>
      <c r="H12" s="336">
        <f t="shared" si="1"/>
        <v>2655</v>
      </c>
    </row>
    <row r="13" spans="1:36" x14ac:dyDescent="0.25">
      <c r="A13" s="399" t="s">
        <v>124</v>
      </c>
      <c r="B13" s="399"/>
      <c r="C13" s="379">
        <v>0</v>
      </c>
      <c r="D13" s="379">
        <v>4</v>
      </c>
      <c r="E13" s="379">
        <v>13</v>
      </c>
      <c r="F13" s="379">
        <v>36</v>
      </c>
      <c r="G13" s="336">
        <v>3</v>
      </c>
      <c r="H13" s="336">
        <f t="shared" si="1"/>
        <v>56</v>
      </c>
    </row>
    <row r="14" spans="1:36" x14ac:dyDescent="0.25">
      <c r="A14" s="399" t="s">
        <v>125</v>
      </c>
      <c r="B14" s="399"/>
      <c r="C14" s="379">
        <v>3</v>
      </c>
      <c r="D14" s="379">
        <v>17</v>
      </c>
      <c r="E14" s="379">
        <v>29</v>
      </c>
      <c r="F14" s="379">
        <v>61</v>
      </c>
      <c r="G14" s="336">
        <v>22</v>
      </c>
      <c r="H14" s="336">
        <f t="shared" si="1"/>
        <v>132</v>
      </c>
    </row>
    <row r="15" spans="1:36" ht="12.75" customHeight="1" x14ac:dyDescent="0.25">
      <c r="A15" s="396"/>
      <c r="B15" s="396"/>
      <c r="C15" s="379"/>
      <c r="D15" s="379"/>
      <c r="E15" s="379"/>
      <c r="F15" s="379"/>
      <c r="G15" s="336"/>
      <c r="H15" s="336"/>
    </row>
    <row r="16" spans="1:36" ht="15" customHeight="1" x14ac:dyDescent="0.25">
      <c r="A16" s="391" t="s">
        <v>329</v>
      </c>
      <c r="B16" s="391"/>
      <c r="C16" s="391"/>
      <c r="D16" s="391"/>
      <c r="E16" s="391"/>
      <c r="F16" s="391"/>
      <c r="G16" s="365"/>
      <c r="H16" s="389"/>
      <c r="Q16"/>
      <c r="R16"/>
      <c r="S16"/>
      <c r="T16"/>
      <c r="U16"/>
      <c r="V16"/>
      <c r="W16"/>
      <c r="X16"/>
      <c r="Y16"/>
      <c r="Z16"/>
      <c r="AA16"/>
      <c r="AB16"/>
      <c r="AC16"/>
      <c r="AD16"/>
      <c r="AE16"/>
      <c r="AF16"/>
      <c r="AG16"/>
      <c r="AH16"/>
      <c r="AI16"/>
      <c r="AJ16"/>
    </row>
    <row r="17" spans="1:36" ht="5.25" customHeight="1" x14ac:dyDescent="0.25">
      <c r="A17" s="396"/>
      <c r="B17" s="396"/>
      <c r="C17" s="396"/>
      <c r="D17" s="396"/>
      <c r="E17" s="396"/>
      <c r="F17" s="396"/>
      <c r="G17" s="365"/>
      <c r="H17" s="389"/>
      <c r="Q17"/>
      <c r="R17"/>
      <c r="S17"/>
      <c r="T17"/>
      <c r="U17"/>
      <c r="V17"/>
      <c r="W17"/>
      <c r="X17"/>
      <c r="Y17"/>
      <c r="Z17"/>
      <c r="AA17"/>
      <c r="AB17"/>
      <c r="AC17"/>
      <c r="AD17"/>
      <c r="AE17"/>
      <c r="AF17"/>
      <c r="AG17"/>
      <c r="AH17"/>
      <c r="AI17"/>
      <c r="AJ17"/>
    </row>
    <row r="18" spans="1:36" ht="15.75" x14ac:dyDescent="0.3">
      <c r="A18" s="394" t="s">
        <v>83</v>
      </c>
      <c r="B18" s="394"/>
      <c r="C18" s="395">
        <f t="shared" ref="C18:H18" si="2">SUM(C20:C31)</f>
        <v>2268</v>
      </c>
      <c r="D18" s="395">
        <f t="shared" si="2"/>
        <v>1724</v>
      </c>
      <c r="E18" s="395">
        <f t="shared" si="2"/>
        <v>3024</v>
      </c>
      <c r="F18" s="395">
        <f t="shared" si="2"/>
        <v>4492</v>
      </c>
      <c r="G18" s="387">
        <f t="shared" si="2"/>
        <v>704</v>
      </c>
      <c r="H18" s="387">
        <f t="shared" si="2"/>
        <v>12212</v>
      </c>
      <c r="Q18"/>
      <c r="R18"/>
      <c r="S18"/>
      <c r="T18"/>
      <c r="U18"/>
      <c r="V18"/>
      <c r="W18"/>
      <c r="X18"/>
      <c r="Y18"/>
      <c r="Z18"/>
      <c r="AA18"/>
      <c r="AB18"/>
      <c r="AC18"/>
      <c r="AD18"/>
      <c r="AE18"/>
      <c r="AF18"/>
      <c r="AG18"/>
      <c r="AH18"/>
      <c r="AI18"/>
      <c r="AJ18"/>
    </row>
    <row r="19" spans="1:36" ht="5.25" customHeight="1" x14ac:dyDescent="0.25">
      <c r="A19" s="396"/>
      <c r="B19" s="396"/>
      <c r="C19" s="397"/>
      <c r="D19" s="397"/>
      <c r="E19" s="397"/>
      <c r="F19" s="397"/>
      <c r="G19" s="398"/>
      <c r="H19" s="398"/>
      <c r="Q19"/>
      <c r="R19"/>
      <c r="S19"/>
      <c r="T19"/>
      <c r="U19"/>
      <c r="V19"/>
      <c r="W19"/>
      <c r="X19"/>
      <c r="Y19"/>
      <c r="Z19"/>
      <c r="AA19"/>
      <c r="AB19"/>
      <c r="AC19"/>
      <c r="AD19"/>
      <c r="AE19"/>
      <c r="AF19"/>
      <c r="AG19"/>
      <c r="AH19"/>
      <c r="AI19"/>
      <c r="AJ19"/>
    </row>
    <row r="20" spans="1:36" x14ac:dyDescent="0.25">
      <c r="A20" s="399" t="s">
        <v>128</v>
      </c>
      <c r="B20" s="399"/>
      <c r="C20" s="379">
        <v>1</v>
      </c>
      <c r="D20" s="379">
        <v>43</v>
      </c>
      <c r="E20" s="379">
        <v>92</v>
      </c>
      <c r="F20" s="379">
        <v>115</v>
      </c>
      <c r="G20" s="336">
        <v>13</v>
      </c>
      <c r="H20" s="336">
        <f t="shared" ref="H20:H31" si="3">SUM(A20:G20)</f>
        <v>264</v>
      </c>
      <c r="Q20"/>
      <c r="R20"/>
      <c r="S20"/>
      <c r="T20"/>
      <c r="U20"/>
      <c r="V20"/>
      <c r="W20"/>
      <c r="X20"/>
      <c r="Y20"/>
      <c r="Z20"/>
      <c r="AA20"/>
      <c r="AB20"/>
      <c r="AC20"/>
      <c r="AD20"/>
      <c r="AE20"/>
      <c r="AF20"/>
      <c r="AG20"/>
      <c r="AH20"/>
      <c r="AI20"/>
      <c r="AJ20"/>
    </row>
    <row r="21" spans="1:36" x14ac:dyDescent="0.25">
      <c r="A21" s="399" t="s">
        <v>129</v>
      </c>
      <c r="B21" s="399"/>
      <c r="C21" s="379">
        <v>2</v>
      </c>
      <c r="D21" s="379">
        <v>22</v>
      </c>
      <c r="E21" s="379">
        <v>59</v>
      </c>
      <c r="F21" s="379">
        <v>63</v>
      </c>
      <c r="G21" s="336">
        <v>4</v>
      </c>
      <c r="H21" s="336">
        <f t="shared" si="3"/>
        <v>150</v>
      </c>
      <c r="Q21"/>
      <c r="R21"/>
      <c r="S21"/>
      <c r="T21"/>
      <c r="U21"/>
      <c r="V21"/>
      <c r="W21"/>
      <c r="X21"/>
      <c r="Y21"/>
      <c r="Z21"/>
      <c r="AA21"/>
      <c r="AB21"/>
      <c r="AC21"/>
      <c r="AD21"/>
      <c r="AE21"/>
      <c r="AF21"/>
      <c r="AG21"/>
      <c r="AH21"/>
      <c r="AI21"/>
      <c r="AJ21"/>
    </row>
    <row r="22" spans="1:36" x14ac:dyDescent="0.25">
      <c r="A22" s="399" t="s">
        <v>130</v>
      </c>
      <c r="B22" s="399"/>
      <c r="C22" s="379">
        <v>39</v>
      </c>
      <c r="D22" s="379">
        <v>120</v>
      </c>
      <c r="E22" s="379">
        <v>219</v>
      </c>
      <c r="F22" s="379">
        <v>356</v>
      </c>
      <c r="G22" s="336">
        <v>49</v>
      </c>
      <c r="H22" s="336">
        <f t="shared" si="3"/>
        <v>783</v>
      </c>
      <c r="Q22"/>
      <c r="R22"/>
      <c r="S22"/>
      <c r="T22"/>
      <c r="U22"/>
      <c r="V22"/>
      <c r="W22"/>
      <c r="X22"/>
      <c r="Y22"/>
      <c r="Z22"/>
      <c r="AA22"/>
      <c r="AB22"/>
      <c r="AC22"/>
      <c r="AD22"/>
      <c r="AE22"/>
      <c r="AF22"/>
      <c r="AG22"/>
      <c r="AH22"/>
      <c r="AI22"/>
      <c r="AJ22"/>
    </row>
    <row r="23" spans="1:36" x14ac:dyDescent="0.25">
      <c r="A23" s="399" t="s">
        <v>131</v>
      </c>
      <c r="B23" s="399"/>
      <c r="C23" s="379">
        <v>66</v>
      </c>
      <c r="D23" s="379">
        <v>57</v>
      </c>
      <c r="E23" s="379">
        <v>136</v>
      </c>
      <c r="F23" s="379">
        <v>123</v>
      </c>
      <c r="G23" s="336">
        <v>31</v>
      </c>
      <c r="H23" s="336">
        <f t="shared" si="3"/>
        <v>413</v>
      </c>
      <c r="Q23"/>
      <c r="R23"/>
      <c r="S23"/>
      <c r="T23"/>
      <c r="U23"/>
      <c r="V23"/>
      <c r="W23"/>
      <c r="X23"/>
      <c r="Y23"/>
      <c r="Z23"/>
      <c r="AA23"/>
      <c r="AB23"/>
      <c r="AC23"/>
      <c r="AD23"/>
      <c r="AE23"/>
      <c r="AF23"/>
      <c r="AG23"/>
      <c r="AH23"/>
      <c r="AI23"/>
      <c r="AJ23"/>
    </row>
    <row r="24" spans="1:36" x14ac:dyDescent="0.25">
      <c r="A24" s="399" t="s">
        <v>132</v>
      </c>
      <c r="B24" s="399"/>
      <c r="C24" s="379">
        <v>9</v>
      </c>
      <c r="D24" s="379">
        <v>87</v>
      </c>
      <c r="E24" s="379">
        <v>143</v>
      </c>
      <c r="F24" s="379">
        <v>211</v>
      </c>
      <c r="G24" s="336">
        <v>54</v>
      </c>
      <c r="H24" s="336">
        <f t="shared" si="3"/>
        <v>504</v>
      </c>
      <c r="Q24"/>
      <c r="R24"/>
      <c r="S24"/>
      <c r="T24"/>
      <c r="U24"/>
      <c r="V24"/>
      <c r="W24"/>
      <c r="X24"/>
      <c r="Y24"/>
      <c r="Z24"/>
      <c r="AA24"/>
      <c r="AB24"/>
      <c r="AC24"/>
      <c r="AD24"/>
      <c r="AE24"/>
      <c r="AF24"/>
      <c r="AG24"/>
      <c r="AH24"/>
      <c r="AI24"/>
      <c r="AJ24"/>
    </row>
    <row r="25" spans="1:36" x14ac:dyDescent="0.25">
      <c r="A25" s="399" t="s">
        <v>133</v>
      </c>
      <c r="B25" s="399"/>
      <c r="C25" s="379">
        <v>147</v>
      </c>
      <c r="D25" s="379">
        <v>148</v>
      </c>
      <c r="E25" s="379">
        <v>259</v>
      </c>
      <c r="F25" s="379">
        <v>340</v>
      </c>
      <c r="G25" s="336">
        <v>40</v>
      </c>
      <c r="H25" s="336">
        <f t="shared" si="3"/>
        <v>934</v>
      </c>
      <c r="Q25"/>
      <c r="R25"/>
      <c r="S25"/>
      <c r="T25"/>
      <c r="U25"/>
      <c r="V25"/>
      <c r="W25"/>
      <c r="X25"/>
      <c r="Y25"/>
      <c r="Z25"/>
      <c r="AA25"/>
      <c r="AB25"/>
      <c r="AC25"/>
      <c r="AD25"/>
      <c r="AE25"/>
      <c r="AF25"/>
      <c r="AG25"/>
      <c r="AH25"/>
      <c r="AI25"/>
      <c r="AJ25"/>
    </row>
    <row r="26" spans="1:36" x14ac:dyDescent="0.25">
      <c r="A26" s="399" t="s">
        <v>134</v>
      </c>
      <c r="B26" s="399"/>
      <c r="C26" s="379">
        <v>139</v>
      </c>
      <c r="D26" s="379">
        <v>152</v>
      </c>
      <c r="E26" s="379">
        <v>294</v>
      </c>
      <c r="F26" s="379">
        <v>322</v>
      </c>
      <c r="G26" s="336">
        <v>65</v>
      </c>
      <c r="H26" s="336">
        <f t="shared" si="3"/>
        <v>972</v>
      </c>
      <c r="Q26"/>
      <c r="R26"/>
      <c r="S26"/>
      <c r="T26"/>
      <c r="U26"/>
      <c r="V26"/>
      <c r="W26"/>
      <c r="X26"/>
      <c r="Y26"/>
      <c r="Z26"/>
      <c r="AA26"/>
      <c r="AB26"/>
      <c r="AC26"/>
      <c r="AD26"/>
      <c r="AE26"/>
      <c r="AF26"/>
      <c r="AG26"/>
      <c r="AH26"/>
      <c r="AI26"/>
      <c r="AJ26"/>
    </row>
    <row r="27" spans="1:36" x14ac:dyDescent="0.25">
      <c r="A27" s="399" t="s">
        <v>135</v>
      </c>
      <c r="B27" s="399"/>
      <c r="C27" s="379">
        <v>101</v>
      </c>
      <c r="D27" s="379">
        <v>219</v>
      </c>
      <c r="E27" s="379">
        <v>336</v>
      </c>
      <c r="F27" s="379">
        <v>379</v>
      </c>
      <c r="G27" s="336">
        <v>68</v>
      </c>
      <c r="H27" s="336">
        <f t="shared" si="3"/>
        <v>1103</v>
      </c>
      <c r="Q27"/>
      <c r="R27"/>
      <c r="S27"/>
      <c r="T27"/>
      <c r="U27"/>
      <c r="V27"/>
      <c r="W27"/>
      <c r="X27"/>
      <c r="Y27"/>
      <c r="Z27"/>
      <c r="AA27"/>
      <c r="AB27"/>
      <c r="AC27"/>
      <c r="AD27"/>
      <c r="AE27"/>
      <c r="AF27"/>
      <c r="AG27"/>
      <c r="AH27"/>
      <c r="AI27"/>
      <c r="AJ27"/>
    </row>
    <row r="28" spans="1:36" x14ac:dyDescent="0.25">
      <c r="A28" s="399" t="s">
        <v>136</v>
      </c>
      <c r="B28" s="399"/>
      <c r="C28" s="379">
        <v>69</v>
      </c>
      <c r="D28" s="379">
        <v>63</v>
      </c>
      <c r="E28" s="379">
        <v>136</v>
      </c>
      <c r="F28" s="379">
        <v>168</v>
      </c>
      <c r="G28" s="336">
        <v>22</v>
      </c>
      <c r="H28" s="336">
        <f t="shared" si="3"/>
        <v>458</v>
      </c>
      <c r="Q28"/>
      <c r="R28"/>
      <c r="S28"/>
      <c r="T28"/>
      <c r="U28"/>
      <c r="V28"/>
      <c r="W28"/>
      <c r="X28"/>
      <c r="Y28"/>
      <c r="Z28"/>
      <c r="AA28"/>
      <c r="AB28"/>
      <c r="AC28"/>
      <c r="AD28"/>
      <c r="AE28"/>
      <c r="AF28"/>
      <c r="AG28"/>
      <c r="AH28"/>
      <c r="AI28"/>
      <c r="AJ28"/>
    </row>
    <row r="29" spans="1:36" x14ac:dyDescent="0.25">
      <c r="A29" s="399" t="s">
        <v>137</v>
      </c>
      <c r="B29" s="399"/>
      <c r="C29" s="379">
        <v>61</v>
      </c>
      <c r="D29" s="379">
        <v>129</v>
      </c>
      <c r="E29" s="379">
        <v>250</v>
      </c>
      <c r="F29" s="379">
        <v>260</v>
      </c>
      <c r="G29" s="336">
        <v>43</v>
      </c>
      <c r="H29" s="336">
        <f t="shared" si="3"/>
        <v>743</v>
      </c>
      <c r="Q29"/>
      <c r="R29"/>
      <c r="S29"/>
      <c r="T29"/>
      <c r="U29"/>
      <c r="V29"/>
      <c r="W29"/>
      <c r="X29"/>
      <c r="Y29"/>
      <c r="Z29"/>
      <c r="AA29"/>
      <c r="AB29"/>
      <c r="AC29"/>
      <c r="AD29"/>
      <c r="AE29"/>
      <c r="AF29"/>
      <c r="AG29"/>
      <c r="AH29"/>
      <c r="AI29"/>
      <c r="AJ29"/>
    </row>
    <row r="30" spans="1:36" x14ac:dyDescent="0.25">
      <c r="A30" s="399" t="s">
        <v>138</v>
      </c>
      <c r="B30" s="399"/>
      <c r="C30" s="379">
        <v>334</v>
      </c>
      <c r="D30" s="379">
        <v>284</v>
      </c>
      <c r="E30" s="379">
        <v>327</v>
      </c>
      <c r="F30" s="379">
        <v>330</v>
      </c>
      <c r="G30" s="336">
        <v>72</v>
      </c>
      <c r="H30" s="336">
        <f t="shared" si="3"/>
        <v>1347</v>
      </c>
      <c r="Q30"/>
      <c r="R30"/>
      <c r="S30"/>
      <c r="T30"/>
      <c r="U30"/>
      <c r="V30"/>
      <c r="W30"/>
      <c r="X30"/>
      <c r="Y30"/>
      <c r="Z30"/>
      <c r="AA30"/>
      <c r="AB30"/>
      <c r="AC30"/>
      <c r="AD30"/>
      <c r="AE30"/>
      <c r="AF30"/>
      <c r="AG30"/>
      <c r="AH30"/>
      <c r="AI30"/>
      <c r="AJ30"/>
    </row>
    <row r="31" spans="1:36" x14ac:dyDescent="0.25">
      <c r="A31" s="399" t="s">
        <v>139</v>
      </c>
      <c r="B31" s="399"/>
      <c r="C31" s="379">
        <v>1300</v>
      </c>
      <c r="D31" s="379">
        <v>400</v>
      </c>
      <c r="E31" s="379">
        <v>773</v>
      </c>
      <c r="F31" s="379">
        <v>1825</v>
      </c>
      <c r="G31" s="336">
        <v>243</v>
      </c>
      <c r="H31" s="336">
        <f t="shared" si="3"/>
        <v>4541</v>
      </c>
      <c r="Q31"/>
      <c r="R31"/>
      <c r="S31"/>
      <c r="T31"/>
      <c r="U31"/>
      <c r="V31"/>
      <c r="W31"/>
      <c r="X31"/>
      <c r="Y31"/>
      <c r="Z31"/>
      <c r="AA31"/>
      <c r="AB31"/>
      <c r="AC31"/>
      <c r="AD31"/>
      <c r="AE31"/>
      <c r="AF31"/>
      <c r="AG31"/>
      <c r="AH31"/>
      <c r="AI31"/>
      <c r="AJ31"/>
    </row>
    <row r="32" spans="1:36" s="205" customFormat="1" ht="12.75" customHeight="1" x14ac:dyDescent="0.25">
      <c r="A32" s="396"/>
      <c r="B32" s="396"/>
      <c r="C32" s="379"/>
      <c r="D32" s="379"/>
      <c r="E32" s="379"/>
      <c r="F32" s="379"/>
      <c r="G32" s="336"/>
      <c r="H32" s="336"/>
      <c r="I32"/>
      <c r="J32"/>
      <c r="K32"/>
      <c r="L32"/>
      <c r="M32"/>
      <c r="N32"/>
      <c r="O32"/>
      <c r="P32"/>
      <c r="Q32"/>
      <c r="R32"/>
      <c r="S32"/>
      <c r="T32"/>
      <c r="U32"/>
      <c r="V32"/>
      <c r="W32"/>
      <c r="X32"/>
      <c r="Y32"/>
      <c r="Z32"/>
      <c r="AA32"/>
      <c r="AB32"/>
      <c r="AC32"/>
      <c r="AD32"/>
      <c r="AE32"/>
      <c r="AF32"/>
      <c r="AG32"/>
      <c r="AH32"/>
      <c r="AI32"/>
      <c r="AJ32"/>
    </row>
    <row r="33" spans="1:36" x14ac:dyDescent="0.25">
      <c r="A33" s="391" t="s">
        <v>285</v>
      </c>
      <c r="B33" s="391"/>
      <c r="C33" s="392"/>
      <c r="D33" s="392"/>
      <c r="E33" s="392"/>
      <c r="F33" s="392"/>
      <c r="G33" s="365"/>
      <c r="H33" s="389"/>
      <c r="Q33"/>
      <c r="R33"/>
      <c r="S33"/>
      <c r="T33"/>
      <c r="U33"/>
      <c r="V33"/>
      <c r="W33"/>
      <c r="X33"/>
      <c r="Y33"/>
      <c r="Z33"/>
      <c r="AA33"/>
      <c r="AB33"/>
      <c r="AC33"/>
      <c r="AD33"/>
      <c r="AE33"/>
      <c r="AF33"/>
      <c r="AG33"/>
      <c r="AH33"/>
      <c r="AI33"/>
      <c r="AJ33"/>
    </row>
    <row r="34" spans="1:36" ht="5.25" customHeight="1" x14ac:dyDescent="0.25">
      <c r="A34" s="393"/>
      <c r="B34" s="393"/>
      <c r="C34" s="392"/>
      <c r="D34" s="392"/>
      <c r="E34" s="392"/>
      <c r="F34" s="392"/>
      <c r="G34" s="365"/>
      <c r="H34" s="389"/>
      <c r="Q34"/>
      <c r="R34"/>
      <c r="S34"/>
      <c r="T34"/>
      <c r="U34"/>
      <c r="V34"/>
      <c r="W34"/>
      <c r="X34"/>
      <c r="Y34"/>
      <c r="Z34"/>
      <c r="AA34"/>
      <c r="AB34"/>
      <c r="AC34"/>
      <c r="AD34"/>
      <c r="AE34"/>
      <c r="AF34"/>
      <c r="AG34"/>
      <c r="AH34"/>
      <c r="AI34"/>
      <c r="AJ34"/>
    </row>
    <row r="35" spans="1:36" ht="15.75" x14ac:dyDescent="0.3">
      <c r="A35" s="394" t="s">
        <v>34</v>
      </c>
      <c r="B35" s="394"/>
      <c r="C35" s="395">
        <f t="shared" ref="C35:H35" si="4">SUM(C37:C43)</f>
        <v>2268</v>
      </c>
      <c r="D35" s="395">
        <f t="shared" si="4"/>
        <v>1724</v>
      </c>
      <c r="E35" s="395">
        <f t="shared" si="4"/>
        <v>3024</v>
      </c>
      <c r="F35" s="395">
        <f t="shared" si="4"/>
        <v>4492</v>
      </c>
      <c r="G35" s="387">
        <f t="shared" si="4"/>
        <v>704</v>
      </c>
      <c r="H35" s="387">
        <f t="shared" si="4"/>
        <v>12212</v>
      </c>
      <c r="Q35"/>
      <c r="R35"/>
      <c r="S35"/>
      <c r="T35"/>
      <c r="U35"/>
      <c r="V35"/>
      <c r="W35"/>
      <c r="X35"/>
      <c r="Y35"/>
      <c r="Z35"/>
      <c r="AA35"/>
      <c r="AB35"/>
      <c r="AC35"/>
      <c r="AD35"/>
      <c r="AE35"/>
      <c r="AF35"/>
      <c r="AG35"/>
      <c r="AH35"/>
      <c r="AI35"/>
      <c r="AJ35"/>
    </row>
    <row r="36" spans="1:36" ht="5.25" customHeight="1" x14ac:dyDescent="0.25">
      <c r="A36" s="396"/>
      <c r="B36" s="396"/>
      <c r="C36" s="397"/>
      <c r="D36" s="397"/>
      <c r="E36" s="397"/>
      <c r="F36" s="397"/>
      <c r="G36" s="398"/>
      <c r="H36" s="398"/>
      <c r="Q36"/>
      <c r="R36"/>
      <c r="S36"/>
      <c r="T36"/>
      <c r="U36"/>
      <c r="V36"/>
      <c r="W36"/>
      <c r="X36"/>
      <c r="Y36"/>
      <c r="Z36"/>
      <c r="AA36"/>
      <c r="AB36"/>
      <c r="AC36"/>
      <c r="AD36"/>
      <c r="AE36"/>
      <c r="AF36"/>
      <c r="AG36"/>
      <c r="AH36"/>
      <c r="AI36"/>
      <c r="AJ36"/>
    </row>
    <row r="37" spans="1:36" x14ac:dyDescent="0.25">
      <c r="A37" s="399" t="s">
        <v>286</v>
      </c>
      <c r="B37" s="399"/>
      <c r="C37" s="379">
        <v>107</v>
      </c>
      <c r="D37" s="379">
        <v>101</v>
      </c>
      <c r="E37" s="379">
        <v>157</v>
      </c>
      <c r="F37" s="379">
        <v>175</v>
      </c>
      <c r="G37" s="336">
        <v>42</v>
      </c>
      <c r="H37" s="336">
        <f t="shared" ref="H37:H43" si="5">SUM(A37:G37)</f>
        <v>582</v>
      </c>
      <c r="Q37"/>
      <c r="R37"/>
      <c r="S37"/>
      <c r="T37"/>
      <c r="U37"/>
      <c r="V37"/>
      <c r="W37"/>
      <c r="X37"/>
      <c r="Y37"/>
      <c r="Z37"/>
      <c r="AA37"/>
      <c r="AB37"/>
      <c r="AC37"/>
      <c r="AD37"/>
      <c r="AE37"/>
      <c r="AF37"/>
      <c r="AG37"/>
      <c r="AH37"/>
      <c r="AI37"/>
      <c r="AJ37"/>
    </row>
    <row r="38" spans="1:36" x14ac:dyDescent="0.25">
      <c r="A38" s="399" t="s">
        <v>287</v>
      </c>
      <c r="B38" s="399"/>
      <c r="C38" s="379">
        <v>77</v>
      </c>
      <c r="D38" s="379">
        <v>74</v>
      </c>
      <c r="E38" s="379">
        <v>94</v>
      </c>
      <c r="F38" s="379">
        <v>127</v>
      </c>
      <c r="G38" s="336">
        <v>24</v>
      </c>
      <c r="H38" s="336">
        <f t="shared" si="5"/>
        <v>396</v>
      </c>
      <c r="Q38"/>
      <c r="R38"/>
      <c r="S38"/>
      <c r="T38"/>
      <c r="U38"/>
      <c r="V38"/>
      <c r="W38"/>
      <c r="X38"/>
      <c r="Y38"/>
      <c r="Z38"/>
      <c r="AA38"/>
      <c r="AB38"/>
      <c r="AC38"/>
      <c r="AD38"/>
      <c r="AE38"/>
      <c r="AF38"/>
      <c r="AG38"/>
      <c r="AH38"/>
      <c r="AI38"/>
      <c r="AJ38"/>
    </row>
    <row r="39" spans="1:36" x14ac:dyDescent="0.25">
      <c r="A39" s="399" t="s">
        <v>288</v>
      </c>
      <c r="B39" s="399"/>
      <c r="C39" s="379">
        <v>161</v>
      </c>
      <c r="D39" s="379">
        <v>121</v>
      </c>
      <c r="E39" s="379">
        <v>164</v>
      </c>
      <c r="F39" s="379">
        <v>254</v>
      </c>
      <c r="G39" s="336">
        <v>52</v>
      </c>
      <c r="H39" s="336">
        <f t="shared" si="5"/>
        <v>752</v>
      </c>
      <c r="Q39"/>
      <c r="R39"/>
      <c r="S39"/>
      <c r="T39"/>
      <c r="U39"/>
      <c r="V39"/>
      <c r="W39"/>
      <c r="X39"/>
      <c r="Y39"/>
      <c r="Z39"/>
      <c r="AA39"/>
      <c r="AB39"/>
      <c r="AC39"/>
      <c r="AD39"/>
      <c r="AE39"/>
      <c r="AF39"/>
      <c r="AG39"/>
      <c r="AH39"/>
      <c r="AI39"/>
      <c r="AJ39"/>
    </row>
    <row r="40" spans="1:36" x14ac:dyDescent="0.25">
      <c r="A40" s="399" t="s">
        <v>289</v>
      </c>
      <c r="B40" s="399"/>
      <c r="C40" s="379">
        <v>254</v>
      </c>
      <c r="D40" s="379">
        <v>218</v>
      </c>
      <c r="E40" s="379">
        <v>329</v>
      </c>
      <c r="F40" s="379">
        <v>398</v>
      </c>
      <c r="G40" s="336">
        <v>63</v>
      </c>
      <c r="H40" s="336">
        <f t="shared" si="5"/>
        <v>1262</v>
      </c>
      <c r="Q40"/>
      <c r="R40"/>
      <c r="S40"/>
      <c r="T40"/>
      <c r="U40"/>
      <c r="V40"/>
      <c r="W40"/>
      <c r="X40"/>
      <c r="Y40"/>
      <c r="Z40"/>
      <c r="AA40"/>
      <c r="AB40"/>
      <c r="AC40"/>
      <c r="AD40"/>
      <c r="AE40"/>
      <c r="AF40"/>
      <c r="AG40"/>
      <c r="AH40"/>
      <c r="AI40"/>
      <c r="AJ40"/>
    </row>
    <row r="41" spans="1:36" x14ac:dyDescent="0.25">
      <c r="A41" s="399" t="s">
        <v>290</v>
      </c>
      <c r="B41" s="399"/>
      <c r="C41" s="379">
        <v>446</v>
      </c>
      <c r="D41" s="379">
        <v>304</v>
      </c>
      <c r="E41" s="379">
        <v>597</v>
      </c>
      <c r="F41" s="379">
        <v>799</v>
      </c>
      <c r="G41" s="336">
        <v>132</v>
      </c>
      <c r="H41" s="336">
        <f t="shared" si="5"/>
        <v>2278</v>
      </c>
      <c r="Q41"/>
      <c r="R41"/>
      <c r="S41"/>
      <c r="T41"/>
      <c r="U41"/>
      <c r="V41"/>
      <c r="W41"/>
      <c r="X41"/>
      <c r="Y41"/>
      <c r="Z41"/>
      <c r="AA41"/>
      <c r="AB41"/>
      <c r="AC41"/>
      <c r="AD41"/>
      <c r="AE41"/>
      <c r="AF41"/>
      <c r="AG41"/>
      <c r="AH41"/>
      <c r="AI41"/>
      <c r="AJ41"/>
    </row>
    <row r="42" spans="1:36" x14ac:dyDescent="0.25">
      <c r="A42" s="399" t="s">
        <v>291</v>
      </c>
      <c r="B42" s="399"/>
      <c r="C42" s="379">
        <v>641</v>
      </c>
      <c r="D42" s="379">
        <v>477</v>
      </c>
      <c r="E42" s="379">
        <v>780</v>
      </c>
      <c r="F42" s="379">
        <v>1199</v>
      </c>
      <c r="G42" s="336">
        <v>156</v>
      </c>
      <c r="H42" s="336">
        <f t="shared" si="5"/>
        <v>3253</v>
      </c>
      <c r="Q42"/>
      <c r="R42"/>
      <c r="S42"/>
      <c r="T42"/>
      <c r="U42"/>
      <c r="V42"/>
      <c r="W42"/>
      <c r="X42"/>
      <c r="Y42"/>
      <c r="Z42"/>
      <c r="AA42"/>
      <c r="AB42"/>
      <c r="AC42"/>
      <c r="AD42"/>
      <c r="AE42"/>
      <c r="AF42"/>
      <c r="AG42"/>
      <c r="AH42"/>
      <c r="AI42"/>
      <c r="AJ42"/>
    </row>
    <row r="43" spans="1:36" ht="14.25" customHeight="1" x14ac:dyDescent="0.25">
      <c r="A43" s="399" t="s">
        <v>292</v>
      </c>
      <c r="B43" s="399"/>
      <c r="C43" s="379">
        <v>582</v>
      </c>
      <c r="D43" s="379">
        <v>429</v>
      </c>
      <c r="E43" s="379">
        <v>903</v>
      </c>
      <c r="F43" s="379">
        <v>1540</v>
      </c>
      <c r="G43" s="336">
        <v>235</v>
      </c>
      <c r="H43" s="336">
        <f t="shared" si="5"/>
        <v>3689</v>
      </c>
      <c r="Q43"/>
      <c r="R43"/>
      <c r="S43"/>
      <c r="T43"/>
      <c r="U43"/>
      <c r="V43"/>
      <c r="W43"/>
      <c r="X43"/>
      <c r="Y43"/>
      <c r="Z43"/>
      <c r="AA43"/>
      <c r="AB43"/>
      <c r="AC43"/>
      <c r="AD43"/>
      <c r="AE43"/>
      <c r="AF43"/>
      <c r="AG43"/>
      <c r="AH43"/>
      <c r="AI43"/>
      <c r="AJ43"/>
    </row>
    <row r="44" spans="1:36" s="205" customFormat="1" ht="12.75" customHeight="1" x14ac:dyDescent="0.25">
      <c r="A44" s="396"/>
      <c r="B44" s="396"/>
      <c r="C44" s="379"/>
      <c r="D44" s="379"/>
      <c r="E44" s="379"/>
      <c r="F44" s="379"/>
      <c r="G44" s="336"/>
      <c r="H44" s="336"/>
      <c r="I44"/>
      <c r="J44"/>
      <c r="K44"/>
      <c r="L44"/>
      <c r="M44"/>
      <c r="N44"/>
      <c r="O44"/>
      <c r="P44"/>
      <c r="Q44"/>
      <c r="R44"/>
      <c r="S44"/>
      <c r="T44"/>
      <c r="U44"/>
      <c r="V44"/>
      <c r="W44"/>
      <c r="X44"/>
      <c r="Y44"/>
      <c r="Z44"/>
      <c r="AA44"/>
      <c r="AB44"/>
      <c r="AC44"/>
      <c r="AD44"/>
      <c r="AE44"/>
      <c r="AF44"/>
      <c r="AG44"/>
      <c r="AH44"/>
      <c r="AI44"/>
      <c r="AJ44"/>
    </row>
    <row r="45" spans="1:36" x14ac:dyDescent="0.25">
      <c r="A45" s="391" t="s">
        <v>293</v>
      </c>
      <c r="B45" s="391"/>
      <c r="C45" s="392"/>
      <c r="D45" s="392"/>
      <c r="E45" s="392"/>
      <c r="F45" s="392"/>
      <c r="G45" s="365"/>
      <c r="H45" s="389"/>
      <c r="Q45"/>
      <c r="R45"/>
      <c r="S45"/>
      <c r="T45"/>
      <c r="U45"/>
      <c r="V45"/>
      <c r="W45"/>
      <c r="X45"/>
      <c r="Y45"/>
      <c r="Z45"/>
      <c r="AA45"/>
      <c r="AB45"/>
      <c r="AC45"/>
      <c r="AD45"/>
      <c r="AE45"/>
      <c r="AF45"/>
      <c r="AG45"/>
      <c r="AH45"/>
      <c r="AI45"/>
      <c r="AJ45"/>
    </row>
    <row r="46" spans="1:36" ht="5.25" customHeight="1" x14ac:dyDescent="0.25">
      <c r="A46" s="393"/>
      <c r="B46" s="393"/>
      <c r="C46" s="392"/>
      <c r="D46" s="392"/>
      <c r="E46" s="392"/>
      <c r="F46" s="392"/>
      <c r="G46" s="365"/>
      <c r="H46" s="389"/>
      <c r="Q46"/>
      <c r="R46"/>
      <c r="S46"/>
      <c r="T46"/>
      <c r="U46"/>
      <c r="V46"/>
      <c r="W46"/>
      <c r="X46"/>
      <c r="Y46"/>
      <c r="Z46"/>
      <c r="AA46"/>
      <c r="AB46"/>
      <c r="AC46"/>
      <c r="AD46"/>
      <c r="AE46"/>
      <c r="AF46"/>
      <c r="AG46"/>
      <c r="AH46"/>
      <c r="AI46"/>
      <c r="AJ46"/>
    </row>
    <row r="47" spans="1:36" ht="15.75" x14ac:dyDescent="0.3">
      <c r="A47" s="394" t="s">
        <v>34</v>
      </c>
      <c r="B47" s="394"/>
      <c r="C47" s="395">
        <f t="shared" ref="C47:H47" si="6">SUM(C49:C50)</f>
        <v>2268</v>
      </c>
      <c r="D47" s="395">
        <f t="shared" si="6"/>
        <v>1724</v>
      </c>
      <c r="E47" s="395">
        <f t="shared" si="6"/>
        <v>3024</v>
      </c>
      <c r="F47" s="395">
        <f t="shared" si="6"/>
        <v>4492</v>
      </c>
      <c r="G47" s="387">
        <f t="shared" si="6"/>
        <v>704</v>
      </c>
      <c r="H47" s="387">
        <f t="shared" si="6"/>
        <v>12212</v>
      </c>
      <c r="Q47"/>
      <c r="R47"/>
      <c r="S47"/>
      <c r="T47"/>
      <c r="U47"/>
      <c r="V47"/>
      <c r="W47"/>
      <c r="X47"/>
      <c r="Y47"/>
      <c r="Z47"/>
      <c r="AA47"/>
      <c r="AB47"/>
      <c r="AC47"/>
      <c r="AD47"/>
      <c r="AE47"/>
      <c r="AF47"/>
      <c r="AG47"/>
      <c r="AH47"/>
      <c r="AI47"/>
      <c r="AJ47"/>
    </row>
    <row r="48" spans="1:36" ht="5.25" customHeight="1" x14ac:dyDescent="0.25">
      <c r="A48" s="396"/>
      <c r="B48" s="396"/>
      <c r="C48" s="397"/>
      <c r="D48" s="397"/>
      <c r="E48" s="397"/>
      <c r="F48" s="397"/>
      <c r="G48" s="398"/>
      <c r="H48" s="398"/>
      <c r="Q48"/>
      <c r="R48"/>
      <c r="S48"/>
      <c r="T48"/>
      <c r="U48"/>
      <c r="V48"/>
      <c r="W48"/>
      <c r="X48"/>
      <c r="Y48"/>
      <c r="Z48"/>
      <c r="AA48"/>
      <c r="AB48"/>
      <c r="AC48"/>
      <c r="AD48"/>
      <c r="AE48"/>
      <c r="AF48"/>
      <c r="AG48"/>
      <c r="AH48"/>
      <c r="AI48"/>
      <c r="AJ48"/>
    </row>
    <row r="49" spans="1:36" x14ac:dyDescent="0.25">
      <c r="A49" s="399" t="s">
        <v>248</v>
      </c>
      <c r="B49" s="399"/>
      <c r="C49" s="379">
        <v>788</v>
      </c>
      <c r="D49" s="379">
        <v>630</v>
      </c>
      <c r="E49" s="379">
        <v>1183</v>
      </c>
      <c r="F49" s="379">
        <v>1543</v>
      </c>
      <c r="G49" s="336">
        <v>273</v>
      </c>
      <c r="H49" s="336">
        <f>SUM(C49:G49)</f>
        <v>4417</v>
      </c>
      <c r="Q49"/>
      <c r="R49"/>
      <c r="S49"/>
      <c r="T49"/>
      <c r="U49"/>
      <c r="V49"/>
      <c r="W49"/>
      <c r="X49"/>
      <c r="Y49"/>
      <c r="Z49"/>
      <c r="AA49"/>
      <c r="AB49"/>
      <c r="AC49"/>
      <c r="AD49"/>
      <c r="AE49"/>
      <c r="AF49"/>
      <c r="AG49"/>
      <c r="AH49"/>
      <c r="AI49"/>
      <c r="AJ49"/>
    </row>
    <row r="50" spans="1:36" x14ac:dyDescent="0.25">
      <c r="A50" s="399" t="s">
        <v>249</v>
      </c>
      <c r="B50" s="399"/>
      <c r="C50" s="379">
        <v>1480</v>
      </c>
      <c r="D50" s="379">
        <v>1094</v>
      </c>
      <c r="E50" s="379">
        <v>1841</v>
      </c>
      <c r="F50" s="379">
        <v>2949</v>
      </c>
      <c r="G50" s="336">
        <v>431</v>
      </c>
      <c r="H50" s="336">
        <f>SUM(C50:G50)</f>
        <v>7795</v>
      </c>
      <c r="Q50"/>
      <c r="R50"/>
      <c r="S50"/>
      <c r="T50"/>
      <c r="U50"/>
      <c r="V50"/>
      <c r="W50"/>
      <c r="X50"/>
      <c r="Y50"/>
      <c r="Z50"/>
      <c r="AA50"/>
      <c r="AB50"/>
      <c r="AC50"/>
      <c r="AD50"/>
      <c r="AE50"/>
      <c r="AF50"/>
      <c r="AG50"/>
      <c r="AH50"/>
      <c r="AI50"/>
      <c r="AJ50"/>
    </row>
    <row r="51" spans="1:36" x14ac:dyDescent="0.25">
      <c r="A51" s="111"/>
      <c r="B51" s="111"/>
      <c r="C51" s="111"/>
      <c r="D51" s="111"/>
      <c r="E51" s="111"/>
      <c r="F51" s="111"/>
      <c r="G51" s="111"/>
      <c r="H51" s="111"/>
      <c r="Q51"/>
      <c r="R51"/>
      <c r="S51"/>
      <c r="T51"/>
      <c r="U51"/>
      <c r="V51"/>
      <c r="W51"/>
      <c r="X51"/>
      <c r="Y51"/>
      <c r="Z51"/>
      <c r="AA51"/>
      <c r="AB51"/>
      <c r="AC51"/>
      <c r="AD51"/>
      <c r="AE51"/>
      <c r="AF51"/>
      <c r="AG51"/>
      <c r="AH51"/>
      <c r="AI51"/>
      <c r="AJ51"/>
    </row>
    <row r="52" spans="1:36" ht="18.75" customHeight="1" x14ac:dyDescent="0.25">
      <c r="A52" s="136" t="s">
        <v>168</v>
      </c>
    </row>
    <row r="53" spans="1:36" x14ac:dyDescent="0.25">
      <c r="A53" s="136"/>
      <c r="B53" s="400"/>
    </row>
    <row r="54" spans="1:36" x14ac:dyDescent="0.25">
      <c r="A54" s="136" t="s">
        <v>24</v>
      </c>
      <c r="B54" s="400"/>
    </row>
    <row r="55" spans="1:36" x14ac:dyDescent="0.25">
      <c r="A55" s="137" t="s">
        <v>141</v>
      </c>
      <c r="B55" s="401"/>
      <c r="C55" s="267"/>
      <c r="D55" s="267"/>
      <c r="E55" s="267"/>
      <c r="F55" s="267"/>
      <c r="G55" s="267"/>
      <c r="H55" s="267"/>
    </row>
    <row r="56" spans="1:36" x14ac:dyDescent="0.25">
      <c r="A56" s="164" t="s">
        <v>330</v>
      </c>
      <c r="B56" s="278"/>
      <c r="C56" s="267"/>
      <c r="D56" s="267"/>
      <c r="E56" s="267"/>
      <c r="F56" s="267"/>
      <c r="G56" s="267"/>
      <c r="H56" s="267"/>
    </row>
    <row r="57" spans="1:36" x14ac:dyDescent="0.25">
      <c r="A57" s="373" t="s">
        <v>295</v>
      </c>
      <c r="B57" s="402"/>
      <c r="C57" s="267"/>
      <c r="D57" s="267"/>
      <c r="E57" s="267"/>
      <c r="F57" s="267"/>
      <c r="G57" s="267"/>
      <c r="H57" s="267"/>
    </row>
    <row r="58" spans="1:36" x14ac:dyDescent="0.25">
      <c r="A58" s="138" t="s">
        <v>296</v>
      </c>
    </row>
  </sheetData>
  <sheetProtection algorithmName="SHA-512" hashValue="Xl5fUpvwl/ADu5VQVwptdLgwNvCCZyZjRz6YZB1ztH5e+idb5TrSz9rVlcLiv4ZD3ahpIx4mV29KjNrbYrAnMg==" saltValue="Rmu3gn9jkdbtzWNeQK1JGw==" spinCount="100000" sheet="1" objects="1" scenarios="1"/>
  <pageMargins left="0.7" right="0.7" top="0.78740157499999996" bottom="0.78740157499999996" header="0.3" footer="0.3"/>
  <pageSetup paperSize="9" scale="92" orientation="portrait" verticalDpi="0"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activeCell="A2" sqref="A2"/>
    </sheetView>
  </sheetViews>
  <sheetFormatPr baseColWidth="10" defaultRowHeight="15" x14ac:dyDescent="0.25"/>
  <sheetData>
    <row r="1" spans="1:3" ht="18.75" x14ac:dyDescent="0.4">
      <c r="A1" s="563" t="s">
        <v>1113</v>
      </c>
      <c r="B1" s="564"/>
      <c r="C1" s="564"/>
    </row>
  </sheetData>
  <sheetProtection algorithmName="SHA-512" hashValue="zyxySi5Q+O68YmnBq4jrtvguncZawvUbomLSE6SsBML6EQaG8bSM0Ru6QLQjdCcQpC0zSPpJN5jJdqV6uKWB9A==" saltValue="sWMRhvOQbuQXCBp6J5ObQg==" spinCount="100000" sheet="1" objects="1" scenarios="1"/>
  <mergeCells count="1">
    <mergeCell ref="A1:C1"/>
  </mergeCell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sheetViews>
  <sheetFormatPr baseColWidth="10" defaultRowHeight="15" x14ac:dyDescent="0.25"/>
  <cols>
    <col min="1" max="1" width="33.42578125" style="267" customWidth="1"/>
    <col min="2" max="8" width="13.85546875" style="106" customWidth="1"/>
    <col min="17" max="17" width="3.85546875" customWidth="1"/>
    <col min="27" max="16384" width="11.42578125" style="267"/>
  </cols>
  <sheetData>
    <row r="1" spans="1:26" ht="15.75" x14ac:dyDescent="0.3">
      <c r="A1" s="307" t="s">
        <v>311</v>
      </c>
      <c r="H1"/>
    </row>
    <row r="2" spans="1:26" ht="18.75" x14ac:dyDescent="0.4">
      <c r="A2" s="42" t="s">
        <v>265</v>
      </c>
      <c r="B2" s="208"/>
      <c r="C2" s="208"/>
      <c r="D2" s="208"/>
      <c r="E2" s="280"/>
      <c r="H2" s="246"/>
    </row>
    <row r="3" spans="1:26" ht="19.5" x14ac:dyDescent="0.4">
      <c r="A3" s="42" t="s">
        <v>312</v>
      </c>
      <c r="B3" s="355"/>
      <c r="C3" s="355"/>
      <c r="D3" s="355"/>
      <c r="H3" s="246"/>
    </row>
    <row r="4" spans="1:26" s="383" customFormat="1" ht="45" x14ac:dyDescent="0.25">
      <c r="A4" s="111"/>
      <c r="B4" s="111" t="s">
        <v>313</v>
      </c>
      <c r="C4" s="111" t="s">
        <v>314</v>
      </c>
      <c r="D4" s="111" t="s">
        <v>315</v>
      </c>
      <c r="E4" s="111" t="s">
        <v>316</v>
      </c>
      <c r="F4" s="111" t="s">
        <v>317</v>
      </c>
      <c r="G4" s="111" t="s">
        <v>318</v>
      </c>
      <c r="H4" s="111" t="s">
        <v>223</v>
      </c>
      <c r="I4"/>
      <c r="J4"/>
      <c r="K4"/>
      <c r="L4"/>
      <c r="M4"/>
      <c r="N4"/>
      <c r="O4"/>
      <c r="P4"/>
      <c r="Q4"/>
      <c r="R4"/>
      <c r="S4"/>
      <c r="T4"/>
      <c r="U4"/>
      <c r="V4"/>
      <c r="W4"/>
      <c r="X4"/>
      <c r="Y4"/>
      <c r="Z4"/>
    </row>
    <row r="5" spans="1:26" x14ac:dyDescent="0.25">
      <c r="A5" s="117" t="s">
        <v>119</v>
      </c>
      <c r="B5" s="384"/>
      <c r="C5" s="384"/>
      <c r="D5" s="384"/>
      <c r="E5" s="385"/>
      <c r="F5" s="385"/>
      <c r="G5" s="385"/>
      <c r="H5" s="386"/>
    </row>
    <row r="6" spans="1:26" ht="5.25" customHeight="1" x14ac:dyDescent="0.25">
      <c r="A6" s="117"/>
      <c r="B6" s="384"/>
      <c r="C6" s="384"/>
      <c r="D6" s="384"/>
      <c r="E6" s="385"/>
      <c r="F6" s="385"/>
      <c r="G6" s="385"/>
      <c r="H6" s="386"/>
    </row>
    <row r="7" spans="1:26" ht="15.75" x14ac:dyDescent="0.3">
      <c r="A7" s="118" t="s">
        <v>34</v>
      </c>
      <c r="B7" s="387">
        <f t="shared" ref="B7:G7" si="0">SUM(B9:B14)</f>
        <v>4161</v>
      </c>
      <c r="C7" s="387">
        <f t="shared" si="0"/>
        <v>1523</v>
      </c>
      <c r="D7" s="387">
        <f t="shared" si="0"/>
        <v>530</v>
      </c>
      <c r="E7" s="387">
        <f t="shared" si="0"/>
        <v>909</v>
      </c>
      <c r="F7" s="387">
        <f t="shared" si="0"/>
        <v>5026</v>
      </c>
      <c r="G7" s="387">
        <f t="shared" si="0"/>
        <v>63</v>
      </c>
      <c r="H7" s="387">
        <f>SUM(B7:G7)</f>
        <v>12212</v>
      </c>
    </row>
    <row r="8" spans="1:26" ht="15.75" x14ac:dyDescent="0.3">
      <c r="A8" s="118"/>
      <c r="B8" s="387"/>
      <c r="C8" s="387"/>
      <c r="D8" s="387"/>
      <c r="E8" s="387"/>
      <c r="F8" s="387"/>
      <c r="G8" s="387"/>
      <c r="H8" s="387"/>
    </row>
    <row r="9" spans="1:26" x14ac:dyDescent="0.25">
      <c r="A9" s="121" t="s">
        <v>120</v>
      </c>
      <c r="B9" s="364">
        <v>1675</v>
      </c>
      <c r="C9" s="364">
        <v>600</v>
      </c>
      <c r="D9" s="364">
        <v>255</v>
      </c>
      <c r="E9" s="364">
        <v>503</v>
      </c>
      <c r="F9" s="364">
        <v>1239</v>
      </c>
      <c r="G9" s="364">
        <v>6</v>
      </c>
      <c r="H9" s="364">
        <f t="shared" ref="H9:H14" si="1">SUM(B9:G9)</f>
        <v>4278</v>
      </c>
    </row>
    <row r="10" spans="1:26" x14ac:dyDescent="0.25">
      <c r="A10" s="121" t="s">
        <v>196</v>
      </c>
      <c r="B10" s="364">
        <v>710</v>
      </c>
      <c r="C10" s="364">
        <v>160</v>
      </c>
      <c r="D10" s="364">
        <v>84</v>
      </c>
      <c r="E10" s="364">
        <v>120</v>
      </c>
      <c r="F10" s="364">
        <v>804</v>
      </c>
      <c r="G10" s="364">
        <v>38</v>
      </c>
      <c r="H10" s="364">
        <f t="shared" si="1"/>
        <v>1916</v>
      </c>
    </row>
    <row r="11" spans="1:26" x14ac:dyDescent="0.25">
      <c r="A11" s="121" t="s">
        <v>122</v>
      </c>
      <c r="B11" s="364">
        <v>952</v>
      </c>
      <c r="C11" s="364">
        <v>531</v>
      </c>
      <c r="D11" s="364">
        <v>131</v>
      </c>
      <c r="E11" s="364">
        <v>127</v>
      </c>
      <c r="F11" s="364">
        <v>1430</v>
      </c>
      <c r="G11" s="364">
        <v>4</v>
      </c>
      <c r="H11" s="364">
        <f t="shared" si="1"/>
        <v>3175</v>
      </c>
    </row>
    <row r="12" spans="1:26" x14ac:dyDescent="0.25">
      <c r="A12" s="121" t="s">
        <v>197</v>
      </c>
      <c r="B12" s="364">
        <v>774</v>
      </c>
      <c r="C12" s="364">
        <v>214</v>
      </c>
      <c r="D12" s="364">
        <v>57</v>
      </c>
      <c r="E12" s="364">
        <v>148</v>
      </c>
      <c r="F12" s="364">
        <v>1447</v>
      </c>
      <c r="G12" s="364">
        <v>15</v>
      </c>
      <c r="H12" s="364">
        <f t="shared" si="1"/>
        <v>2655</v>
      </c>
    </row>
    <row r="13" spans="1:26" x14ac:dyDescent="0.25">
      <c r="A13" s="121" t="s">
        <v>124</v>
      </c>
      <c r="B13" s="364">
        <v>11</v>
      </c>
      <c r="C13" s="364">
        <v>3</v>
      </c>
      <c r="D13" s="364">
        <v>0</v>
      </c>
      <c r="E13" s="364">
        <v>6</v>
      </c>
      <c r="F13" s="364">
        <v>36</v>
      </c>
      <c r="G13" s="364">
        <v>0</v>
      </c>
      <c r="H13" s="364">
        <f t="shared" si="1"/>
        <v>56</v>
      </c>
    </row>
    <row r="14" spans="1:26" x14ac:dyDescent="0.25">
      <c r="A14" s="121" t="s">
        <v>198</v>
      </c>
      <c r="B14" s="364">
        <v>39</v>
      </c>
      <c r="C14" s="364">
        <v>15</v>
      </c>
      <c r="D14" s="364">
        <v>3</v>
      </c>
      <c r="E14" s="364">
        <v>5</v>
      </c>
      <c r="F14" s="364">
        <v>70</v>
      </c>
      <c r="G14" s="364">
        <v>0</v>
      </c>
      <c r="H14" s="364">
        <f t="shared" si="1"/>
        <v>132</v>
      </c>
    </row>
    <row r="15" spans="1:26" s="205" customFormat="1" ht="6" customHeight="1" x14ac:dyDescent="0.25">
      <c r="A15" s="184"/>
      <c r="B15" s="336"/>
      <c r="C15" s="336"/>
      <c r="D15" s="336"/>
      <c r="E15" s="336"/>
      <c r="F15" s="336"/>
      <c r="G15" s="336"/>
      <c r="H15" s="336"/>
      <c r="I15"/>
      <c r="J15"/>
      <c r="K15"/>
      <c r="L15"/>
      <c r="M15"/>
      <c r="N15"/>
      <c r="O15"/>
      <c r="P15"/>
      <c r="Q15"/>
      <c r="R15"/>
      <c r="S15"/>
      <c r="T15"/>
      <c r="U15"/>
      <c r="V15"/>
      <c r="W15"/>
      <c r="X15"/>
      <c r="Y15"/>
      <c r="Z15"/>
    </row>
    <row r="16" spans="1:26" s="205" customFormat="1" ht="6" customHeight="1" x14ac:dyDescent="0.25">
      <c r="A16" s="184"/>
      <c r="B16" s="336"/>
      <c r="C16" s="336"/>
      <c r="D16" s="336"/>
      <c r="E16" s="336"/>
      <c r="F16" s="336"/>
      <c r="G16" s="336"/>
      <c r="H16" s="336"/>
      <c r="I16"/>
      <c r="J16"/>
      <c r="K16"/>
      <c r="L16"/>
      <c r="M16"/>
      <c r="N16"/>
      <c r="O16"/>
      <c r="P16"/>
      <c r="Q16"/>
      <c r="R16"/>
      <c r="S16"/>
      <c r="T16"/>
      <c r="U16"/>
      <c r="V16"/>
      <c r="W16"/>
      <c r="X16"/>
      <c r="Y16"/>
      <c r="Z16"/>
    </row>
    <row r="17" spans="1:8" x14ac:dyDescent="0.25">
      <c r="A17" s="177" t="s">
        <v>319</v>
      </c>
      <c r="B17" s="388"/>
      <c r="C17" s="388"/>
      <c r="D17" s="388"/>
      <c r="E17" s="365"/>
      <c r="F17" s="365"/>
      <c r="G17" s="365"/>
      <c r="H17" s="389"/>
    </row>
    <row r="18" spans="1:8" ht="5.25" customHeight="1" x14ac:dyDescent="0.25">
      <c r="A18" s="177"/>
      <c r="B18" s="388"/>
      <c r="C18" s="388"/>
      <c r="D18" s="388"/>
      <c r="E18" s="365"/>
      <c r="F18" s="365"/>
      <c r="G18" s="365"/>
      <c r="H18" s="389"/>
    </row>
    <row r="19" spans="1:8" ht="15.75" x14ac:dyDescent="0.3">
      <c r="A19" s="118" t="s">
        <v>34</v>
      </c>
      <c r="B19" s="387">
        <f t="shared" ref="B19:G19" si="2">SUM(B21:B26)</f>
        <v>4161</v>
      </c>
      <c r="C19" s="387">
        <f t="shared" si="2"/>
        <v>1523</v>
      </c>
      <c r="D19" s="387">
        <f t="shared" si="2"/>
        <v>530</v>
      </c>
      <c r="E19" s="387">
        <f>SUM(E21:E26)</f>
        <v>909</v>
      </c>
      <c r="F19" s="387">
        <f>SUM(F21:F26)</f>
        <v>5026</v>
      </c>
      <c r="G19" s="387">
        <f t="shared" si="2"/>
        <v>63</v>
      </c>
      <c r="H19" s="387">
        <f t="shared" ref="H19:H25" si="3">SUM(B19:G19)</f>
        <v>12212</v>
      </c>
    </row>
    <row r="20" spans="1:8" ht="15.75" x14ac:dyDescent="0.3">
      <c r="A20" s="118"/>
      <c r="B20" s="387"/>
      <c r="C20" s="387"/>
      <c r="D20" s="387"/>
      <c r="E20" s="387"/>
      <c r="F20" s="387"/>
      <c r="G20" s="387"/>
      <c r="H20" s="387"/>
    </row>
    <row r="21" spans="1:8" x14ac:dyDescent="0.25">
      <c r="A21" s="187" t="s">
        <v>320</v>
      </c>
      <c r="B21" s="364">
        <v>848</v>
      </c>
      <c r="C21" s="364">
        <v>739</v>
      </c>
      <c r="D21" s="364">
        <v>168</v>
      </c>
      <c r="E21" s="364">
        <v>247</v>
      </c>
      <c r="F21" s="364">
        <v>250</v>
      </c>
      <c r="G21" s="364">
        <v>16</v>
      </c>
      <c r="H21" s="364">
        <f t="shared" si="3"/>
        <v>2268</v>
      </c>
    </row>
    <row r="22" spans="1:8" x14ac:dyDescent="0.25">
      <c r="A22" s="187" t="s">
        <v>321</v>
      </c>
      <c r="B22" s="364">
        <v>991</v>
      </c>
      <c r="C22" s="364">
        <v>160</v>
      </c>
      <c r="D22" s="364">
        <v>72</v>
      </c>
      <c r="E22" s="364">
        <v>115</v>
      </c>
      <c r="F22" s="364">
        <v>370</v>
      </c>
      <c r="G22" s="364">
        <v>16</v>
      </c>
      <c r="H22" s="364">
        <f t="shared" si="3"/>
        <v>1724</v>
      </c>
    </row>
    <row r="23" spans="1:8" x14ac:dyDescent="0.25">
      <c r="A23" s="187" t="s">
        <v>322</v>
      </c>
      <c r="B23" s="364">
        <v>1215</v>
      </c>
      <c r="C23" s="364">
        <v>336</v>
      </c>
      <c r="D23" s="364">
        <v>123</v>
      </c>
      <c r="E23" s="364">
        <v>216</v>
      </c>
      <c r="F23" s="364">
        <v>1119</v>
      </c>
      <c r="G23" s="364">
        <v>15</v>
      </c>
      <c r="H23" s="364">
        <f t="shared" si="3"/>
        <v>3024</v>
      </c>
    </row>
    <row r="24" spans="1:8" x14ac:dyDescent="0.25">
      <c r="A24" s="187" t="s">
        <v>323</v>
      </c>
      <c r="B24" s="364">
        <v>1054</v>
      </c>
      <c r="C24" s="364">
        <v>261</v>
      </c>
      <c r="D24" s="364">
        <v>139</v>
      </c>
      <c r="E24" s="364">
        <v>303</v>
      </c>
      <c r="F24" s="364">
        <v>2722</v>
      </c>
      <c r="G24" s="364">
        <v>13</v>
      </c>
      <c r="H24" s="364">
        <f t="shared" si="3"/>
        <v>4492</v>
      </c>
    </row>
    <row r="25" spans="1:8" x14ac:dyDescent="0.25">
      <c r="A25" s="187" t="s">
        <v>324</v>
      </c>
      <c r="B25" s="364">
        <v>53</v>
      </c>
      <c r="C25" s="364">
        <v>27</v>
      </c>
      <c r="D25" s="364">
        <v>28</v>
      </c>
      <c r="E25" s="364">
        <v>28</v>
      </c>
      <c r="F25" s="364">
        <v>565</v>
      </c>
      <c r="G25" s="364">
        <v>3</v>
      </c>
      <c r="H25" s="364">
        <f t="shared" si="3"/>
        <v>704</v>
      </c>
    </row>
    <row r="26" spans="1:8" customFormat="1" ht="8.25" customHeight="1" x14ac:dyDescent="0.25"/>
    <row r="27" spans="1:8" x14ac:dyDescent="0.25">
      <c r="A27" s="111"/>
      <c r="B27" s="111"/>
      <c r="C27" s="111"/>
      <c r="D27" s="111"/>
      <c r="E27" s="111"/>
      <c r="F27" s="111"/>
      <c r="G27" s="111"/>
      <c r="H27" s="111"/>
    </row>
    <row r="28" spans="1:8" ht="18.75" customHeight="1" x14ac:dyDescent="0.25">
      <c r="A28" s="136" t="s">
        <v>168</v>
      </c>
    </row>
    <row r="29" spans="1:8" x14ac:dyDescent="0.25">
      <c r="A29" s="136"/>
    </row>
    <row r="30" spans="1:8" x14ac:dyDescent="0.25">
      <c r="A30" s="136" t="s">
        <v>24</v>
      </c>
    </row>
    <row r="31" spans="1:8" x14ac:dyDescent="0.25">
      <c r="A31" s="137" t="s">
        <v>141</v>
      </c>
    </row>
    <row r="32" spans="1:8" x14ac:dyDescent="0.25">
      <c r="A32" s="164" t="s">
        <v>325</v>
      </c>
    </row>
  </sheetData>
  <sheetProtection algorithmName="SHA-512" hashValue="Y7f4PSyf7xeNbkJ0B36qQtNBOmpjswzTS5jMJdjbhftPS00BHHqwke5A6kksO6KkwCTfe/o3HoDShifCtCqi4w==" saltValue="18OxQfuKgpOTOAql2ulAzw==" spinCount="100000" sheet="1" objects="1" scenarios="1"/>
  <pageMargins left="0.7" right="0.7" top="0.78740157499999996" bottom="0.78740157499999996" header="0.3" footer="0.3"/>
  <pageSetup paperSize="9" scale="67"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zoomScaleNormal="100" workbookViewId="0"/>
  </sheetViews>
  <sheetFormatPr baseColWidth="10" defaultRowHeight="15" x14ac:dyDescent="0.25"/>
  <cols>
    <col min="1" max="1" width="12.42578125" style="267" customWidth="1"/>
    <col min="2" max="2" width="24.42578125" style="267" customWidth="1"/>
    <col min="3" max="3" width="14.140625" style="106" customWidth="1"/>
    <col min="4" max="4" width="13.85546875" style="106" customWidth="1"/>
    <col min="5" max="5" width="10.85546875" style="106" customWidth="1"/>
    <col min="6" max="6" width="14.5703125" style="106" customWidth="1"/>
    <col min="7" max="7" width="14.28515625" style="106" customWidth="1"/>
    <col min="8" max="8" width="10.85546875" style="106" customWidth="1"/>
    <col min="9" max="9" width="12.7109375" bestFit="1" customWidth="1"/>
    <col min="17" max="17" width="2" customWidth="1"/>
    <col min="25" max="16384" width="11.42578125" style="36"/>
  </cols>
  <sheetData>
    <row r="1" spans="1:8" ht="15" customHeight="1" x14ac:dyDescent="0.3">
      <c r="A1" s="41" t="s">
        <v>297</v>
      </c>
    </row>
    <row r="2" spans="1:8" ht="18.75" x14ac:dyDescent="0.4">
      <c r="A2" s="42" t="s">
        <v>265</v>
      </c>
      <c r="B2" s="42"/>
      <c r="C2" s="208"/>
      <c r="D2" s="208"/>
      <c r="E2" s="208"/>
      <c r="F2" s="208"/>
      <c r="G2" s="267"/>
      <c r="H2" s="246"/>
    </row>
    <row r="3" spans="1:8" ht="16.5" customHeight="1" x14ac:dyDescent="0.4">
      <c r="A3" s="42" t="s">
        <v>298</v>
      </c>
      <c r="B3" s="355"/>
      <c r="C3" s="267"/>
      <c r="D3" s="267"/>
      <c r="E3" s="267"/>
      <c r="F3" s="267"/>
      <c r="G3" s="267"/>
      <c r="H3" s="246"/>
    </row>
    <row r="4" spans="1:8" ht="25.5" customHeight="1" x14ac:dyDescent="0.25">
      <c r="A4" s="111"/>
      <c r="B4" s="111"/>
      <c r="C4" s="111" t="s">
        <v>299</v>
      </c>
      <c r="D4" s="111"/>
      <c r="E4" s="111"/>
      <c r="F4" s="571" t="s">
        <v>300</v>
      </c>
      <c r="G4" s="572"/>
      <c r="H4" s="572"/>
    </row>
    <row r="5" spans="1:8" ht="45" x14ac:dyDescent="0.25">
      <c r="A5" s="111"/>
      <c r="B5" s="111"/>
      <c r="C5" s="111" t="s">
        <v>301</v>
      </c>
      <c r="D5" s="111" t="s">
        <v>302</v>
      </c>
      <c r="E5" s="111" t="s">
        <v>223</v>
      </c>
      <c r="F5" s="111" t="s">
        <v>301</v>
      </c>
      <c r="G5" s="111" t="s">
        <v>302</v>
      </c>
      <c r="H5" s="111" t="s">
        <v>223</v>
      </c>
    </row>
    <row r="6" spans="1:8" ht="5.25" customHeight="1" x14ac:dyDescent="0.25">
      <c r="A6" s="374"/>
      <c r="B6" s="374"/>
      <c r="C6" s="375"/>
      <c r="D6" s="375"/>
      <c r="E6" s="375"/>
      <c r="F6" s="375"/>
      <c r="G6" s="375"/>
      <c r="H6" s="375"/>
    </row>
    <row r="7" spans="1:8" x14ac:dyDescent="0.25">
      <c r="A7" s="366" t="s">
        <v>119</v>
      </c>
      <c r="B7" s="357"/>
      <c r="C7" s="376"/>
      <c r="D7" s="376"/>
      <c r="E7" s="376"/>
      <c r="F7" s="376"/>
      <c r="G7" s="376"/>
      <c r="H7" s="377"/>
    </row>
    <row r="8" spans="1:8" ht="5.25" customHeight="1" x14ac:dyDescent="0.25">
      <c r="A8" s="360"/>
      <c r="B8" s="361"/>
      <c r="C8" s="376"/>
      <c r="D8" s="376"/>
      <c r="E8" s="376"/>
      <c r="F8" s="376"/>
      <c r="G8" s="376"/>
      <c r="H8" s="377"/>
    </row>
    <row r="9" spans="1:8" ht="15.75" x14ac:dyDescent="0.3">
      <c r="A9" s="323" t="s">
        <v>34</v>
      </c>
      <c r="B9" s="321"/>
      <c r="C9" s="378">
        <v>6691</v>
      </c>
      <c r="D9" s="378">
        <v>5521</v>
      </c>
      <c r="E9" s="378">
        <v>12212</v>
      </c>
      <c r="F9" s="378">
        <v>879.74547900164396</v>
      </c>
      <c r="G9" s="378">
        <v>26.554790798768337</v>
      </c>
      <c r="H9" s="378">
        <v>494.02112676056339</v>
      </c>
    </row>
    <row r="10" spans="1:8" ht="5.25" customHeight="1" x14ac:dyDescent="0.25">
      <c r="A10" s="187"/>
      <c r="B10" s="121"/>
      <c r="C10" s="379"/>
      <c r="D10" s="379"/>
      <c r="E10" s="379"/>
      <c r="F10" s="379"/>
      <c r="G10" s="379"/>
      <c r="H10" s="379"/>
    </row>
    <row r="11" spans="1:8" x14ac:dyDescent="0.25">
      <c r="A11" s="187" t="s">
        <v>120</v>
      </c>
      <c r="B11" s="121"/>
      <c r="C11" s="379">
        <v>1609</v>
      </c>
      <c r="D11" s="379">
        <v>2669</v>
      </c>
      <c r="E11" s="379">
        <v>4278</v>
      </c>
      <c r="F11" s="379">
        <v>614.94468614045991</v>
      </c>
      <c r="G11" s="379">
        <v>20.17497189958786</v>
      </c>
      <c r="H11" s="379">
        <v>243.87400654511453</v>
      </c>
    </row>
    <row r="12" spans="1:8" x14ac:dyDescent="0.25">
      <c r="A12" s="187" t="s">
        <v>121</v>
      </c>
      <c r="B12" s="121"/>
      <c r="C12" s="379">
        <v>1231</v>
      </c>
      <c r="D12" s="379">
        <v>685</v>
      </c>
      <c r="E12" s="379">
        <v>1916</v>
      </c>
      <c r="F12" s="379">
        <v>730.89683184402929</v>
      </c>
      <c r="G12" s="379">
        <v>49.928467153284672</v>
      </c>
      <c r="H12" s="379">
        <v>487.43997912317326</v>
      </c>
    </row>
    <row r="13" spans="1:8" x14ac:dyDescent="0.25">
      <c r="A13" s="187" t="s">
        <v>122</v>
      </c>
      <c r="B13" s="121"/>
      <c r="C13" s="379">
        <v>1859</v>
      </c>
      <c r="D13" s="379">
        <v>1316</v>
      </c>
      <c r="E13" s="379">
        <v>3175</v>
      </c>
      <c r="F13" s="379">
        <v>1108.0408821947283</v>
      </c>
      <c r="G13" s="379">
        <v>25.547872340425531</v>
      </c>
      <c r="H13" s="379">
        <v>659.36031496062992</v>
      </c>
    </row>
    <row r="14" spans="1:8" x14ac:dyDescent="0.25">
      <c r="A14" s="187" t="s">
        <v>123</v>
      </c>
      <c r="B14" s="121"/>
      <c r="C14" s="379">
        <v>1844</v>
      </c>
      <c r="D14" s="379">
        <v>811</v>
      </c>
      <c r="E14" s="379">
        <v>2655</v>
      </c>
      <c r="F14" s="379">
        <v>993.41268980477219</v>
      </c>
      <c r="G14" s="379">
        <v>29.336621454993836</v>
      </c>
      <c r="H14" s="379">
        <v>698.92467043314502</v>
      </c>
    </row>
    <row r="15" spans="1:8" ht="13.5" customHeight="1" x14ac:dyDescent="0.25">
      <c r="A15" s="187" t="s">
        <v>124</v>
      </c>
      <c r="B15" s="121"/>
      <c r="C15" s="379">
        <v>47</v>
      </c>
      <c r="D15" s="379">
        <v>9</v>
      </c>
      <c r="E15" s="379">
        <v>56</v>
      </c>
      <c r="F15" s="379">
        <v>465.57446808510639</v>
      </c>
      <c r="G15" s="379">
        <v>26</v>
      </c>
      <c r="H15" s="379">
        <v>394.92857142857144</v>
      </c>
    </row>
    <row r="16" spans="1:8" x14ac:dyDescent="0.25">
      <c r="A16" s="187" t="s">
        <v>125</v>
      </c>
      <c r="B16" s="121"/>
      <c r="C16" s="379">
        <v>101</v>
      </c>
      <c r="D16" s="379">
        <v>31</v>
      </c>
      <c r="E16" s="379">
        <v>132</v>
      </c>
      <c r="F16" s="379">
        <v>827.86138613861385</v>
      </c>
      <c r="G16" s="379">
        <v>29.483870967741936</v>
      </c>
      <c r="H16" s="379">
        <v>640.36363636363637</v>
      </c>
    </row>
    <row r="17" spans="1:8" x14ac:dyDescent="0.25">
      <c r="A17" s="187"/>
      <c r="B17" s="121"/>
      <c r="C17" s="379"/>
      <c r="D17" s="379"/>
      <c r="E17" s="379"/>
      <c r="F17" s="379"/>
      <c r="G17" s="379"/>
      <c r="H17" s="379"/>
    </row>
    <row r="18" spans="1:8" x14ac:dyDescent="0.25">
      <c r="A18" s="366" t="s">
        <v>303</v>
      </c>
      <c r="B18" s="366"/>
      <c r="C18" s="380"/>
      <c r="D18" s="380"/>
      <c r="E18" s="380"/>
      <c r="F18" s="380"/>
      <c r="G18" s="380"/>
      <c r="H18" s="379"/>
    </row>
    <row r="19" spans="1:8" ht="5.25" customHeight="1" x14ac:dyDescent="0.25">
      <c r="A19" s="367"/>
      <c r="B19" s="274"/>
      <c r="C19" s="380"/>
      <c r="D19" s="380"/>
      <c r="E19" s="380"/>
      <c r="F19" s="380"/>
      <c r="G19" s="380"/>
      <c r="H19" s="379"/>
    </row>
    <row r="20" spans="1:8" ht="15.75" x14ac:dyDescent="0.3">
      <c r="A20" s="323" t="s">
        <v>34</v>
      </c>
      <c r="B20" s="321"/>
      <c r="C20" s="381">
        <v>6691</v>
      </c>
      <c r="D20" s="381">
        <v>5521</v>
      </c>
      <c r="E20" s="381">
        <v>12212</v>
      </c>
      <c r="F20" s="378">
        <v>879.74547900164396</v>
      </c>
      <c r="G20" s="381">
        <v>26.554790798768337</v>
      </c>
      <c r="H20" s="378">
        <v>494.02112676056339</v>
      </c>
    </row>
    <row r="21" spans="1:8" ht="5.25" customHeight="1" x14ac:dyDescent="0.25">
      <c r="A21" s="187"/>
      <c r="B21" s="121"/>
      <c r="C21" s="380"/>
      <c r="D21" s="380"/>
      <c r="E21" s="380"/>
      <c r="F21" s="379"/>
      <c r="G21" s="380"/>
      <c r="H21" s="379"/>
    </row>
    <row r="22" spans="1:8" x14ac:dyDescent="0.25">
      <c r="A22" s="187" t="s">
        <v>304</v>
      </c>
      <c r="B22" s="121"/>
      <c r="C22" s="379">
        <v>206</v>
      </c>
      <c r="D22" s="379">
        <v>2062</v>
      </c>
      <c r="E22" s="379">
        <v>2268</v>
      </c>
      <c r="F22" s="379">
        <v>978.35922330097083</v>
      </c>
      <c r="G22" s="379">
        <v>14.049466537342386</v>
      </c>
      <c r="H22" s="379">
        <v>101.63668430335098</v>
      </c>
    </row>
    <row r="23" spans="1:8" x14ac:dyDescent="0.25">
      <c r="A23" s="187" t="s">
        <v>305</v>
      </c>
      <c r="B23" s="121"/>
      <c r="C23" s="379">
        <v>886</v>
      </c>
      <c r="D23" s="379">
        <v>838</v>
      </c>
      <c r="E23" s="379">
        <v>1724</v>
      </c>
      <c r="F23" s="379">
        <v>721.20880361173818</v>
      </c>
      <c r="G23" s="379">
        <v>31.177804295942721</v>
      </c>
      <c r="H23" s="379">
        <v>385.79930394431557</v>
      </c>
    </row>
    <row r="24" spans="1:8" x14ac:dyDescent="0.25">
      <c r="A24" s="187" t="s">
        <v>306</v>
      </c>
      <c r="B24" s="121"/>
      <c r="C24" s="379">
        <v>1870</v>
      </c>
      <c r="D24" s="379">
        <v>1154</v>
      </c>
      <c r="E24" s="379">
        <v>3024</v>
      </c>
      <c r="F24" s="379">
        <v>729.79518716577536</v>
      </c>
      <c r="G24" s="379">
        <v>38.170710571923742</v>
      </c>
      <c r="H24" s="379">
        <v>465.86177248677251</v>
      </c>
    </row>
    <row r="25" spans="1:8" x14ac:dyDescent="0.25">
      <c r="A25" s="187" t="s">
        <v>307</v>
      </c>
      <c r="B25" s="121"/>
      <c r="C25" s="379">
        <v>3136</v>
      </c>
      <c r="D25" s="379">
        <v>1356</v>
      </c>
      <c r="E25" s="379">
        <v>4492</v>
      </c>
      <c r="F25" s="379">
        <v>973.68654336734699</v>
      </c>
      <c r="G25" s="379">
        <v>32.881268436578168</v>
      </c>
      <c r="H25" s="379">
        <v>689.68566340160282</v>
      </c>
    </row>
    <row r="26" spans="1:8" x14ac:dyDescent="0.25">
      <c r="A26" s="187" t="s">
        <v>308</v>
      </c>
      <c r="B26" s="121"/>
      <c r="C26" s="379">
        <v>593</v>
      </c>
      <c r="D26" s="379">
        <v>111</v>
      </c>
      <c r="E26" s="379">
        <v>704</v>
      </c>
      <c r="F26" s="379">
        <v>1058.424957841484</v>
      </c>
      <c r="G26" s="379">
        <v>25.90990990990991</v>
      </c>
      <c r="H26" s="379">
        <v>895.62784090909088</v>
      </c>
    </row>
    <row r="27" spans="1:8" x14ac:dyDescent="0.25">
      <c r="A27" s="187"/>
      <c r="B27" s="121"/>
      <c r="C27" s="379"/>
      <c r="D27" s="379"/>
      <c r="E27" s="379"/>
      <c r="F27" s="379"/>
      <c r="G27" s="379"/>
      <c r="H27" s="379"/>
    </row>
    <row r="28" spans="1:8" x14ac:dyDescent="0.25">
      <c r="A28" s="366" t="s">
        <v>285</v>
      </c>
      <c r="B28" s="366"/>
      <c r="C28" s="380"/>
      <c r="D28" s="380"/>
      <c r="E28" s="380"/>
      <c r="F28" s="380"/>
      <c r="G28" s="380"/>
      <c r="H28" s="379"/>
    </row>
    <row r="29" spans="1:8" ht="5.25" customHeight="1" x14ac:dyDescent="0.25">
      <c r="A29" s="367"/>
      <c r="B29" s="274"/>
      <c r="C29" s="380"/>
      <c r="D29" s="380"/>
      <c r="E29" s="380"/>
      <c r="F29" s="380"/>
      <c r="G29" s="380"/>
      <c r="H29" s="379"/>
    </row>
    <row r="30" spans="1:8" ht="15.75" x14ac:dyDescent="0.3">
      <c r="A30" s="323" t="s">
        <v>34</v>
      </c>
      <c r="B30" s="321"/>
      <c r="C30" s="378">
        <v>6691</v>
      </c>
      <c r="D30" s="378">
        <v>5521</v>
      </c>
      <c r="E30" s="378">
        <v>12212</v>
      </c>
      <c r="F30" s="378">
        <v>879.74547900164396</v>
      </c>
      <c r="G30" s="378">
        <v>26.554790798768337</v>
      </c>
      <c r="H30" s="378">
        <v>494.02112676056339</v>
      </c>
    </row>
    <row r="31" spans="1:8" ht="5.25" customHeight="1" x14ac:dyDescent="0.25">
      <c r="A31" s="187"/>
      <c r="B31" s="121"/>
      <c r="C31" s="379"/>
      <c r="D31" s="379"/>
      <c r="E31" s="379"/>
      <c r="F31" s="379"/>
      <c r="G31" s="379"/>
      <c r="H31" s="379"/>
    </row>
    <row r="32" spans="1:8" x14ac:dyDescent="0.25">
      <c r="A32" s="187" t="s">
        <v>286</v>
      </c>
      <c r="B32" s="121"/>
      <c r="C32" s="379">
        <v>364</v>
      </c>
      <c r="D32" s="379">
        <v>218</v>
      </c>
      <c r="E32" s="379">
        <v>582</v>
      </c>
      <c r="F32" s="379">
        <v>635.76923076923072</v>
      </c>
      <c r="G32" s="379">
        <v>34.128440366972477</v>
      </c>
      <c r="H32" s="379">
        <v>410.41237113402065</v>
      </c>
    </row>
    <row r="33" spans="1:8" x14ac:dyDescent="0.25">
      <c r="A33" s="187" t="s">
        <v>287</v>
      </c>
      <c r="B33" s="121"/>
      <c r="C33" s="379">
        <v>206</v>
      </c>
      <c r="D33" s="379">
        <v>190</v>
      </c>
      <c r="E33" s="379">
        <v>396</v>
      </c>
      <c r="F33" s="379">
        <v>628.93203883495141</v>
      </c>
      <c r="G33" s="379">
        <v>26.921052631578949</v>
      </c>
      <c r="H33" s="379">
        <v>340.08838383838383</v>
      </c>
    </row>
    <row r="34" spans="1:8" x14ac:dyDescent="0.25">
      <c r="A34" s="187" t="s">
        <v>288</v>
      </c>
      <c r="B34" s="121"/>
      <c r="C34" s="379">
        <v>357</v>
      </c>
      <c r="D34" s="379">
        <v>395</v>
      </c>
      <c r="E34" s="379">
        <v>752</v>
      </c>
      <c r="F34" s="379">
        <v>616.40056022408965</v>
      </c>
      <c r="G34" s="379">
        <v>29.30632911392405</v>
      </c>
      <c r="H34" s="379">
        <v>308.01994680851061</v>
      </c>
    </row>
    <row r="35" spans="1:8" x14ac:dyDescent="0.25">
      <c r="A35" s="187" t="s">
        <v>289</v>
      </c>
      <c r="B35" s="121"/>
      <c r="C35" s="379">
        <v>576</v>
      </c>
      <c r="D35" s="379">
        <v>686</v>
      </c>
      <c r="E35" s="379">
        <v>1262</v>
      </c>
      <c r="F35" s="379">
        <v>555.00173611111109</v>
      </c>
      <c r="G35" s="379">
        <v>29.25655976676385</v>
      </c>
      <c r="H35" s="379">
        <v>269.21632329635497</v>
      </c>
    </row>
    <row r="36" spans="1:8" x14ac:dyDescent="0.25">
      <c r="A36" s="187" t="s">
        <v>290</v>
      </c>
      <c r="B36" s="121"/>
      <c r="C36" s="379">
        <v>1103</v>
      </c>
      <c r="D36" s="379">
        <v>1175</v>
      </c>
      <c r="E36" s="379">
        <v>2278</v>
      </c>
      <c r="F36" s="379">
        <v>603.4206708975521</v>
      </c>
      <c r="G36" s="379">
        <v>25.66212765957447</v>
      </c>
      <c r="H36" s="379">
        <v>305.41088674275682</v>
      </c>
    </row>
    <row r="37" spans="1:8" x14ac:dyDescent="0.25">
      <c r="A37" s="187" t="s">
        <v>291</v>
      </c>
      <c r="B37" s="121"/>
      <c r="C37" s="379">
        <v>1738</v>
      </c>
      <c r="D37" s="379">
        <v>1515</v>
      </c>
      <c r="E37" s="379">
        <v>3253</v>
      </c>
      <c r="F37" s="379">
        <v>812.4551208285385</v>
      </c>
      <c r="G37" s="379">
        <v>25.48976897689769</v>
      </c>
      <c r="H37" s="379">
        <v>445.94651091300341</v>
      </c>
    </row>
    <row r="38" spans="1:8" x14ac:dyDescent="0.25">
      <c r="A38" s="187" t="s">
        <v>292</v>
      </c>
      <c r="B38" s="121"/>
      <c r="C38" s="379">
        <v>2347</v>
      </c>
      <c r="D38" s="379">
        <v>1342</v>
      </c>
      <c r="E38" s="379">
        <v>3689</v>
      </c>
      <c r="F38" s="379">
        <v>1239.046016190882</v>
      </c>
      <c r="G38" s="379">
        <v>25.065573770491802</v>
      </c>
      <c r="H38" s="379">
        <v>797.4190837625373</v>
      </c>
    </row>
    <row r="39" spans="1:8" x14ac:dyDescent="0.25">
      <c r="A39" s="187"/>
      <c r="B39" s="121"/>
      <c r="C39" s="379"/>
      <c r="D39" s="379"/>
      <c r="E39" s="379"/>
      <c r="F39" s="379"/>
      <c r="G39" s="379"/>
      <c r="H39" s="379"/>
    </row>
    <row r="40" spans="1:8" x14ac:dyDescent="0.25">
      <c r="A40" s="366" t="s">
        <v>293</v>
      </c>
      <c r="B40" s="366"/>
      <c r="C40" s="380"/>
      <c r="D40" s="380"/>
      <c r="E40" s="380"/>
      <c r="F40" s="380"/>
      <c r="G40" s="380"/>
      <c r="H40" s="379"/>
    </row>
    <row r="41" spans="1:8" ht="5.25" customHeight="1" x14ac:dyDescent="0.25">
      <c r="A41" s="367"/>
      <c r="B41" s="367"/>
      <c r="C41" s="380"/>
      <c r="D41" s="380"/>
      <c r="E41" s="380"/>
      <c r="F41" s="380"/>
      <c r="G41" s="380"/>
      <c r="H41" s="379"/>
    </row>
    <row r="42" spans="1:8" ht="15.75" x14ac:dyDescent="0.3">
      <c r="A42" s="323" t="s">
        <v>34</v>
      </c>
      <c r="B42" s="321"/>
      <c r="C42" s="378">
        <v>6691</v>
      </c>
      <c r="D42" s="378">
        <v>5521</v>
      </c>
      <c r="E42" s="378">
        <v>12212</v>
      </c>
      <c r="F42" s="378">
        <v>879.74547900164396</v>
      </c>
      <c r="G42" s="378">
        <v>26.554790798768337</v>
      </c>
      <c r="H42" s="378">
        <v>494.02112676056339</v>
      </c>
    </row>
    <row r="43" spans="1:8" ht="5.25" customHeight="1" x14ac:dyDescent="0.25">
      <c r="A43" s="295"/>
      <c r="B43" s="123"/>
      <c r="C43" s="382"/>
      <c r="D43" s="382"/>
      <c r="E43" s="382"/>
      <c r="F43" s="382"/>
      <c r="G43" s="382"/>
      <c r="H43" s="382"/>
    </row>
    <row r="44" spans="1:8" x14ac:dyDescent="0.25">
      <c r="A44" s="187" t="s">
        <v>248</v>
      </c>
      <c r="B44" s="121"/>
      <c r="C44" s="379">
        <v>2393</v>
      </c>
      <c r="D44" s="379">
        <v>2024</v>
      </c>
      <c r="E44" s="379">
        <v>4417</v>
      </c>
      <c r="F44" s="379">
        <v>660.70079398244877</v>
      </c>
      <c r="G44" s="379">
        <v>26.994565217391305</v>
      </c>
      <c r="H44" s="379">
        <v>370.31786280280733</v>
      </c>
    </row>
    <row r="45" spans="1:8" x14ac:dyDescent="0.25">
      <c r="A45" s="187" t="s">
        <v>249</v>
      </c>
      <c r="B45" s="121"/>
      <c r="C45" s="379">
        <v>4298</v>
      </c>
      <c r="D45" s="379">
        <v>3497</v>
      </c>
      <c r="E45" s="379">
        <v>7795</v>
      </c>
      <c r="F45" s="379">
        <v>1001.7031177291764</v>
      </c>
      <c r="G45" s="379">
        <v>26.300257363454389</v>
      </c>
      <c r="H45" s="379">
        <v>564.11699807568959</v>
      </c>
    </row>
    <row r="46" spans="1:8" x14ac:dyDescent="0.25">
      <c r="A46" s="111"/>
      <c r="B46" s="111"/>
      <c r="C46" s="111"/>
      <c r="D46" s="111"/>
      <c r="E46" s="111"/>
      <c r="F46" s="111"/>
      <c r="G46" s="111"/>
      <c r="H46" s="111"/>
    </row>
    <row r="47" spans="1:8" ht="16.5" customHeight="1" x14ac:dyDescent="0.25">
      <c r="A47" s="136" t="s">
        <v>168</v>
      </c>
      <c r="B47" s="136"/>
      <c r="C47" s="370"/>
      <c r="D47" s="370"/>
      <c r="E47" s="370"/>
      <c r="F47" s="370"/>
      <c r="G47" s="370"/>
      <c r="H47" s="370"/>
    </row>
    <row r="48" spans="1:8" x14ac:dyDescent="0.25">
      <c r="A48" s="36"/>
      <c r="B48" s="136"/>
      <c r="C48" s="370"/>
      <c r="D48" s="370"/>
      <c r="E48" s="370"/>
      <c r="F48" s="370"/>
      <c r="G48" s="370"/>
      <c r="H48" s="370"/>
    </row>
    <row r="49" spans="1:8" x14ac:dyDescent="0.25">
      <c r="A49" s="136" t="s">
        <v>24</v>
      </c>
      <c r="B49" s="136"/>
      <c r="C49" s="370"/>
      <c r="D49" s="370"/>
      <c r="E49" s="370"/>
      <c r="F49" s="370"/>
      <c r="G49" s="370"/>
      <c r="H49" s="370"/>
    </row>
    <row r="50" spans="1:8" x14ac:dyDescent="0.25">
      <c r="A50" s="137" t="s">
        <v>309</v>
      </c>
      <c r="B50" s="136"/>
      <c r="C50" s="370"/>
      <c r="D50" s="370"/>
      <c r="E50" s="370"/>
      <c r="F50" s="370"/>
      <c r="G50" s="370"/>
      <c r="H50" s="370"/>
    </row>
    <row r="51" spans="1:8" x14ac:dyDescent="0.25">
      <c r="A51" s="164" t="s">
        <v>310</v>
      </c>
      <c r="B51" s="373"/>
      <c r="C51" s="370"/>
      <c r="D51" s="370"/>
      <c r="E51" s="370"/>
      <c r="F51" s="370"/>
      <c r="G51" s="370"/>
      <c r="H51" s="370"/>
    </row>
    <row r="52" spans="1:8" x14ac:dyDescent="0.25">
      <c r="A52" s="373" t="s">
        <v>295</v>
      </c>
      <c r="B52" s="136"/>
      <c r="C52" s="370"/>
      <c r="D52" s="370"/>
      <c r="E52" s="370"/>
      <c r="F52" s="370"/>
      <c r="G52" s="370"/>
      <c r="H52" s="370"/>
    </row>
    <row r="53" spans="1:8" x14ac:dyDescent="0.25">
      <c r="A53" s="138"/>
      <c r="B53" s="36"/>
      <c r="C53" s="370"/>
      <c r="D53" s="370"/>
      <c r="E53" s="370"/>
      <c r="F53" s="370"/>
      <c r="G53" s="370"/>
      <c r="H53" s="370"/>
    </row>
    <row r="54" spans="1:8" x14ac:dyDescent="0.25">
      <c r="A54" s="36"/>
      <c r="B54" s="36"/>
      <c r="C54" s="370"/>
      <c r="D54" s="370"/>
      <c r="E54" s="370"/>
      <c r="F54" s="370"/>
      <c r="G54" s="370"/>
      <c r="H54" s="370"/>
    </row>
    <row r="55" spans="1:8" x14ac:dyDescent="0.25">
      <c r="A55" s="36"/>
      <c r="B55" s="36"/>
      <c r="C55" s="370"/>
      <c r="D55" s="370"/>
      <c r="E55" s="370"/>
      <c r="F55" s="370"/>
      <c r="G55" s="370"/>
      <c r="H55" s="370"/>
    </row>
  </sheetData>
  <sheetProtection algorithmName="SHA-512" hashValue="60fzwcD98h3mvyZ/J07+o/PDn6YIDbKVKVqnWWaPgaBQLTpVoh9++BgV2K/uzE9VNqC1Rwo+Ip3Otxl2dny/rg==" saltValue="AJ76vSnESJzdBPpRmfthjw==" spinCount="100000" sheet="1" objects="1" scenarios="1"/>
  <mergeCells count="1">
    <mergeCell ref="F4:H4"/>
  </mergeCells>
  <pageMargins left="0.7" right="0.7" top="0.78740157499999996" bottom="0.78740157499999996" header="0.3" footer="0.3"/>
  <pageSetup paperSize="9" scale="7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zoomScaleNormal="100" workbookViewId="0"/>
  </sheetViews>
  <sheetFormatPr baseColWidth="10" defaultRowHeight="15" x14ac:dyDescent="0.25"/>
  <cols>
    <col min="1" max="1" width="12" style="267" customWidth="1"/>
    <col min="2" max="2" width="22.140625" style="267" customWidth="1"/>
    <col min="3" max="3" width="13.5703125" style="354" customWidth="1"/>
    <col min="4" max="7" width="11.140625" style="354" customWidth="1"/>
    <col min="8" max="9" width="11.140625" style="106" customWidth="1"/>
    <col min="10" max="10" width="11.140625" customWidth="1"/>
    <col min="11" max="17" width="8.85546875" customWidth="1"/>
    <col min="18" max="18" width="3.140625" customWidth="1"/>
    <col min="19" max="25" width="8.85546875" customWidth="1"/>
    <col min="26" max="26" width="14.85546875" bestFit="1" customWidth="1"/>
    <col min="51" max="16384" width="11.42578125" style="267"/>
  </cols>
  <sheetData>
    <row r="1" spans="1:50" ht="15" customHeight="1" x14ac:dyDescent="0.3">
      <c r="A1" s="41" t="s">
        <v>275</v>
      </c>
      <c r="B1" s="353"/>
    </row>
    <row r="2" spans="1:50" ht="18.75" x14ac:dyDescent="0.4">
      <c r="A2" s="42" t="s">
        <v>265</v>
      </c>
      <c r="B2" s="268"/>
    </row>
    <row r="3" spans="1:50" ht="19.5" x14ac:dyDescent="0.4">
      <c r="A3" s="42" t="s">
        <v>276</v>
      </c>
      <c r="B3" s="355"/>
      <c r="C3" s="355"/>
      <c r="D3" s="355"/>
      <c r="E3" s="355"/>
      <c r="F3" s="355"/>
      <c r="I3" s="246"/>
    </row>
    <row r="4" spans="1:50" s="356" customFormat="1" ht="46.5" x14ac:dyDescent="0.25">
      <c r="A4" s="111"/>
      <c r="B4" s="111" t="s">
        <v>277</v>
      </c>
      <c r="C4" s="111" t="s">
        <v>278</v>
      </c>
      <c r="D4" s="111" t="s">
        <v>279</v>
      </c>
      <c r="E4" s="111" t="s">
        <v>280</v>
      </c>
      <c r="F4" s="111" t="s">
        <v>281</v>
      </c>
      <c r="G4" s="111" t="s">
        <v>282</v>
      </c>
      <c r="H4" s="111" t="s">
        <v>283</v>
      </c>
      <c r="I4" s="111" t="s">
        <v>223</v>
      </c>
      <c r="J4"/>
      <c r="K4"/>
      <c r="L4"/>
      <c r="M4"/>
      <c r="N4"/>
      <c r="O4"/>
      <c r="P4"/>
      <c r="Q4"/>
      <c r="R4"/>
      <c r="S4"/>
      <c r="T4"/>
      <c r="U4"/>
      <c r="V4"/>
      <c r="W4"/>
      <c r="X4"/>
      <c r="Y4"/>
      <c r="Z4"/>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row>
    <row r="5" spans="1:50" s="136" customFormat="1" ht="20.25" customHeight="1" x14ac:dyDescent="0.3">
      <c r="A5" s="49" t="s">
        <v>119</v>
      </c>
      <c r="B5" s="357"/>
      <c r="C5" s="358"/>
      <c r="D5" s="358"/>
      <c r="E5" s="358"/>
      <c r="F5" s="358"/>
      <c r="G5" s="359"/>
      <c r="H5" s="359"/>
      <c r="I5" s="359"/>
      <c r="J5"/>
      <c r="K5"/>
      <c r="L5"/>
      <c r="M5"/>
      <c r="N5"/>
      <c r="O5"/>
      <c r="P5"/>
      <c r="Q5"/>
      <c r="R5"/>
      <c r="S5"/>
      <c r="T5"/>
      <c r="U5"/>
      <c r="V5"/>
      <c r="W5"/>
      <c r="X5"/>
      <c r="Y5"/>
      <c r="Z5"/>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row>
    <row r="6" spans="1:50" s="136" customFormat="1" ht="5.25" customHeight="1" x14ac:dyDescent="0.25">
      <c r="A6" s="360"/>
      <c r="B6" s="361"/>
      <c r="C6" s="362"/>
      <c r="D6" s="362"/>
      <c r="E6" s="362"/>
      <c r="F6" s="362"/>
      <c r="G6" s="363"/>
      <c r="H6" s="363"/>
      <c r="I6" s="363"/>
      <c r="J6"/>
      <c r="K6"/>
      <c r="L6"/>
      <c r="M6"/>
      <c r="N6"/>
      <c r="O6"/>
      <c r="P6"/>
      <c r="Q6"/>
      <c r="R6"/>
      <c r="S6"/>
      <c r="T6"/>
      <c r="U6"/>
      <c r="V6"/>
      <c r="W6"/>
      <c r="X6"/>
      <c r="Y6"/>
      <c r="Z6"/>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row>
    <row r="7" spans="1:50" s="136" customFormat="1" ht="15.75" x14ac:dyDescent="0.3">
      <c r="A7" s="323" t="s">
        <v>34</v>
      </c>
      <c r="B7" s="321"/>
      <c r="C7" s="335">
        <f t="shared" ref="C7:H7" si="0">SUM(C9:C14)</f>
        <v>458.30699999999996</v>
      </c>
      <c r="D7" s="335">
        <f t="shared" si="0"/>
        <v>1585.502</v>
      </c>
      <c r="E7" s="335">
        <f t="shared" si="0"/>
        <v>1808.82</v>
      </c>
      <c r="F7" s="335">
        <f t="shared" si="0"/>
        <v>1978.7729999999999</v>
      </c>
      <c r="G7" s="335">
        <f t="shared" si="0"/>
        <v>290.822</v>
      </c>
      <c r="H7" s="335">
        <f t="shared" si="0"/>
        <v>0</v>
      </c>
      <c r="I7" s="335">
        <f>SUM(C7:H7)</f>
        <v>6122.2240000000002</v>
      </c>
      <c r="J7"/>
      <c r="K7"/>
      <c r="L7"/>
      <c r="M7"/>
      <c r="N7"/>
      <c r="O7"/>
      <c r="P7"/>
      <c r="Q7"/>
      <c r="R7"/>
      <c r="S7"/>
      <c r="T7"/>
      <c r="U7"/>
      <c r="V7"/>
      <c r="W7"/>
      <c r="X7"/>
      <c r="Y7"/>
      <c r="Z7"/>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50" s="136" customFormat="1" ht="5.25" customHeight="1" x14ac:dyDescent="0.25">
      <c r="A8" s="187"/>
      <c r="B8" s="121"/>
      <c r="C8" s="336"/>
      <c r="D8" s="336"/>
      <c r="E8" s="336"/>
      <c r="F8" s="336"/>
      <c r="G8" s="336"/>
      <c r="H8" s="336"/>
      <c r="I8" s="336"/>
      <c r="J8"/>
      <c r="K8"/>
      <c r="L8"/>
      <c r="M8"/>
      <c r="N8"/>
      <c r="O8"/>
      <c r="P8"/>
      <c r="Q8"/>
      <c r="R8"/>
      <c r="S8"/>
      <c r="T8"/>
      <c r="U8"/>
      <c r="V8"/>
      <c r="W8"/>
      <c r="X8"/>
      <c r="Y8"/>
      <c r="Z8"/>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row>
    <row r="9" spans="1:50" s="136" customFormat="1" x14ac:dyDescent="0.25">
      <c r="A9" s="187" t="s">
        <v>120</v>
      </c>
      <c r="B9" s="121"/>
      <c r="C9" s="336">
        <v>20.998000000000001</v>
      </c>
      <c r="D9" s="336">
        <v>92.561000000000007</v>
      </c>
      <c r="E9" s="336">
        <v>220.69399999999999</v>
      </c>
      <c r="F9" s="336">
        <v>559.22</v>
      </c>
      <c r="G9" s="336">
        <v>65.156000000000006</v>
      </c>
      <c r="H9" s="364">
        <v>0</v>
      </c>
      <c r="I9" s="336">
        <f t="shared" ref="I9:I14" si="1">SUM(A9:H9)</f>
        <v>958.62899999999991</v>
      </c>
      <c r="J9"/>
      <c r="K9"/>
      <c r="L9"/>
      <c r="M9"/>
      <c r="N9"/>
      <c r="O9"/>
      <c r="P9"/>
      <c r="Q9"/>
      <c r="R9"/>
      <c r="S9"/>
      <c r="T9"/>
      <c r="U9"/>
      <c r="V9"/>
      <c r="W9"/>
      <c r="X9"/>
      <c r="Y9"/>
      <c r="Z9"/>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row>
    <row r="10" spans="1:50" s="136" customFormat="1" x14ac:dyDescent="0.25">
      <c r="A10" s="187" t="s">
        <v>121</v>
      </c>
      <c r="B10" s="121"/>
      <c r="C10" s="336">
        <v>57.988</v>
      </c>
      <c r="D10" s="336">
        <v>172.434</v>
      </c>
      <c r="E10" s="336">
        <v>337.11900000000003</v>
      </c>
      <c r="F10" s="336">
        <v>393.67400000000004</v>
      </c>
      <c r="G10" s="336">
        <v>60.946000000000005</v>
      </c>
      <c r="H10" s="364">
        <v>0</v>
      </c>
      <c r="I10" s="336">
        <f t="shared" si="1"/>
        <v>1022.1610000000002</v>
      </c>
      <c r="J10"/>
      <c r="K10"/>
      <c r="L10"/>
      <c r="M10"/>
      <c r="N10"/>
      <c r="O10"/>
      <c r="P10"/>
      <c r="Q10"/>
      <c r="R10"/>
      <c r="S10"/>
      <c r="T10"/>
      <c r="U10"/>
      <c r="V10"/>
      <c r="W10"/>
      <c r="X10"/>
      <c r="Y10"/>
      <c r="Z1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row>
    <row r="11" spans="1:50" s="136" customFormat="1" x14ac:dyDescent="0.25">
      <c r="A11" s="187" t="s">
        <v>122</v>
      </c>
      <c r="B11" s="121"/>
      <c r="C11" s="336">
        <v>208.98599999999999</v>
      </c>
      <c r="D11" s="336">
        <v>768.42900000000009</v>
      </c>
      <c r="E11" s="336">
        <v>586.88200000000006</v>
      </c>
      <c r="F11" s="336">
        <v>434.06400000000002</v>
      </c>
      <c r="G11" s="336">
        <v>72.348000000000013</v>
      </c>
      <c r="H11" s="364">
        <v>0</v>
      </c>
      <c r="I11" s="336">
        <f t="shared" si="1"/>
        <v>2070.7090000000003</v>
      </c>
      <c r="J11"/>
      <c r="K11"/>
      <c r="L11"/>
      <c r="M11"/>
      <c r="N11"/>
      <c r="O11"/>
      <c r="P11"/>
      <c r="Q11"/>
      <c r="R11"/>
      <c r="S11"/>
      <c r="T11"/>
      <c r="U11"/>
      <c r="V11"/>
      <c r="W11"/>
      <c r="X11"/>
      <c r="Y11"/>
      <c r="Z11"/>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row>
    <row r="12" spans="1:50" s="136" customFormat="1" x14ac:dyDescent="0.25">
      <c r="A12" s="187" t="s">
        <v>123</v>
      </c>
      <c r="B12" s="121"/>
      <c r="C12" s="336">
        <v>170.27500000000001</v>
      </c>
      <c r="D12" s="336">
        <v>531.42700000000002</v>
      </c>
      <c r="E12" s="336">
        <v>613.28300000000002</v>
      </c>
      <c r="F12" s="336">
        <v>527.31799999999998</v>
      </c>
      <c r="G12" s="336">
        <v>77.733000000000004</v>
      </c>
      <c r="H12" s="364">
        <v>0</v>
      </c>
      <c r="I12" s="336">
        <f t="shared" si="1"/>
        <v>1920.0360000000001</v>
      </c>
      <c r="J12"/>
      <c r="K12"/>
      <c r="L12"/>
      <c r="M12"/>
      <c r="N12"/>
      <c r="O12"/>
      <c r="P12"/>
      <c r="Q12"/>
      <c r="R12"/>
      <c r="S12"/>
      <c r="T12"/>
      <c r="U12"/>
      <c r="V12"/>
      <c r="W12"/>
      <c r="X12"/>
      <c r="Y12"/>
      <c r="Z12"/>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row>
    <row r="13" spans="1:50" s="136" customFormat="1" x14ac:dyDescent="0.25">
      <c r="A13" s="187" t="s">
        <v>124</v>
      </c>
      <c r="B13" s="121"/>
      <c r="C13" s="336">
        <v>0</v>
      </c>
      <c r="D13" s="336">
        <v>6.5519999999999996</v>
      </c>
      <c r="E13" s="336">
        <v>12.963999999999999</v>
      </c>
      <c r="F13" s="336">
        <v>22.886999999999997</v>
      </c>
      <c r="G13" s="336">
        <v>1.3619999999999999</v>
      </c>
      <c r="H13" s="364">
        <v>0</v>
      </c>
      <c r="I13" s="336">
        <f t="shared" si="1"/>
        <v>43.764999999999993</v>
      </c>
      <c r="J13"/>
      <c r="K13"/>
      <c r="L13"/>
      <c r="M13"/>
      <c r="N13"/>
      <c r="O13"/>
      <c r="P13"/>
      <c r="Q13"/>
      <c r="R13"/>
      <c r="S13"/>
      <c r="T13"/>
      <c r="U13"/>
      <c r="V13"/>
      <c r="W13"/>
      <c r="X13"/>
      <c r="Y13"/>
      <c r="Z13"/>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row>
    <row r="14" spans="1:50" s="136" customFormat="1" x14ac:dyDescent="0.25">
      <c r="A14" s="187" t="s">
        <v>125</v>
      </c>
      <c r="B14" s="121"/>
      <c r="C14" s="336">
        <v>0.06</v>
      </c>
      <c r="D14" s="336">
        <v>14.099</v>
      </c>
      <c r="E14" s="336">
        <v>37.878</v>
      </c>
      <c r="F14" s="336">
        <v>41.61</v>
      </c>
      <c r="G14" s="336">
        <v>13.277000000000001</v>
      </c>
      <c r="H14" s="364">
        <v>0</v>
      </c>
      <c r="I14" s="336">
        <f t="shared" si="1"/>
        <v>106.92399999999999</v>
      </c>
      <c r="J14"/>
      <c r="K14"/>
      <c r="L14"/>
      <c r="M14"/>
      <c r="N14"/>
      <c r="O14"/>
      <c r="P14"/>
      <c r="Q14"/>
      <c r="R14"/>
      <c r="S14"/>
      <c r="T14"/>
      <c r="U14"/>
      <c r="V14"/>
      <c r="W14"/>
      <c r="X14"/>
      <c r="Y14"/>
      <c r="Z14"/>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row>
    <row r="15" spans="1:50" s="136" customFormat="1" x14ac:dyDescent="0.25">
      <c r="A15" s="187"/>
      <c r="B15" s="121"/>
      <c r="C15" s="336"/>
      <c r="D15" s="336"/>
      <c r="E15" s="336"/>
      <c r="F15" s="336"/>
      <c r="G15" s="336"/>
      <c r="H15" s="336"/>
      <c r="I15" s="336"/>
      <c r="J15"/>
      <c r="K15"/>
      <c r="L15"/>
      <c r="M15"/>
      <c r="N15"/>
      <c r="O15"/>
      <c r="P15"/>
      <c r="Q15"/>
      <c r="R15"/>
      <c r="S15"/>
      <c r="T15"/>
      <c r="U15"/>
      <c r="V15"/>
      <c r="W15"/>
      <c r="X15"/>
      <c r="Y15"/>
      <c r="Z15"/>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row>
    <row r="16" spans="1:50" s="136" customFormat="1" ht="15.75" x14ac:dyDescent="0.3">
      <c r="A16" s="573" t="s">
        <v>284</v>
      </c>
      <c r="B16" s="573"/>
      <c r="C16" s="573"/>
      <c r="D16" s="573"/>
      <c r="E16" s="573"/>
      <c r="F16" s="573"/>
      <c r="G16" s="359"/>
      <c r="H16" s="359"/>
      <c r="I16" s="359"/>
      <c r="J16"/>
      <c r="K16"/>
      <c r="L16"/>
      <c r="M16"/>
      <c r="N16"/>
      <c r="O16"/>
      <c r="P16"/>
      <c r="Q16"/>
      <c r="R16"/>
      <c r="S16"/>
      <c r="T16"/>
      <c r="U16"/>
      <c r="V16"/>
      <c r="W16"/>
      <c r="X16"/>
      <c r="Y16"/>
      <c r="Z16"/>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row>
    <row r="17" spans="1:50" s="136" customFormat="1" ht="5.25" customHeight="1" x14ac:dyDescent="0.25">
      <c r="A17" s="187"/>
      <c r="B17" s="121"/>
      <c r="C17" s="121"/>
      <c r="D17" s="121"/>
      <c r="E17" s="121"/>
      <c r="F17" s="121"/>
      <c r="G17" s="365"/>
      <c r="H17" s="365"/>
      <c r="I17" s="365"/>
      <c r="J17"/>
      <c r="K17"/>
      <c r="L17"/>
      <c r="M17"/>
      <c r="N17"/>
      <c r="O17"/>
      <c r="P17"/>
      <c r="Q17"/>
      <c r="R17"/>
      <c r="S17"/>
      <c r="T17"/>
      <c r="U17"/>
      <c r="V17"/>
      <c r="W17"/>
      <c r="X17"/>
      <c r="Y17"/>
      <c r="Z17"/>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row>
    <row r="18" spans="1:50" s="136" customFormat="1" ht="15.75" x14ac:dyDescent="0.3">
      <c r="A18" s="323" t="s">
        <v>83</v>
      </c>
      <c r="B18" s="321"/>
      <c r="C18" s="335">
        <f t="shared" ref="C18:I18" si="2">SUM(C20:C31)</f>
        <v>458.30700000000002</v>
      </c>
      <c r="D18" s="335">
        <f t="shared" si="2"/>
        <v>1585.502</v>
      </c>
      <c r="E18" s="335">
        <f t="shared" si="2"/>
        <v>1808.8199999999997</v>
      </c>
      <c r="F18" s="335">
        <f t="shared" si="2"/>
        <v>1978.7729999999999</v>
      </c>
      <c r="G18" s="335">
        <f t="shared" si="2"/>
        <v>290.822</v>
      </c>
      <c r="H18" s="335">
        <f t="shared" si="2"/>
        <v>0</v>
      </c>
      <c r="I18" s="335">
        <f t="shared" si="2"/>
        <v>6122.2240000000002</v>
      </c>
      <c r="J18"/>
      <c r="K18"/>
      <c r="L18"/>
      <c r="M18"/>
      <c r="N18"/>
      <c r="O18"/>
      <c r="P18"/>
      <c r="Q18"/>
      <c r="R18"/>
      <c r="S18"/>
      <c r="T18"/>
      <c r="U18"/>
      <c r="V18"/>
      <c r="W18"/>
      <c r="X18"/>
      <c r="Y18"/>
      <c r="Z18"/>
    </row>
    <row r="19" spans="1:50" s="136" customFormat="1" ht="5.25" customHeight="1" x14ac:dyDescent="0.25">
      <c r="A19" s="187"/>
      <c r="B19" s="121"/>
      <c r="C19" s="336"/>
      <c r="D19" s="336"/>
      <c r="E19" s="336"/>
      <c r="F19" s="336"/>
      <c r="G19" s="336"/>
      <c r="H19" s="336"/>
      <c r="I19" s="336"/>
      <c r="J19"/>
      <c r="K19"/>
      <c r="L19"/>
      <c r="M19"/>
      <c r="N19"/>
      <c r="O19"/>
      <c r="P19"/>
      <c r="Q19"/>
      <c r="R19"/>
      <c r="S19"/>
      <c r="T19"/>
      <c r="U19"/>
      <c r="V19"/>
      <c r="W19"/>
      <c r="X19"/>
      <c r="Y19"/>
      <c r="Z19"/>
    </row>
    <row r="20" spans="1:50" s="136" customFormat="1" x14ac:dyDescent="0.25">
      <c r="A20" s="187" t="s">
        <v>128</v>
      </c>
      <c r="B20" s="121"/>
      <c r="C20" s="336">
        <v>5.0000000000000001E-3</v>
      </c>
      <c r="D20" s="336">
        <v>19.728999999999999</v>
      </c>
      <c r="E20" s="336">
        <v>34.727000000000004</v>
      </c>
      <c r="F20" s="336">
        <v>45.680999999999997</v>
      </c>
      <c r="G20" s="336">
        <v>8.1750000000000007</v>
      </c>
      <c r="H20" s="364">
        <v>0</v>
      </c>
      <c r="I20" s="336">
        <f t="shared" ref="I20:I31" si="3">SUM(A20:H20)</f>
        <v>108.31699999999999</v>
      </c>
      <c r="J20"/>
      <c r="K20"/>
      <c r="L20"/>
      <c r="M20"/>
      <c r="N20"/>
      <c r="O20"/>
      <c r="P20"/>
      <c r="Q20"/>
      <c r="R20"/>
      <c r="S20"/>
      <c r="T20"/>
      <c r="U20"/>
      <c r="V20"/>
      <c r="W20"/>
      <c r="X20"/>
      <c r="Y20"/>
      <c r="Z20"/>
    </row>
    <row r="21" spans="1:50" s="136" customFormat="1" x14ac:dyDescent="0.25">
      <c r="A21" s="187" t="s">
        <v>129</v>
      </c>
      <c r="B21" s="121"/>
      <c r="C21" s="336">
        <v>0.41799999999999998</v>
      </c>
      <c r="D21" s="336">
        <v>25.557000000000002</v>
      </c>
      <c r="E21" s="336">
        <v>35.653999999999996</v>
      </c>
      <c r="F21" s="336">
        <v>28.210999999999999</v>
      </c>
      <c r="G21" s="336">
        <v>4.6559999999999997</v>
      </c>
      <c r="H21" s="364">
        <v>0</v>
      </c>
      <c r="I21" s="336">
        <f t="shared" si="3"/>
        <v>94.496000000000009</v>
      </c>
      <c r="J21"/>
      <c r="K21"/>
      <c r="L21"/>
      <c r="M21"/>
      <c r="N21"/>
      <c r="O21"/>
      <c r="P21"/>
      <c r="Q21"/>
      <c r="R21"/>
      <c r="S21"/>
      <c r="T21"/>
      <c r="U21"/>
      <c r="V21"/>
      <c r="W21"/>
      <c r="X21"/>
      <c r="Y21"/>
      <c r="Z21"/>
    </row>
    <row r="22" spans="1:50" s="136" customFormat="1" x14ac:dyDescent="0.25">
      <c r="A22" s="187" t="s">
        <v>130</v>
      </c>
      <c r="B22" s="121"/>
      <c r="C22" s="336">
        <v>10.167</v>
      </c>
      <c r="D22" s="336">
        <v>96.488</v>
      </c>
      <c r="E22" s="336">
        <v>146.56900000000002</v>
      </c>
      <c r="F22" s="336">
        <v>150.87100000000001</v>
      </c>
      <c r="G22" s="336">
        <v>19.533000000000001</v>
      </c>
      <c r="H22" s="364">
        <v>0</v>
      </c>
      <c r="I22" s="336">
        <f t="shared" si="3"/>
        <v>423.62800000000004</v>
      </c>
      <c r="J22"/>
      <c r="K22"/>
      <c r="L22"/>
      <c r="M22"/>
      <c r="N22"/>
      <c r="O22"/>
      <c r="P22"/>
      <c r="Q22"/>
      <c r="R22"/>
      <c r="S22"/>
      <c r="T22"/>
      <c r="U22"/>
      <c r="V22"/>
      <c r="W22"/>
      <c r="X22"/>
      <c r="Y22"/>
      <c r="Z22"/>
    </row>
    <row r="23" spans="1:50" s="136" customFormat="1" x14ac:dyDescent="0.25">
      <c r="A23" s="187" t="s">
        <v>131</v>
      </c>
      <c r="B23" s="121"/>
      <c r="C23" s="336">
        <v>5.8520000000000003</v>
      </c>
      <c r="D23" s="336">
        <v>59.94</v>
      </c>
      <c r="E23" s="336">
        <v>56.986999999999995</v>
      </c>
      <c r="F23" s="336">
        <v>50.085999999999999</v>
      </c>
      <c r="G23" s="336">
        <v>11.144</v>
      </c>
      <c r="H23" s="364">
        <v>0</v>
      </c>
      <c r="I23" s="336">
        <f t="shared" si="3"/>
        <v>184.00900000000001</v>
      </c>
      <c r="J23"/>
      <c r="K23"/>
      <c r="L23"/>
      <c r="M23"/>
      <c r="N23"/>
      <c r="O23"/>
      <c r="P23"/>
      <c r="Q23"/>
      <c r="R23"/>
      <c r="S23"/>
      <c r="T23"/>
      <c r="U23"/>
      <c r="V23"/>
      <c r="W23"/>
      <c r="X23"/>
      <c r="Y23"/>
      <c r="Z23"/>
    </row>
    <row r="24" spans="1:50" s="136" customFormat="1" x14ac:dyDescent="0.25">
      <c r="A24" s="187" t="s">
        <v>132</v>
      </c>
      <c r="B24" s="121"/>
      <c r="C24" s="336">
        <v>10.811</v>
      </c>
      <c r="D24" s="336">
        <v>66.025999999999996</v>
      </c>
      <c r="E24" s="336">
        <v>77.001000000000005</v>
      </c>
      <c r="F24" s="336">
        <v>84.608000000000004</v>
      </c>
      <c r="G24" s="336">
        <v>16.318000000000001</v>
      </c>
      <c r="H24" s="364">
        <v>0</v>
      </c>
      <c r="I24" s="336">
        <f t="shared" si="3"/>
        <v>254.76400000000001</v>
      </c>
      <c r="J24"/>
      <c r="K24"/>
      <c r="L24"/>
      <c r="M24"/>
      <c r="N24"/>
      <c r="O24"/>
      <c r="P24"/>
      <c r="Q24"/>
      <c r="R24"/>
      <c r="S24"/>
      <c r="T24"/>
      <c r="U24"/>
      <c r="V24"/>
      <c r="W24"/>
      <c r="X24"/>
      <c r="Y24"/>
      <c r="Z24"/>
    </row>
    <row r="25" spans="1:50" s="136" customFormat="1" x14ac:dyDescent="0.25">
      <c r="A25" s="187" t="s">
        <v>133</v>
      </c>
      <c r="B25" s="121"/>
      <c r="C25" s="336">
        <v>11.172000000000001</v>
      </c>
      <c r="D25" s="336">
        <v>148.98699999999999</v>
      </c>
      <c r="E25" s="336">
        <v>218.32499999999999</v>
      </c>
      <c r="F25" s="336">
        <v>174.727</v>
      </c>
      <c r="G25" s="336">
        <v>18.689</v>
      </c>
      <c r="H25" s="364">
        <v>0</v>
      </c>
      <c r="I25" s="336">
        <f t="shared" si="3"/>
        <v>571.9</v>
      </c>
      <c r="J25"/>
      <c r="K25"/>
      <c r="L25"/>
      <c r="M25"/>
      <c r="N25"/>
      <c r="O25"/>
      <c r="P25"/>
      <c r="Q25"/>
      <c r="R25"/>
      <c r="S25"/>
      <c r="T25"/>
      <c r="U25"/>
      <c r="V25"/>
      <c r="W25"/>
      <c r="X25"/>
      <c r="Y25"/>
      <c r="Z25"/>
    </row>
    <row r="26" spans="1:50" s="136" customFormat="1" x14ac:dyDescent="0.25">
      <c r="A26" s="187" t="s">
        <v>134</v>
      </c>
      <c r="B26" s="121"/>
      <c r="C26" s="336">
        <v>32.617000000000004</v>
      </c>
      <c r="D26" s="336">
        <v>138.511</v>
      </c>
      <c r="E26" s="336">
        <v>153.148</v>
      </c>
      <c r="F26" s="336">
        <v>167.80099999999999</v>
      </c>
      <c r="G26" s="336">
        <v>26.750999999999998</v>
      </c>
      <c r="H26" s="364">
        <v>0</v>
      </c>
      <c r="I26" s="336">
        <f t="shared" si="3"/>
        <v>518.82799999999997</v>
      </c>
      <c r="J26"/>
      <c r="K26"/>
      <c r="L26"/>
      <c r="M26"/>
      <c r="N26"/>
      <c r="O26"/>
      <c r="P26"/>
      <c r="Q26"/>
      <c r="R26"/>
      <c r="S26"/>
      <c r="T26"/>
      <c r="U26"/>
      <c r="V26"/>
      <c r="W26"/>
      <c r="X26"/>
      <c r="Y26"/>
      <c r="Z26"/>
    </row>
    <row r="27" spans="1:50" s="136" customFormat="1" x14ac:dyDescent="0.25">
      <c r="A27" s="187" t="s">
        <v>135</v>
      </c>
      <c r="B27" s="121"/>
      <c r="C27" s="336">
        <v>33.506999999999998</v>
      </c>
      <c r="D27" s="336">
        <v>171.43700000000001</v>
      </c>
      <c r="E27" s="336">
        <v>201.02499999999998</v>
      </c>
      <c r="F27" s="336">
        <v>200.661</v>
      </c>
      <c r="G27" s="336">
        <v>26.181999999999999</v>
      </c>
      <c r="H27" s="364">
        <v>0</v>
      </c>
      <c r="I27" s="336">
        <f t="shared" si="3"/>
        <v>632.81200000000001</v>
      </c>
      <c r="J27"/>
      <c r="K27"/>
      <c r="L27"/>
      <c r="M27"/>
      <c r="N27"/>
      <c r="O27"/>
      <c r="P27"/>
      <c r="Q27"/>
      <c r="R27"/>
      <c r="S27"/>
      <c r="T27"/>
      <c r="U27"/>
      <c r="V27"/>
      <c r="W27"/>
      <c r="X27"/>
      <c r="Y27"/>
      <c r="Z27"/>
    </row>
    <row r="28" spans="1:50" s="136" customFormat="1" x14ac:dyDescent="0.25">
      <c r="A28" s="187" t="s">
        <v>136</v>
      </c>
      <c r="B28" s="121"/>
      <c r="C28" s="336">
        <v>5.81</v>
      </c>
      <c r="D28" s="336">
        <v>58.86</v>
      </c>
      <c r="E28" s="336">
        <v>86.91</v>
      </c>
      <c r="F28" s="336">
        <v>72.831000000000003</v>
      </c>
      <c r="G28" s="336">
        <v>9.4319999999999986</v>
      </c>
      <c r="H28" s="364">
        <v>0</v>
      </c>
      <c r="I28" s="336">
        <f t="shared" si="3"/>
        <v>233.84299999999999</v>
      </c>
      <c r="J28"/>
      <c r="K28"/>
      <c r="L28"/>
      <c r="M28"/>
      <c r="N28"/>
      <c r="O28"/>
      <c r="P28"/>
      <c r="Q28"/>
      <c r="R28"/>
      <c r="S28"/>
      <c r="T28"/>
      <c r="U28"/>
      <c r="V28"/>
      <c r="W28"/>
      <c r="X28"/>
      <c r="Y28"/>
      <c r="Z28"/>
    </row>
    <row r="29" spans="1:50" s="136" customFormat="1" x14ac:dyDescent="0.25">
      <c r="A29" s="187" t="s">
        <v>137</v>
      </c>
      <c r="B29" s="121"/>
      <c r="C29" s="336">
        <v>31.215</v>
      </c>
      <c r="D29" s="336">
        <v>99.27600000000001</v>
      </c>
      <c r="E29" s="336">
        <v>137.29599999999999</v>
      </c>
      <c r="F29" s="336">
        <v>138.50400000000002</v>
      </c>
      <c r="G29" s="336">
        <v>27.701000000000001</v>
      </c>
      <c r="H29" s="364">
        <v>0</v>
      </c>
      <c r="I29" s="336">
        <f t="shared" si="3"/>
        <v>433.99200000000008</v>
      </c>
      <c r="J29"/>
      <c r="K29"/>
      <c r="L29"/>
      <c r="M29"/>
      <c r="N29"/>
      <c r="O29"/>
      <c r="P29"/>
      <c r="Q29"/>
      <c r="R29"/>
      <c r="S29"/>
      <c r="T29"/>
      <c r="U29"/>
      <c r="V29"/>
      <c r="W29"/>
      <c r="X29"/>
      <c r="Y29"/>
      <c r="Z29"/>
    </row>
    <row r="30" spans="1:50" s="136" customFormat="1" x14ac:dyDescent="0.25">
      <c r="A30" s="187" t="s">
        <v>138</v>
      </c>
      <c r="B30" s="121"/>
      <c r="C30" s="336">
        <v>55.47</v>
      </c>
      <c r="D30" s="336">
        <v>178.81899999999999</v>
      </c>
      <c r="E30" s="336">
        <v>158.78800000000001</v>
      </c>
      <c r="F30" s="336">
        <v>162.37899999999999</v>
      </c>
      <c r="G30" s="336">
        <v>30.319000000000003</v>
      </c>
      <c r="H30" s="364">
        <v>0</v>
      </c>
      <c r="I30" s="336">
        <f t="shared" si="3"/>
        <v>585.77499999999998</v>
      </c>
      <c r="J30"/>
      <c r="K30"/>
      <c r="L30"/>
      <c r="M30"/>
      <c r="N30"/>
      <c r="O30"/>
      <c r="P30"/>
      <c r="Q30"/>
      <c r="R30"/>
      <c r="S30"/>
      <c r="T30"/>
      <c r="U30"/>
      <c r="V30"/>
      <c r="W30"/>
      <c r="X30"/>
      <c r="Y30"/>
      <c r="Z30"/>
    </row>
    <row r="31" spans="1:50" s="136" customFormat="1" x14ac:dyDescent="0.25">
      <c r="A31" s="187" t="s">
        <v>139</v>
      </c>
      <c r="B31" s="121"/>
      <c r="C31" s="336">
        <v>261.26299999999998</v>
      </c>
      <c r="D31" s="336">
        <v>521.87200000000007</v>
      </c>
      <c r="E31" s="336">
        <v>502.39</v>
      </c>
      <c r="F31" s="336">
        <v>702.41300000000001</v>
      </c>
      <c r="G31" s="336">
        <v>91.921999999999997</v>
      </c>
      <c r="H31" s="364">
        <v>0</v>
      </c>
      <c r="I31" s="336">
        <f t="shared" si="3"/>
        <v>2079.86</v>
      </c>
      <c r="J31"/>
      <c r="K31"/>
      <c r="L31"/>
      <c r="M31"/>
      <c r="N31"/>
      <c r="O31"/>
      <c r="P31"/>
      <c r="Q31"/>
      <c r="R31"/>
      <c r="S31"/>
      <c r="T31"/>
      <c r="U31"/>
      <c r="V31"/>
      <c r="W31"/>
      <c r="X31"/>
      <c r="Y31"/>
      <c r="Z31"/>
    </row>
    <row r="32" spans="1:50" s="136" customFormat="1" x14ac:dyDescent="0.25">
      <c r="A32" s="187"/>
      <c r="B32" s="121"/>
      <c r="C32" s="336"/>
      <c r="D32" s="336"/>
      <c r="E32" s="336"/>
      <c r="F32" s="336"/>
      <c r="G32" s="336"/>
      <c r="H32" s="336"/>
      <c r="I32" s="336"/>
      <c r="J32"/>
      <c r="K32"/>
      <c r="L32"/>
      <c r="M32"/>
      <c r="N32"/>
      <c r="O32"/>
      <c r="P32"/>
      <c r="Q32"/>
      <c r="R32"/>
      <c r="S32"/>
      <c r="T32"/>
      <c r="U32"/>
      <c r="V32"/>
      <c r="W32"/>
      <c r="X32"/>
      <c r="Y32"/>
      <c r="Z32"/>
    </row>
    <row r="33" spans="1:50" s="136" customFormat="1" ht="15.75" x14ac:dyDescent="0.3">
      <c r="A33" s="366" t="s">
        <v>285</v>
      </c>
      <c r="B33" s="366"/>
      <c r="C33" s="358"/>
      <c r="D33" s="358"/>
      <c r="E33" s="358"/>
      <c r="F33" s="358"/>
      <c r="G33" s="359"/>
      <c r="H33" s="359"/>
      <c r="I33" s="359"/>
      <c r="J33"/>
      <c r="K33"/>
      <c r="L33"/>
      <c r="M33"/>
      <c r="N33"/>
      <c r="O33"/>
      <c r="P33"/>
      <c r="Q33"/>
      <c r="R33"/>
      <c r="S33"/>
      <c r="T33"/>
      <c r="U33"/>
      <c r="V33"/>
      <c r="W33"/>
      <c r="X33"/>
      <c r="Y33"/>
      <c r="Z33"/>
    </row>
    <row r="34" spans="1:50" s="136" customFormat="1" ht="5.25" customHeight="1" x14ac:dyDescent="0.25">
      <c r="A34" s="367"/>
      <c r="B34" s="274"/>
      <c r="C34" s="368"/>
      <c r="D34" s="368"/>
      <c r="E34" s="368"/>
      <c r="F34" s="368"/>
      <c r="G34" s="365"/>
      <c r="H34" s="365"/>
      <c r="I34" s="365"/>
      <c r="J34"/>
      <c r="K34"/>
      <c r="L34"/>
      <c r="M34"/>
      <c r="N34"/>
      <c r="O34"/>
      <c r="P34"/>
      <c r="Q34"/>
      <c r="R34"/>
      <c r="S34"/>
      <c r="T34"/>
      <c r="U34"/>
      <c r="V34"/>
      <c r="W34"/>
      <c r="X34"/>
      <c r="Y34"/>
      <c r="Z34"/>
    </row>
    <row r="35" spans="1:50" s="136" customFormat="1" ht="15.75" x14ac:dyDescent="0.3">
      <c r="A35" s="323" t="s">
        <v>34</v>
      </c>
      <c r="B35" s="321"/>
      <c r="C35" s="335">
        <f t="shared" ref="C35:I35" si="4">SUM(C37:C43)</f>
        <v>458.30700000000002</v>
      </c>
      <c r="D35" s="335">
        <f t="shared" si="4"/>
        <v>1585.502</v>
      </c>
      <c r="E35" s="335">
        <f t="shared" si="4"/>
        <v>1808.8199999999997</v>
      </c>
      <c r="F35" s="335">
        <f t="shared" si="4"/>
        <v>1978.7729999999999</v>
      </c>
      <c r="G35" s="335">
        <f t="shared" si="4"/>
        <v>290.822</v>
      </c>
      <c r="H35" s="335">
        <f t="shared" si="4"/>
        <v>0</v>
      </c>
      <c r="I35" s="335">
        <f t="shared" si="4"/>
        <v>6122.2240000000002</v>
      </c>
      <c r="J35"/>
      <c r="K35"/>
      <c r="L35"/>
      <c r="M35"/>
      <c r="N35"/>
      <c r="O35"/>
      <c r="P35"/>
      <c r="Q35"/>
      <c r="R35"/>
      <c r="S35"/>
      <c r="T35"/>
      <c r="U35"/>
      <c r="V35"/>
      <c r="W35"/>
      <c r="X35"/>
      <c r="Y35"/>
      <c r="Z35"/>
    </row>
    <row r="36" spans="1:50" s="136" customFormat="1" ht="5.25" customHeight="1" x14ac:dyDescent="0.25">
      <c r="A36" s="187"/>
      <c r="B36" s="121"/>
      <c r="C36" s="336"/>
      <c r="D36" s="336"/>
      <c r="E36" s="336"/>
      <c r="F36" s="336"/>
      <c r="G36" s="336"/>
      <c r="H36" s="336"/>
      <c r="I36" s="336"/>
      <c r="J36"/>
      <c r="K36"/>
      <c r="L36"/>
      <c r="M36"/>
      <c r="N36"/>
      <c r="O36"/>
      <c r="P36"/>
      <c r="Q36"/>
      <c r="R36"/>
      <c r="S36"/>
      <c r="T36"/>
      <c r="U36"/>
      <c r="V36"/>
      <c r="W36"/>
      <c r="X36"/>
      <c r="Y36"/>
      <c r="Z36"/>
    </row>
    <row r="37" spans="1:50" s="136" customFormat="1" x14ac:dyDescent="0.25">
      <c r="A37" s="187" t="s">
        <v>286</v>
      </c>
      <c r="B37" s="121"/>
      <c r="C37" s="336">
        <v>54.420999999999999</v>
      </c>
      <c r="D37" s="336">
        <v>101.185</v>
      </c>
      <c r="E37" s="336">
        <v>183.011</v>
      </c>
      <c r="F37" s="336">
        <v>131.369</v>
      </c>
      <c r="G37" s="336">
        <v>36.901000000000003</v>
      </c>
      <c r="H37" s="364">
        <v>0</v>
      </c>
      <c r="I37" s="336">
        <f>SUM(C37:H37)</f>
        <v>506.887</v>
      </c>
      <c r="J37"/>
      <c r="K37"/>
      <c r="L37"/>
      <c r="M37"/>
      <c r="N37"/>
      <c r="O37"/>
      <c r="P37"/>
      <c r="Q37"/>
      <c r="R37"/>
      <c r="S37"/>
      <c r="T37"/>
      <c r="U37"/>
      <c r="V37"/>
      <c r="W37"/>
      <c r="X37"/>
      <c r="Y37"/>
      <c r="Z37"/>
    </row>
    <row r="38" spans="1:50" s="136" customFormat="1" x14ac:dyDescent="0.25">
      <c r="A38" s="187" t="s">
        <v>287</v>
      </c>
      <c r="B38" s="121"/>
      <c r="C38" s="336">
        <v>9.4879999999999995</v>
      </c>
      <c r="D38" s="336">
        <v>53.11</v>
      </c>
      <c r="E38" s="336">
        <v>65.828000000000003</v>
      </c>
      <c r="F38" s="336">
        <v>57.110999999999997</v>
      </c>
      <c r="G38" s="336">
        <v>13.678000000000001</v>
      </c>
      <c r="H38" s="364">
        <v>0</v>
      </c>
      <c r="I38" s="336">
        <f t="shared" ref="I38:I43" si="5">SUM(C38:H38)</f>
        <v>199.21499999999997</v>
      </c>
      <c r="J38"/>
      <c r="K38"/>
      <c r="L38"/>
      <c r="M38"/>
      <c r="N38"/>
      <c r="O38"/>
      <c r="P38"/>
      <c r="Q38"/>
      <c r="R38"/>
      <c r="S38"/>
      <c r="T38"/>
      <c r="U38"/>
      <c r="V38"/>
      <c r="W38"/>
      <c r="X38"/>
      <c r="Y38"/>
      <c r="Z38"/>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row>
    <row r="39" spans="1:50" s="136" customFormat="1" x14ac:dyDescent="0.25">
      <c r="A39" s="187" t="s">
        <v>288</v>
      </c>
      <c r="B39" s="121"/>
      <c r="C39" s="336">
        <v>16.236000000000001</v>
      </c>
      <c r="D39" s="336">
        <v>84.441999999999993</v>
      </c>
      <c r="E39" s="336">
        <v>98.158000000000001</v>
      </c>
      <c r="F39" s="336">
        <v>118.873</v>
      </c>
      <c r="G39" s="336">
        <v>21.35</v>
      </c>
      <c r="H39" s="364">
        <v>0</v>
      </c>
      <c r="I39" s="336">
        <f t="shared" si="5"/>
        <v>339.05900000000003</v>
      </c>
      <c r="J39"/>
      <c r="K39"/>
      <c r="L39"/>
      <c r="M39"/>
      <c r="N39"/>
      <c r="O39"/>
      <c r="P39"/>
      <c r="Q39"/>
      <c r="R39"/>
      <c r="S39"/>
      <c r="T39"/>
      <c r="U39"/>
      <c r="V39"/>
      <c r="W39"/>
      <c r="X39"/>
      <c r="Y39"/>
      <c r="Z39"/>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row>
    <row r="40" spans="1:50" s="136" customFormat="1" x14ac:dyDescent="0.25">
      <c r="A40" s="187" t="s">
        <v>289</v>
      </c>
      <c r="B40" s="121"/>
      <c r="C40" s="336">
        <v>28.318999999999999</v>
      </c>
      <c r="D40" s="336">
        <v>145.434</v>
      </c>
      <c r="E40" s="336">
        <v>153.6</v>
      </c>
      <c r="F40" s="336">
        <v>187.476</v>
      </c>
      <c r="G40" s="336">
        <v>28.52</v>
      </c>
      <c r="H40" s="364">
        <v>0</v>
      </c>
      <c r="I40" s="336">
        <f t="shared" si="5"/>
        <v>543.34899999999993</v>
      </c>
      <c r="J40"/>
      <c r="K40"/>
      <c r="L40"/>
      <c r="M40"/>
      <c r="N40"/>
      <c r="O40"/>
      <c r="P40"/>
      <c r="Q40"/>
      <c r="R40"/>
      <c r="S40"/>
      <c r="T40"/>
      <c r="U40"/>
      <c r="V40"/>
      <c r="W40"/>
      <c r="X40"/>
      <c r="Y40"/>
      <c r="Z4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row>
    <row r="41" spans="1:50" s="136" customFormat="1" x14ac:dyDescent="0.25">
      <c r="A41" s="187" t="s">
        <v>290</v>
      </c>
      <c r="B41" s="121"/>
      <c r="C41" s="336">
        <v>74.042000000000002</v>
      </c>
      <c r="D41" s="336">
        <v>243.29</v>
      </c>
      <c r="E41" s="336">
        <v>289.25200000000001</v>
      </c>
      <c r="F41" s="336">
        <v>336.41399999999999</v>
      </c>
      <c r="G41" s="336">
        <v>49.293999999999997</v>
      </c>
      <c r="H41" s="364">
        <v>0</v>
      </c>
      <c r="I41" s="336">
        <f t="shared" si="5"/>
        <v>992.29200000000003</v>
      </c>
      <c r="J41"/>
      <c r="K41"/>
      <c r="L41"/>
      <c r="M41"/>
      <c r="N41"/>
      <c r="O41"/>
      <c r="P41"/>
      <c r="Q41"/>
      <c r="R41"/>
      <c r="S41"/>
      <c r="T41"/>
      <c r="U41"/>
      <c r="V41"/>
      <c r="W41"/>
      <c r="X41"/>
      <c r="Y41"/>
      <c r="Z41"/>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row>
    <row r="42" spans="1:50" s="136" customFormat="1" x14ac:dyDescent="0.25">
      <c r="A42" s="187" t="s">
        <v>291</v>
      </c>
      <c r="B42" s="121"/>
      <c r="C42" s="336">
        <v>137.994</v>
      </c>
      <c r="D42" s="336">
        <v>428.34199999999998</v>
      </c>
      <c r="E42" s="336">
        <v>442.03199999999998</v>
      </c>
      <c r="F42" s="336">
        <v>488.60500000000002</v>
      </c>
      <c r="G42" s="336">
        <v>59.95</v>
      </c>
      <c r="H42" s="364">
        <v>0</v>
      </c>
      <c r="I42" s="336">
        <f t="shared" si="5"/>
        <v>1556.923</v>
      </c>
      <c r="J42"/>
      <c r="K42"/>
      <c r="L42"/>
      <c r="M42"/>
      <c r="N42"/>
      <c r="O42"/>
      <c r="P42"/>
      <c r="Q42"/>
      <c r="R42"/>
      <c r="S42"/>
      <c r="T42"/>
      <c r="U42"/>
      <c r="V42"/>
      <c r="W42"/>
      <c r="X42"/>
      <c r="Y42"/>
      <c r="Z42"/>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row>
    <row r="43" spans="1:50" s="136" customFormat="1" ht="14.25" customHeight="1" x14ac:dyDescent="0.25">
      <c r="A43" s="187" t="s">
        <v>292</v>
      </c>
      <c r="B43" s="121"/>
      <c r="C43" s="336">
        <v>137.80699999999999</v>
      </c>
      <c r="D43" s="336">
        <v>529.69899999999996</v>
      </c>
      <c r="E43" s="336">
        <v>576.93899999999996</v>
      </c>
      <c r="F43" s="336">
        <v>658.92499999999995</v>
      </c>
      <c r="G43" s="336">
        <v>81.129000000000005</v>
      </c>
      <c r="H43" s="364">
        <v>0</v>
      </c>
      <c r="I43" s="336">
        <f t="shared" si="5"/>
        <v>1984.4989999999998</v>
      </c>
      <c r="J43"/>
      <c r="K43"/>
      <c r="L43"/>
      <c r="M43"/>
      <c r="N43"/>
      <c r="O43"/>
      <c r="P43"/>
      <c r="Q43"/>
      <c r="R43"/>
      <c r="S43"/>
      <c r="T43"/>
      <c r="U43"/>
      <c r="V43"/>
      <c r="W43"/>
      <c r="X43"/>
      <c r="Y43"/>
      <c r="Z43"/>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row>
    <row r="44" spans="1:50" s="136" customFormat="1" ht="14.25" customHeight="1" x14ac:dyDescent="0.25">
      <c r="A44" s="187"/>
      <c r="B44" s="121"/>
      <c r="C44" s="336"/>
      <c r="D44" s="336"/>
      <c r="E44" s="336"/>
      <c r="F44" s="336"/>
      <c r="G44" s="336"/>
      <c r="H44" s="336"/>
      <c r="I44" s="336"/>
      <c r="J44"/>
      <c r="K44"/>
      <c r="L44"/>
      <c r="M44"/>
      <c r="N44"/>
      <c r="O44"/>
      <c r="P44"/>
      <c r="Q44"/>
      <c r="R44"/>
      <c r="S44"/>
      <c r="T44"/>
      <c r="U44"/>
      <c r="V44"/>
      <c r="W44"/>
      <c r="X44"/>
      <c r="Y44"/>
      <c r="Z44"/>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row>
    <row r="45" spans="1:50" s="136" customFormat="1" ht="24" customHeight="1" x14ac:dyDescent="0.3">
      <c r="A45" s="366" t="s">
        <v>293</v>
      </c>
      <c r="B45" s="366"/>
      <c r="C45" s="358"/>
      <c r="D45" s="358"/>
      <c r="E45" s="358"/>
      <c r="F45" s="358"/>
      <c r="G45" s="359"/>
      <c r="H45" s="359"/>
      <c r="I45" s="359"/>
      <c r="J45"/>
      <c r="K45"/>
      <c r="L45"/>
      <c r="M45"/>
      <c r="N45"/>
      <c r="O45"/>
      <c r="P45"/>
      <c r="Q45"/>
      <c r="R45"/>
      <c r="S45"/>
      <c r="T45"/>
      <c r="U45"/>
      <c r="V45"/>
      <c r="W45"/>
      <c r="X45"/>
      <c r="Y45"/>
      <c r="Z45"/>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row>
    <row r="46" spans="1:50" s="136" customFormat="1" ht="5.25" customHeight="1" x14ac:dyDescent="0.25">
      <c r="A46" s="367"/>
      <c r="B46" s="367"/>
      <c r="C46" s="368"/>
      <c r="D46" s="368"/>
      <c r="E46" s="368"/>
      <c r="F46" s="368"/>
      <c r="G46" s="365"/>
      <c r="H46" s="365"/>
      <c r="I46" s="365"/>
      <c r="J46"/>
      <c r="K46"/>
      <c r="L46"/>
      <c r="M46"/>
      <c r="N46"/>
      <c r="O46"/>
      <c r="P46"/>
      <c r="Q46"/>
      <c r="R46"/>
      <c r="S46"/>
      <c r="T46"/>
      <c r="U46"/>
      <c r="V46"/>
      <c r="W46"/>
      <c r="X46"/>
      <c r="Y46"/>
      <c r="Z46"/>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row>
    <row r="47" spans="1:50" s="136" customFormat="1" ht="15.75" x14ac:dyDescent="0.3">
      <c r="A47" s="323" t="s">
        <v>34</v>
      </c>
      <c r="B47" s="321"/>
      <c r="C47" s="335">
        <f t="shared" ref="C47:I47" si="6">SUM(C49:C50)</f>
        <v>458.30700000000002</v>
      </c>
      <c r="D47" s="335">
        <f t="shared" si="6"/>
        <v>1585.502</v>
      </c>
      <c r="E47" s="335">
        <f t="shared" si="6"/>
        <v>1808.8200000000002</v>
      </c>
      <c r="F47" s="335">
        <f t="shared" si="6"/>
        <v>1978.7730000000001</v>
      </c>
      <c r="G47" s="335">
        <f t="shared" si="6"/>
        <v>290.822</v>
      </c>
      <c r="H47" s="335">
        <f t="shared" si="6"/>
        <v>0</v>
      </c>
      <c r="I47" s="335">
        <f t="shared" si="6"/>
        <v>6122.2240000000002</v>
      </c>
      <c r="J47"/>
      <c r="K47"/>
      <c r="L47"/>
      <c r="M47"/>
      <c r="N47"/>
      <c r="O47"/>
      <c r="P47"/>
      <c r="Q47"/>
      <c r="R47"/>
      <c r="S47"/>
      <c r="T47"/>
      <c r="U47"/>
      <c r="V47"/>
      <c r="W47"/>
      <c r="X47"/>
      <c r="Y47"/>
      <c r="Z47"/>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row>
    <row r="48" spans="1:50" s="136" customFormat="1" ht="5.25" customHeight="1" x14ac:dyDescent="0.25">
      <c r="A48" s="187"/>
      <c r="B48" s="121"/>
      <c r="C48" s="336"/>
      <c r="D48" s="336"/>
      <c r="E48" s="336"/>
      <c r="F48" s="336"/>
      <c r="G48" s="336"/>
      <c r="H48" s="336"/>
      <c r="I48" s="336"/>
      <c r="J48"/>
      <c r="K48"/>
      <c r="L48"/>
      <c r="M48"/>
      <c r="N48"/>
      <c r="O48"/>
      <c r="P48"/>
      <c r="Q48"/>
      <c r="R48"/>
      <c r="S48"/>
      <c r="T48"/>
      <c r="U48"/>
      <c r="V48"/>
      <c r="W48"/>
      <c r="X48"/>
      <c r="Y48"/>
      <c r="Z48"/>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row>
    <row r="49" spans="1:50" s="136" customFormat="1" x14ac:dyDescent="0.25">
      <c r="A49" s="187" t="s">
        <v>248</v>
      </c>
      <c r="B49" s="121"/>
      <c r="C49" s="336">
        <v>146.55699999999999</v>
      </c>
      <c r="D49" s="336">
        <v>452.791</v>
      </c>
      <c r="E49" s="336">
        <v>556.28300000000002</v>
      </c>
      <c r="F49" s="336">
        <v>574.26300000000003</v>
      </c>
      <c r="G49" s="336">
        <v>101.664</v>
      </c>
      <c r="H49" s="364">
        <v>0</v>
      </c>
      <c r="I49" s="336">
        <f>SUM(A49:H49)</f>
        <v>1831.5579999999998</v>
      </c>
      <c r="J49"/>
      <c r="K49"/>
      <c r="L49"/>
      <c r="M49"/>
      <c r="N49"/>
      <c r="O49"/>
      <c r="P49"/>
      <c r="Q49"/>
      <c r="R49"/>
      <c r="S49"/>
      <c r="T49"/>
      <c r="U49"/>
      <c r="V49"/>
      <c r="W49"/>
      <c r="X49"/>
      <c r="Y49"/>
      <c r="Z49"/>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row>
    <row r="50" spans="1:50" s="136" customFormat="1" x14ac:dyDescent="0.25">
      <c r="A50" s="187" t="s">
        <v>249</v>
      </c>
      <c r="B50" s="121"/>
      <c r="C50" s="336">
        <v>311.75</v>
      </c>
      <c r="D50" s="336">
        <v>1132.711</v>
      </c>
      <c r="E50" s="336">
        <v>1252.537</v>
      </c>
      <c r="F50" s="336">
        <v>1404.51</v>
      </c>
      <c r="G50" s="336">
        <v>189.15799999999999</v>
      </c>
      <c r="H50" s="364">
        <v>0</v>
      </c>
      <c r="I50" s="336">
        <f>SUM(A50:H50)</f>
        <v>4290.6660000000002</v>
      </c>
      <c r="J50"/>
      <c r="K50"/>
      <c r="L50"/>
      <c r="M50"/>
      <c r="N50"/>
      <c r="O50"/>
      <c r="P50"/>
      <c r="Q50"/>
      <c r="R50"/>
      <c r="S50"/>
      <c r="T50"/>
      <c r="U50"/>
      <c r="V50"/>
      <c r="W50"/>
      <c r="X50"/>
      <c r="Y50"/>
      <c r="Z5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row>
    <row r="51" spans="1:50" s="136" customFormat="1" x14ac:dyDescent="0.25">
      <c r="A51" s="111"/>
      <c r="B51" s="111"/>
      <c r="C51" s="111"/>
      <c r="D51" s="111"/>
      <c r="E51" s="111"/>
      <c r="F51" s="111"/>
      <c r="G51" s="111"/>
      <c r="H51" s="111"/>
      <c r="I51" s="111"/>
      <c r="J51"/>
      <c r="K51"/>
      <c r="L51"/>
      <c r="M51"/>
      <c r="N51"/>
      <c r="O51"/>
      <c r="P51"/>
      <c r="Q51"/>
      <c r="R51"/>
      <c r="S51"/>
      <c r="T51"/>
      <c r="U51"/>
      <c r="V51"/>
      <c r="W51"/>
      <c r="X51"/>
      <c r="Y51"/>
      <c r="Z51"/>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row>
    <row r="52" spans="1:50" s="136" customFormat="1" ht="14.25" customHeight="1" x14ac:dyDescent="0.25">
      <c r="A52" s="136" t="s">
        <v>168</v>
      </c>
      <c r="C52" s="369"/>
      <c r="D52" s="369"/>
      <c r="E52" s="369"/>
      <c r="F52" s="369"/>
      <c r="G52" s="369"/>
      <c r="H52" s="370"/>
      <c r="I52" s="370"/>
      <c r="J52"/>
      <c r="K52"/>
      <c r="L52"/>
      <c r="M52"/>
      <c r="N52"/>
      <c r="O52"/>
      <c r="P52"/>
      <c r="Q52"/>
      <c r="R52"/>
      <c r="S52"/>
      <c r="T52"/>
      <c r="U52"/>
      <c r="V52"/>
      <c r="W52"/>
      <c r="X52"/>
      <c r="Y52"/>
      <c r="Z52"/>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row>
    <row r="53" spans="1:50" s="136" customFormat="1" x14ac:dyDescent="0.25">
      <c r="C53" s="369"/>
      <c r="D53" s="369"/>
      <c r="E53" s="369"/>
      <c r="F53" s="369"/>
      <c r="G53" s="369"/>
      <c r="H53" s="370"/>
      <c r="I53" s="370"/>
      <c r="J53"/>
      <c r="K53"/>
      <c r="L53"/>
      <c r="M53"/>
      <c r="N53"/>
      <c r="O53"/>
      <c r="P53"/>
      <c r="Q53"/>
      <c r="R53"/>
      <c r="S53"/>
      <c r="T53"/>
      <c r="U53"/>
      <c r="V53"/>
      <c r="W53"/>
      <c r="X53"/>
      <c r="Y53"/>
      <c r="Z53"/>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row>
    <row r="54" spans="1:50" s="136" customFormat="1" x14ac:dyDescent="0.25">
      <c r="A54" s="136" t="s">
        <v>24</v>
      </c>
      <c r="C54" s="369"/>
      <c r="D54" s="369"/>
      <c r="E54" s="369"/>
      <c r="F54" s="369"/>
      <c r="G54" s="369"/>
      <c r="H54" s="370"/>
      <c r="I54" s="370"/>
      <c r="J54"/>
      <c r="K54"/>
      <c r="L54"/>
      <c r="M54"/>
      <c r="N54"/>
      <c r="O54"/>
      <c r="P54"/>
      <c r="Q54"/>
      <c r="R54"/>
      <c r="S54"/>
      <c r="T54"/>
      <c r="U54"/>
      <c r="V54"/>
      <c r="W54"/>
      <c r="X54"/>
      <c r="Y54"/>
      <c r="Z54"/>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row>
    <row r="55" spans="1:50" s="136" customFormat="1" x14ac:dyDescent="0.25">
      <c r="A55" s="137" t="s">
        <v>141</v>
      </c>
      <c r="B55" s="371"/>
      <c r="C55" s="369"/>
      <c r="D55" s="369"/>
      <c r="E55" s="369"/>
      <c r="F55" s="369"/>
      <c r="G55" s="369"/>
      <c r="H55" s="370"/>
      <c r="I55" s="370"/>
      <c r="J55"/>
      <c r="K55"/>
      <c r="L55"/>
      <c r="M55"/>
      <c r="N55"/>
      <c r="O55"/>
      <c r="P55"/>
      <c r="Q55"/>
      <c r="R55"/>
      <c r="S55"/>
      <c r="T55"/>
      <c r="U55"/>
      <c r="V55"/>
      <c r="W55"/>
      <c r="X55"/>
      <c r="Y55"/>
      <c r="Z55"/>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row>
    <row r="56" spans="1:50" x14ac:dyDescent="0.25">
      <c r="A56" s="164" t="s">
        <v>294</v>
      </c>
      <c r="C56" s="372"/>
      <c r="D56" s="372"/>
      <c r="E56" s="372"/>
      <c r="F56" s="372"/>
      <c r="G56" s="372"/>
      <c r="H56" s="267"/>
      <c r="I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row>
    <row r="57" spans="1:50" x14ac:dyDescent="0.25">
      <c r="A57" s="373" t="s">
        <v>295</v>
      </c>
      <c r="C57" s="372"/>
      <c r="D57" s="372"/>
      <c r="E57" s="372"/>
      <c r="F57" s="372"/>
      <c r="G57" s="372"/>
      <c r="H57" s="267"/>
      <c r="I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row>
    <row r="58" spans="1:50" x14ac:dyDescent="0.25">
      <c r="A58" s="138" t="s">
        <v>296</v>
      </c>
      <c r="C58" s="372"/>
      <c r="D58" s="372"/>
      <c r="E58" s="372"/>
      <c r="F58" s="372"/>
      <c r="G58" s="372"/>
      <c r="H58" s="267"/>
      <c r="I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row>
    <row r="59" spans="1:50" x14ac:dyDescent="0.25">
      <c r="C59" s="372"/>
      <c r="D59" s="372"/>
      <c r="E59" s="372"/>
      <c r="F59" s="372"/>
      <c r="G59" s="372"/>
      <c r="H59" s="267"/>
      <c r="I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row>
    <row r="60" spans="1:50" x14ac:dyDescent="0.25">
      <c r="C60" s="372"/>
      <c r="D60" s="372"/>
      <c r="E60" s="372"/>
      <c r="F60" s="372"/>
      <c r="G60" s="372"/>
      <c r="H60" s="267"/>
      <c r="I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row>
    <row r="61" spans="1:50" x14ac:dyDescent="0.25">
      <c r="C61" s="372"/>
      <c r="D61" s="372"/>
      <c r="E61" s="372"/>
      <c r="F61" s="372"/>
      <c r="G61" s="372"/>
      <c r="H61" s="267"/>
      <c r="I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row>
    <row r="62" spans="1:50" x14ac:dyDescent="0.25">
      <c r="C62" s="372"/>
      <c r="D62" s="372"/>
      <c r="E62" s="372"/>
      <c r="F62" s="372"/>
      <c r="G62" s="372"/>
      <c r="H62" s="267"/>
      <c r="I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row>
    <row r="63" spans="1:50" x14ac:dyDescent="0.25">
      <c r="C63" s="372"/>
      <c r="D63" s="372"/>
      <c r="E63" s="372"/>
      <c r="F63" s="372"/>
      <c r="G63" s="372"/>
      <c r="H63" s="267"/>
      <c r="I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row>
    <row r="64" spans="1:50" x14ac:dyDescent="0.25">
      <c r="C64" s="372"/>
      <c r="D64" s="372"/>
      <c r="E64" s="372"/>
      <c r="F64" s="372"/>
      <c r="G64" s="372"/>
      <c r="H64" s="267"/>
      <c r="I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row>
    <row r="65" spans="3:50" x14ac:dyDescent="0.25">
      <c r="C65" s="372"/>
      <c r="D65" s="372"/>
      <c r="E65" s="372"/>
      <c r="F65" s="372"/>
      <c r="G65" s="372"/>
      <c r="H65" s="267"/>
      <c r="I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row>
    <row r="66" spans="3:50" x14ac:dyDescent="0.25">
      <c r="C66" s="372"/>
      <c r="D66" s="372"/>
      <c r="E66" s="372"/>
      <c r="F66" s="372"/>
      <c r="G66" s="372"/>
      <c r="H66" s="267"/>
      <c r="I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row>
    <row r="67" spans="3:50" x14ac:dyDescent="0.25">
      <c r="C67" s="372"/>
      <c r="D67" s="372"/>
      <c r="E67" s="372"/>
      <c r="F67" s="372"/>
      <c r="G67" s="372"/>
      <c r="H67" s="267"/>
      <c r="I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row>
    <row r="68" spans="3:50" x14ac:dyDescent="0.25">
      <c r="C68" s="372"/>
      <c r="D68" s="372"/>
      <c r="E68" s="372"/>
      <c r="F68" s="372"/>
      <c r="G68" s="372"/>
      <c r="H68" s="267"/>
      <c r="I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row>
    <row r="69" spans="3:50" x14ac:dyDescent="0.25">
      <c r="C69" s="372"/>
      <c r="D69" s="372"/>
      <c r="E69" s="372"/>
      <c r="F69" s="372"/>
      <c r="G69" s="372"/>
      <c r="H69" s="267"/>
      <c r="I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row>
    <row r="70" spans="3:50" x14ac:dyDescent="0.25">
      <c r="C70" s="372"/>
      <c r="D70" s="372"/>
      <c r="E70" s="372"/>
      <c r="F70" s="372"/>
      <c r="G70" s="372"/>
      <c r="H70" s="267"/>
      <c r="I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row>
    <row r="71" spans="3:50" x14ac:dyDescent="0.25">
      <c r="C71" s="372"/>
      <c r="D71" s="372"/>
      <c r="E71" s="372"/>
      <c r="F71" s="372"/>
      <c r="G71" s="372"/>
      <c r="H71" s="267"/>
      <c r="I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row>
    <row r="72" spans="3:50" x14ac:dyDescent="0.25">
      <c r="C72" s="372"/>
      <c r="D72" s="372"/>
      <c r="E72" s="372"/>
      <c r="F72" s="372"/>
      <c r="G72" s="372"/>
      <c r="H72" s="267"/>
      <c r="I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67"/>
      <c r="AW72" s="267"/>
      <c r="AX72" s="267"/>
    </row>
    <row r="73" spans="3:50" x14ac:dyDescent="0.25">
      <c r="C73" s="372"/>
      <c r="D73" s="372"/>
      <c r="E73" s="372"/>
      <c r="F73" s="372"/>
      <c r="G73" s="372"/>
      <c r="H73" s="267"/>
      <c r="I73" s="267"/>
      <c r="AA73" s="267"/>
      <c r="AB73" s="267"/>
      <c r="AC73" s="267"/>
      <c r="AD73" s="267"/>
      <c r="AE73" s="267"/>
      <c r="AF73" s="267"/>
      <c r="AG73" s="267"/>
      <c r="AH73" s="267"/>
      <c r="AI73" s="267"/>
      <c r="AJ73" s="267"/>
      <c r="AK73" s="267"/>
      <c r="AL73" s="267"/>
      <c r="AM73" s="267"/>
      <c r="AN73" s="267"/>
      <c r="AO73" s="267"/>
      <c r="AP73" s="267"/>
      <c r="AQ73" s="267"/>
      <c r="AR73" s="267"/>
      <c r="AS73" s="267"/>
      <c r="AT73" s="267"/>
      <c r="AU73" s="267"/>
      <c r="AV73" s="267"/>
      <c r="AW73" s="267"/>
      <c r="AX73" s="267"/>
    </row>
    <row r="74" spans="3:50" x14ac:dyDescent="0.25">
      <c r="C74" s="372"/>
      <c r="D74" s="372"/>
      <c r="E74" s="372"/>
      <c r="F74" s="372"/>
      <c r="G74" s="372"/>
      <c r="H74" s="267"/>
      <c r="I74" s="267"/>
      <c r="AA74" s="267"/>
      <c r="AB74" s="267"/>
      <c r="AC74" s="267"/>
      <c r="AD74" s="267"/>
      <c r="AE74" s="267"/>
      <c r="AF74" s="267"/>
      <c r="AG74" s="267"/>
      <c r="AH74" s="267"/>
      <c r="AI74" s="267"/>
      <c r="AJ74" s="267"/>
      <c r="AK74" s="267"/>
      <c r="AL74" s="267"/>
      <c r="AM74" s="267"/>
      <c r="AN74" s="267"/>
      <c r="AO74" s="267"/>
      <c r="AP74" s="267"/>
      <c r="AQ74" s="267"/>
      <c r="AR74" s="267"/>
      <c r="AS74" s="267"/>
      <c r="AT74" s="267"/>
      <c r="AU74" s="267"/>
      <c r="AV74" s="267"/>
      <c r="AW74" s="267"/>
      <c r="AX74" s="267"/>
    </row>
    <row r="75" spans="3:50" x14ac:dyDescent="0.25">
      <c r="C75" s="372"/>
      <c r="D75" s="372"/>
      <c r="E75" s="372"/>
      <c r="F75" s="372"/>
      <c r="G75" s="372"/>
      <c r="H75" s="267"/>
      <c r="I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row>
    <row r="76" spans="3:50" x14ac:dyDescent="0.25">
      <c r="C76" s="372"/>
      <c r="D76" s="372"/>
      <c r="E76" s="372"/>
      <c r="F76" s="372"/>
      <c r="G76" s="372"/>
      <c r="H76" s="267"/>
      <c r="I76" s="267"/>
      <c r="AA76" s="267"/>
      <c r="AB76" s="267"/>
      <c r="AC76" s="267"/>
      <c r="AD76" s="267"/>
      <c r="AE76" s="267"/>
      <c r="AF76" s="267"/>
      <c r="AG76" s="267"/>
      <c r="AH76" s="267"/>
      <c r="AI76" s="267"/>
      <c r="AJ76" s="267"/>
      <c r="AK76" s="267"/>
      <c r="AL76" s="267"/>
      <c r="AM76" s="267"/>
      <c r="AN76" s="267"/>
      <c r="AO76" s="267"/>
      <c r="AP76" s="267"/>
      <c r="AQ76" s="267"/>
      <c r="AR76" s="267"/>
      <c r="AS76" s="267"/>
      <c r="AT76" s="267"/>
      <c r="AU76" s="267"/>
      <c r="AV76" s="267"/>
      <c r="AW76" s="267"/>
      <c r="AX76" s="267"/>
    </row>
  </sheetData>
  <sheetProtection algorithmName="SHA-512" hashValue="f4yOd/mWRUUb7/VnUitKtSG7Pd5n0iIC9Vc8Mqc4vaG60+izlf4r4cC3DX1PPrmzXmmD2pEQiTNSvu4f6lCoEw==" saltValue="xYEO5C96OnPHJo9fUGD8VA==" spinCount="100000" sheet="1" objects="1" scenarios="1"/>
  <mergeCells count="1">
    <mergeCell ref="A16:F16"/>
  </mergeCells>
  <pageMargins left="0.7" right="0.7" top="0.78740157499999996" bottom="0.78740157499999996" header="0.3" footer="0.3"/>
  <pageSetup paperSize="9" scale="76"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heetViews>
  <sheetFormatPr baseColWidth="10" defaultRowHeight="15" x14ac:dyDescent="0.25"/>
  <cols>
    <col min="1" max="1" width="33.140625" customWidth="1"/>
    <col min="3" max="3" width="13.140625" customWidth="1"/>
    <col min="4" max="4" width="14.140625" customWidth="1"/>
    <col min="6" max="6" width="13.140625" customWidth="1"/>
    <col min="7" max="7" width="13.28515625" customWidth="1"/>
    <col min="10" max="10" width="12" bestFit="1" customWidth="1"/>
  </cols>
  <sheetData>
    <row r="1" spans="1:8" ht="15.75" x14ac:dyDescent="0.3">
      <c r="A1" s="1" t="s">
        <v>267</v>
      </c>
      <c r="B1" s="106"/>
      <c r="C1" s="106"/>
      <c r="D1" s="106"/>
      <c r="E1" s="106"/>
    </row>
    <row r="2" spans="1:8" ht="18.75" x14ac:dyDescent="0.4">
      <c r="A2" s="42" t="s">
        <v>265</v>
      </c>
      <c r="B2" s="106"/>
      <c r="C2" s="106"/>
      <c r="D2" s="106"/>
      <c r="E2" s="106"/>
    </row>
    <row r="3" spans="1:8" ht="18.75" x14ac:dyDescent="0.4">
      <c r="A3" s="286" t="s">
        <v>268</v>
      </c>
      <c r="B3" s="339"/>
      <c r="C3" s="339"/>
      <c r="D3" s="339"/>
      <c r="E3" s="340"/>
      <c r="F3" s="341"/>
      <c r="G3" s="342"/>
      <c r="H3" s="340"/>
    </row>
    <row r="4" spans="1:8" ht="21.75" customHeight="1" x14ac:dyDescent="0.25">
      <c r="A4" s="111"/>
      <c r="B4" s="111" t="s">
        <v>34</v>
      </c>
      <c r="C4" s="111"/>
      <c r="D4" s="111"/>
      <c r="E4" s="111"/>
      <c r="F4" s="571" t="s">
        <v>269</v>
      </c>
      <c r="G4" s="571"/>
      <c r="H4" s="571"/>
    </row>
    <row r="5" spans="1:8" ht="45" x14ac:dyDescent="0.25">
      <c r="A5" s="111"/>
      <c r="B5" s="111" t="s">
        <v>270</v>
      </c>
      <c r="C5" s="111" t="s">
        <v>271</v>
      </c>
      <c r="D5" s="111" t="s">
        <v>272</v>
      </c>
      <c r="E5" s="111" t="s">
        <v>273</v>
      </c>
      <c r="F5" s="111" t="s">
        <v>271</v>
      </c>
      <c r="G5" s="111" t="s">
        <v>272</v>
      </c>
      <c r="H5" s="111" t="s">
        <v>274</v>
      </c>
    </row>
    <row r="6" spans="1:8" x14ac:dyDescent="0.25">
      <c r="A6" s="117" t="s">
        <v>119</v>
      </c>
      <c r="B6" s="53"/>
      <c r="C6" s="343"/>
      <c r="D6" s="343"/>
      <c r="E6" s="344"/>
      <c r="F6" s="343"/>
      <c r="G6" s="53"/>
      <c r="H6" s="344"/>
    </row>
    <row r="7" spans="1:8" ht="5.25" customHeight="1" x14ac:dyDescent="0.25">
      <c r="A7" s="117"/>
      <c r="B7" s="53"/>
      <c r="C7" s="343"/>
      <c r="D7" s="343"/>
      <c r="E7" s="344"/>
      <c r="F7" s="343"/>
      <c r="G7" s="53"/>
      <c r="H7" s="344"/>
    </row>
    <row r="8" spans="1:8" ht="15.75" x14ac:dyDescent="0.3">
      <c r="A8" s="118" t="s">
        <v>34</v>
      </c>
      <c r="B8" s="335">
        <f>SUM(B10:B15)</f>
        <v>242</v>
      </c>
      <c r="C8" s="335">
        <f>SUM(C10:C15)</f>
        <v>6122.2240000000002</v>
      </c>
      <c r="D8" s="335">
        <f>SUM(D10:D15)</f>
        <v>17927</v>
      </c>
      <c r="E8" s="345">
        <v>0.93563989726982566</v>
      </c>
      <c r="F8" s="335">
        <f>SUM(F10:F15)</f>
        <v>5947.32</v>
      </c>
      <c r="G8" s="335">
        <f>SUM(G10:G15)</f>
        <v>17597</v>
      </c>
      <c r="H8" s="345">
        <v>0.92595484442008713</v>
      </c>
    </row>
    <row r="9" spans="1:8" ht="5.25" customHeight="1" x14ac:dyDescent="0.25">
      <c r="A9" s="118"/>
      <c r="B9" s="346"/>
      <c r="C9" s="347"/>
      <c r="D9" s="347"/>
      <c r="E9" s="348"/>
      <c r="F9" s="347"/>
      <c r="G9" s="347"/>
      <c r="H9" s="348"/>
    </row>
    <row r="10" spans="1:8" x14ac:dyDescent="0.25">
      <c r="A10" s="121" t="s">
        <v>120</v>
      </c>
      <c r="B10" s="336">
        <v>17</v>
      </c>
      <c r="C10" s="336">
        <v>958.62900000000002</v>
      </c>
      <c r="D10" s="336">
        <v>2771</v>
      </c>
      <c r="E10" s="349">
        <v>0.9478097516845212</v>
      </c>
      <c r="F10" s="336">
        <v>898.21600000000001</v>
      </c>
      <c r="G10" s="336">
        <v>2652</v>
      </c>
      <c r="H10" s="349">
        <v>0.92792826298064013</v>
      </c>
    </row>
    <row r="11" spans="1:8" x14ac:dyDescent="0.25">
      <c r="A11" s="121" t="s">
        <v>121</v>
      </c>
      <c r="B11" s="336">
        <v>41</v>
      </c>
      <c r="C11" s="336">
        <v>1022.1609999999999</v>
      </c>
      <c r="D11" s="336">
        <v>3056</v>
      </c>
      <c r="E11" s="349">
        <v>0.91637470415262134</v>
      </c>
      <c r="F11" s="336">
        <v>979.77</v>
      </c>
      <c r="G11" s="336">
        <v>3010</v>
      </c>
      <c r="H11" s="349">
        <v>0.89179447503754605</v>
      </c>
    </row>
    <row r="12" spans="1:8" x14ac:dyDescent="0.25">
      <c r="A12" s="121" t="s">
        <v>122</v>
      </c>
      <c r="B12" s="336">
        <v>69</v>
      </c>
      <c r="C12" s="336">
        <v>2070.7089999999998</v>
      </c>
      <c r="D12" s="336">
        <v>6064</v>
      </c>
      <c r="E12" s="349">
        <v>0.93555002349369276</v>
      </c>
      <c r="F12" s="336">
        <v>2034.231</v>
      </c>
      <c r="G12" s="336">
        <v>5970</v>
      </c>
      <c r="H12" s="349">
        <v>0.93354030426103118</v>
      </c>
    </row>
    <row r="13" spans="1:8" x14ac:dyDescent="0.25">
      <c r="A13" s="121" t="s">
        <v>123</v>
      </c>
      <c r="B13" s="336">
        <v>94</v>
      </c>
      <c r="C13" s="336">
        <v>1920.0360000000001</v>
      </c>
      <c r="D13" s="336">
        <v>5599</v>
      </c>
      <c r="E13" s="349">
        <v>0.93952002192172279</v>
      </c>
      <c r="F13" s="336">
        <v>1885.904</v>
      </c>
      <c r="G13" s="336">
        <v>5530</v>
      </c>
      <c r="H13" s="349">
        <v>0.93433278010354481</v>
      </c>
    </row>
    <row r="14" spans="1:8" x14ac:dyDescent="0.25">
      <c r="A14" s="121" t="s">
        <v>124</v>
      </c>
      <c r="B14" s="336">
        <v>3</v>
      </c>
      <c r="C14" s="336">
        <v>43.765000000000001</v>
      </c>
      <c r="D14" s="336">
        <v>128</v>
      </c>
      <c r="E14" s="349">
        <v>0.93675085616438358</v>
      </c>
      <c r="F14" s="336">
        <v>43.167000000000002</v>
      </c>
      <c r="G14" s="336">
        <v>127</v>
      </c>
      <c r="H14" s="349">
        <v>0.93122640491856323</v>
      </c>
    </row>
    <row r="15" spans="1:8" x14ac:dyDescent="0.25">
      <c r="A15" s="121" t="s">
        <v>125</v>
      </c>
      <c r="B15" s="336">
        <v>18</v>
      </c>
      <c r="C15" s="336">
        <v>106.92400000000001</v>
      </c>
      <c r="D15" s="336">
        <v>309</v>
      </c>
      <c r="E15" s="349">
        <v>0.9480338697521834</v>
      </c>
      <c r="F15" s="336">
        <v>106.032</v>
      </c>
      <c r="G15" s="336">
        <v>308</v>
      </c>
      <c r="H15" s="349">
        <v>0.9431773705746308</v>
      </c>
    </row>
    <row r="16" spans="1:8" x14ac:dyDescent="0.25">
      <c r="A16" s="121"/>
      <c r="B16" s="350"/>
      <c r="C16" s="351"/>
      <c r="D16" s="351"/>
      <c r="E16" s="349"/>
      <c r="F16" s="351"/>
      <c r="G16" s="351"/>
      <c r="H16" s="348"/>
    </row>
    <row r="17" spans="1:8" x14ac:dyDescent="0.25">
      <c r="A17" s="574" t="s">
        <v>127</v>
      </c>
      <c r="B17" s="574"/>
      <c r="C17" s="574"/>
      <c r="D17" s="574"/>
      <c r="E17" s="574"/>
      <c r="F17" s="351"/>
      <c r="G17" s="351"/>
      <c r="H17" s="348"/>
    </row>
    <row r="18" spans="1:8" ht="5.25" customHeight="1" x14ac:dyDescent="0.25">
      <c r="A18" s="118"/>
      <c r="B18" s="118"/>
      <c r="C18" s="118"/>
      <c r="D18" s="118"/>
      <c r="E18" s="118"/>
      <c r="F18" s="351"/>
      <c r="G18" s="351"/>
      <c r="H18" s="348"/>
    </row>
    <row r="19" spans="1:8" ht="15.75" x14ac:dyDescent="0.3">
      <c r="A19" s="118" t="s">
        <v>83</v>
      </c>
      <c r="B19" s="352">
        <f>SUM(B21:B32)</f>
        <v>242</v>
      </c>
      <c r="C19" s="352">
        <f>SUM(C21:C32)</f>
        <v>6122.2240000000002</v>
      </c>
      <c r="D19" s="352">
        <f>SUM(D21:D32)</f>
        <v>17927</v>
      </c>
      <c r="E19" s="345">
        <v>0.93563989726982566</v>
      </c>
      <c r="F19" s="335">
        <f>SUM(F21:F32)</f>
        <v>5947.3200000000006</v>
      </c>
      <c r="G19" s="335">
        <f>SUM(G21:G32)</f>
        <v>17597</v>
      </c>
      <c r="H19" s="345">
        <v>0.92595484442008735</v>
      </c>
    </row>
    <row r="20" spans="1:8" ht="5.25" customHeight="1" x14ac:dyDescent="0.25">
      <c r="A20" s="118"/>
      <c r="B20" s="347"/>
      <c r="C20" s="347"/>
      <c r="D20" s="347"/>
      <c r="E20" s="348"/>
      <c r="F20" s="347"/>
      <c r="G20" s="347"/>
      <c r="H20" s="348"/>
    </row>
    <row r="21" spans="1:8" x14ac:dyDescent="0.25">
      <c r="A21" s="121" t="s">
        <v>128</v>
      </c>
      <c r="B21" s="336">
        <v>3</v>
      </c>
      <c r="C21" s="336">
        <v>108.31699999999999</v>
      </c>
      <c r="D21" s="336">
        <v>327</v>
      </c>
      <c r="E21" s="349">
        <v>0.90751958443299396</v>
      </c>
      <c r="F21" s="336">
        <v>105.733</v>
      </c>
      <c r="G21" s="336">
        <v>326</v>
      </c>
      <c r="H21" s="349">
        <v>0.88858727624170097</v>
      </c>
    </row>
    <row r="22" spans="1:8" x14ac:dyDescent="0.25">
      <c r="A22" s="121" t="s">
        <v>129</v>
      </c>
      <c r="B22" s="336">
        <v>5</v>
      </c>
      <c r="C22" s="336">
        <v>94.495999999999995</v>
      </c>
      <c r="D22" s="336">
        <v>273</v>
      </c>
      <c r="E22" s="349">
        <v>0.94832655928546339</v>
      </c>
      <c r="F22" s="336">
        <v>92.869</v>
      </c>
      <c r="G22" s="336">
        <v>272</v>
      </c>
      <c r="H22" s="349">
        <v>0.93542506043513296</v>
      </c>
    </row>
    <row r="23" spans="1:8" x14ac:dyDescent="0.25">
      <c r="A23" s="121" t="s">
        <v>130</v>
      </c>
      <c r="B23" s="336">
        <v>15</v>
      </c>
      <c r="C23" s="336">
        <v>423.62799999999999</v>
      </c>
      <c r="D23" s="336">
        <v>1234</v>
      </c>
      <c r="E23" s="349">
        <v>0.94053862036810909</v>
      </c>
      <c r="F23" s="336">
        <v>415.42</v>
      </c>
      <c r="G23" s="336">
        <v>1212</v>
      </c>
      <c r="H23" s="349">
        <v>0.93905691939056923</v>
      </c>
    </row>
    <row r="24" spans="1:8" x14ac:dyDescent="0.25">
      <c r="A24" s="121" t="s">
        <v>131</v>
      </c>
      <c r="B24" s="336">
        <v>9</v>
      </c>
      <c r="C24" s="336">
        <v>184.00899999999999</v>
      </c>
      <c r="D24" s="336">
        <v>538</v>
      </c>
      <c r="E24" s="349">
        <v>0.93705250292814579</v>
      </c>
      <c r="F24" s="336">
        <v>181.892</v>
      </c>
      <c r="G24" s="336">
        <v>525</v>
      </c>
      <c r="H24" s="349">
        <v>0.949208088714938</v>
      </c>
    </row>
    <row r="25" spans="1:8" x14ac:dyDescent="0.25">
      <c r="A25" s="121" t="s">
        <v>132</v>
      </c>
      <c r="B25" s="336">
        <v>11</v>
      </c>
      <c r="C25" s="336">
        <v>254.76400000000001</v>
      </c>
      <c r="D25" s="336">
        <v>753</v>
      </c>
      <c r="E25" s="349">
        <v>0.92693700085502739</v>
      </c>
      <c r="F25" s="336">
        <v>247.227</v>
      </c>
      <c r="G25" s="336">
        <v>743</v>
      </c>
      <c r="H25" s="349">
        <v>0.9116207894688324</v>
      </c>
    </row>
    <row r="26" spans="1:8" x14ac:dyDescent="0.25">
      <c r="A26" s="121" t="s">
        <v>133</v>
      </c>
      <c r="B26" s="336">
        <v>23</v>
      </c>
      <c r="C26" s="336">
        <v>571.9</v>
      </c>
      <c r="D26" s="336">
        <v>1585</v>
      </c>
      <c r="E26" s="349">
        <v>0.98854846376561079</v>
      </c>
      <c r="F26" s="336">
        <v>546.01</v>
      </c>
      <c r="G26" s="336">
        <v>1543</v>
      </c>
      <c r="H26" s="349">
        <v>0.96948658990225411</v>
      </c>
    </row>
    <row r="27" spans="1:8" x14ac:dyDescent="0.25">
      <c r="A27" s="121" t="s">
        <v>134</v>
      </c>
      <c r="B27" s="336">
        <v>21</v>
      </c>
      <c r="C27" s="336">
        <v>518.82799999999997</v>
      </c>
      <c r="D27" s="336">
        <v>1575</v>
      </c>
      <c r="E27" s="349">
        <v>0.90250576212220046</v>
      </c>
      <c r="F27" s="336">
        <v>505.38799999999998</v>
      </c>
      <c r="G27" s="336">
        <v>1559</v>
      </c>
      <c r="H27" s="349">
        <v>0.88814923510856103</v>
      </c>
    </row>
    <row r="28" spans="1:8" x14ac:dyDescent="0.25">
      <c r="A28" s="121" t="s">
        <v>135</v>
      </c>
      <c r="B28" s="336">
        <v>29</v>
      </c>
      <c r="C28" s="336">
        <v>632.81200000000001</v>
      </c>
      <c r="D28" s="336">
        <v>1872</v>
      </c>
      <c r="E28" s="349">
        <v>0.92613862545369396</v>
      </c>
      <c r="F28" s="336">
        <v>611.18499999999995</v>
      </c>
      <c r="G28" s="336">
        <v>1845</v>
      </c>
      <c r="H28" s="349">
        <v>0.90757693878308643</v>
      </c>
    </row>
    <row r="29" spans="1:8" x14ac:dyDescent="0.25">
      <c r="A29" s="121" t="s">
        <v>136</v>
      </c>
      <c r="B29" s="336">
        <v>10</v>
      </c>
      <c r="C29" s="336">
        <v>233.84299999999999</v>
      </c>
      <c r="D29" s="336">
        <v>681</v>
      </c>
      <c r="E29" s="349">
        <v>0.94077203146058375</v>
      </c>
      <c r="F29" s="336">
        <v>226.27099999999999</v>
      </c>
      <c r="G29" s="336">
        <v>664</v>
      </c>
      <c r="H29" s="349">
        <v>0.93361528305000829</v>
      </c>
    </row>
    <row r="30" spans="1:8" x14ac:dyDescent="0.25">
      <c r="A30" s="121" t="s">
        <v>137</v>
      </c>
      <c r="B30" s="336">
        <v>18</v>
      </c>
      <c r="C30" s="336">
        <v>433.99200000000002</v>
      </c>
      <c r="D30" s="336">
        <v>1287</v>
      </c>
      <c r="E30" s="349">
        <v>0.9238688252386883</v>
      </c>
      <c r="F30" s="336">
        <v>424.971</v>
      </c>
      <c r="G30" s="336">
        <v>1268</v>
      </c>
      <c r="H30" s="349">
        <v>0.91822090661596301</v>
      </c>
    </row>
    <row r="31" spans="1:8" x14ac:dyDescent="0.25">
      <c r="A31" s="121" t="s">
        <v>138</v>
      </c>
      <c r="B31" s="336">
        <v>16</v>
      </c>
      <c r="C31" s="336">
        <v>585.77499999999998</v>
      </c>
      <c r="D31" s="336">
        <v>1682</v>
      </c>
      <c r="E31" s="349">
        <v>0.95413972276969683</v>
      </c>
      <c r="F31" s="336">
        <v>572.08699999999999</v>
      </c>
      <c r="G31" s="336">
        <v>1647</v>
      </c>
      <c r="H31" s="349">
        <v>0.95164641398640948</v>
      </c>
    </row>
    <row r="32" spans="1:8" x14ac:dyDescent="0.25">
      <c r="A32" s="121" t="s">
        <v>139</v>
      </c>
      <c r="B32" s="336">
        <v>82</v>
      </c>
      <c r="C32" s="336">
        <v>2079.86</v>
      </c>
      <c r="D32" s="336">
        <v>6120</v>
      </c>
      <c r="E32" s="349">
        <v>0.93108604172262521</v>
      </c>
      <c r="F32" s="336">
        <v>2018.2670000000001</v>
      </c>
      <c r="G32" s="336">
        <v>5993</v>
      </c>
      <c r="H32" s="349">
        <v>0.92265954115417759</v>
      </c>
    </row>
    <row r="33" spans="1:8" x14ac:dyDescent="0.25">
      <c r="A33" s="111"/>
      <c r="B33" s="111"/>
      <c r="C33" s="111"/>
      <c r="D33" s="111"/>
      <c r="E33" s="111"/>
      <c r="F33" s="111"/>
      <c r="G33" s="111"/>
      <c r="H33" s="111"/>
    </row>
    <row r="34" spans="1:8" ht="17.25" customHeight="1" x14ac:dyDescent="0.25">
      <c r="A34" s="135" t="s">
        <v>140</v>
      </c>
    </row>
    <row r="35" spans="1:8" x14ac:dyDescent="0.25">
      <c r="A35" s="100"/>
    </row>
    <row r="36" spans="1:8" x14ac:dyDescent="0.25">
      <c r="A36" s="136" t="s">
        <v>24</v>
      </c>
    </row>
    <row r="37" spans="1:8" x14ac:dyDescent="0.25">
      <c r="A37" s="137" t="s">
        <v>141</v>
      </c>
    </row>
    <row r="38" spans="1:8" x14ac:dyDescent="0.25">
      <c r="A38" s="138" t="s">
        <v>142</v>
      </c>
    </row>
  </sheetData>
  <sheetProtection algorithmName="SHA-512" hashValue="5ti2eoQTO0cGokSHI0CAfoHcgq1g79z4qCeCl7Q6McxoWbxHqjJPgb/cVPRQ0+FY7jdog6Oh4Ie5ELeWfZKD0g==" saltValue="afd2YiTJu4Btdr4RjChPDQ==" spinCount="100000" sheet="1" objects="1" scenarios="1"/>
  <mergeCells count="2">
    <mergeCell ref="F4:H4"/>
    <mergeCell ref="A17:E17"/>
  </mergeCells>
  <pageMargins left="0.7" right="0.7" top="0.78740157499999996" bottom="0.78740157499999996" header="0.3" footer="0.3"/>
  <pageSetup paperSize="9" scale="72"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workbookViewId="0"/>
  </sheetViews>
  <sheetFormatPr baseColWidth="10" defaultRowHeight="15" x14ac:dyDescent="0.25"/>
  <cols>
    <col min="1" max="1" width="33.140625" customWidth="1"/>
  </cols>
  <sheetData>
    <row r="1" spans="1:13" ht="15" customHeight="1" x14ac:dyDescent="0.3">
      <c r="A1" s="1" t="s">
        <v>264</v>
      </c>
      <c r="B1" s="106"/>
      <c r="C1" s="106"/>
      <c r="D1" s="106"/>
      <c r="E1" s="106"/>
    </row>
    <row r="2" spans="1:13" ht="15" customHeight="1" x14ac:dyDescent="0.4">
      <c r="A2" s="42" t="s">
        <v>265</v>
      </c>
      <c r="B2" s="106"/>
      <c r="C2" s="106"/>
      <c r="D2" s="106"/>
      <c r="E2" s="106"/>
    </row>
    <row r="3" spans="1:13" s="4" customFormat="1" ht="23.25" customHeight="1" x14ac:dyDescent="0.25">
      <c r="A3" s="3" t="s">
        <v>266</v>
      </c>
      <c r="B3" s="107"/>
      <c r="C3" s="107"/>
      <c r="D3" s="107"/>
      <c r="E3" s="108"/>
      <c r="F3" s="109"/>
      <c r="G3" s="110"/>
      <c r="H3" s="108"/>
      <c r="I3"/>
    </row>
    <row r="4" spans="1:13" ht="28.5" customHeight="1" x14ac:dyDescent="0.25">
      <c r="A4" s="111"/>
      <c r="B4" s="111">
        <v>2011</v>
      </c>
      <c r="C4" s="111">
        <v>2012</v>
      </c>
      <c r="D4" s="111">
        <v>2013</v>
      </c>
      <c r="E4" s="111">
        <v>2014</v>
      </c>
      <c r="F4" s="111">
        <v>2015</v>
      </c>
      <c r="G4" s="111">
        <v>2016</v>
      </c>
      <c r="H4" s="111">
        <v>2017</v>
      </c>
      <c r="J4" s="113"/>
      <c r="K4" s="112"/>
      <c r="L4" s="112"/>
      <c r="M4" s="113"/>
    </row>
    <row r="5" spans="1:13" ht="22.5" customHeight="1" x14ac:dyDescent="0.3">
      <c r="A5" s="114" t="s">
        <v>119</v>
      </c>
      <c r="B5" s="115"/>
      <c r="C5" s="57"/>
      <c r="D5" s="57"/>
      <c r="E5" s="116"/>
      <c r="F5" s="57"/>
      <c r="G5" s="115"/>
      <c r="H5" s="116"/>
    </row>
    <row r="6" spans="1:13" ht="5.25" customHeight="1" x14ac:dyDescent="0.25">
      <c r="A6" s="117"/>
      <c r="B6" s="115"/>
      <c r="C6" s="57"/>
      <c r="D6" s="57"/>
      <c r="E6" s="116"/>
      <c r="F6" s="57"/>
      <c r="G6" s="115"/>
      <c r="H6" s="116"/>
    </row>
    <row r="7" spans="1:13" ht="15.75" x14ac:dyDescent="0.3">
      <c r="A7" s="118" t="s">
        <v>34</v>
      </c>
      <c r="B7" s="335">
        <f t="shared" ref="B7:H7" si="0">SUM(B9:B14)</f>
        <v>6011</v>
      </c>
      <c r="C7" s="335">
        <f t="shared" si="0"/>
        <v>5842</v>
      </c>
      <c r="D7" s="335">
        <f t="shared" si="0"/>
        <v>5978</v>
      </c>
      <c r="E7" s="335">
        <f t="shared" si="0"/>
        <v>6031.5069999999987</v>
      </c>
      <c r="F7" s="335">
        <f t="shared" si="0"/>
        <v>6063.0590000000002</v>
      </c>
      <c r="G7" s="335">
        <f t="shared" si="0"/>
        <v>6096.9610000000002</v>
      </c>
      <c r="H7" s="335">
        <f t="shared" si="0"/>
        <v>6122.2240000000002</v>
      </c>
      <c r="J7" s="120"/>
      <c r="K7" s="120"/>
      <c r="L7" s="120"/>
      <c r="M7" s="120"/>
    </row>
    <row r="8" spans="1:13" ht="5.25" customHeight="1" x14ac:dyDescent="0.3">
      <c r="A8" s="118"/>
      <c r="B8" s="335"/>
      <c r="C8" s="335"/>
      <c r="D8" s="335"/>
      <c r="E8" s="335"/>
      <c r="F8" s="335"/>
      <c r="G8" s="335"/>
      <c r="H8" s="335"/>
      <c r="J8" s="120"/>
      <c r="K8" s="120"/>
      <c r="L8" s="120"/>
      <c r="M8" s="120"/>
    </row>
    <row r="9" spans="1:13" x14ac:dyDescent="0.25">
      <c r="A9" s="121" t="s">
        <v>120</v>
      </c>
      <c r="B9" s="336">
        <v>1260</v>
      </c>
      <c r="C9" s="336">
        <v>1044</v>
      </c>
      <c r="D9" s="336">
        <v>1141</v>
      </c>
      <c r="E9" s="336">
        <v>1044.0820000000001</v>
      </c>
      <c r="F9" s="336">
        <v>1039.154</v>
      </c>
      <c r="G9" s="336">
        <v>1016.924</v>
      </c>
      <c r="H9" s="336">
        <v>958.62900000000002</v>
      </c>
      <c r="J9" s="120"/>
      <c r="K9" s="120"/>
      <c r="L9" s="120"/>
      <c r="M9" s="120"/>
    </row>
    <row r="10" spans="1:13" x14ac:dyDescent="0.25">
      <c r="A10" s="121" t="s">
        <v>121</v>
      </c>
      <c r="B10" s="336">
        <v>640</v>
      </c>
      <c r="C10" s="336">
        <v>834</v>
      </c>
      <c r="D10" s="336">
        <v>773</v>
      </c>
      <c r="E10" s="336">
        <v>851.62699999999995</v>
      </c>
      <c r="F10" s="336">
        <v>923.01800000000003</v>
      </c>
      <c r="G10" s="336">
        <v>951.56899999999996</v>
      </c>
      <c r="H10" s="336">
        <v>1022.1609999999999</v>
      </c>
      <c r="J10" s="120"/>
      <c r="K10" s="120"/>
      <c r="L10" s="120"/>
      <c r="M10" s="120"/>
    </row>
    <row r="11" spans="1:13" x14ac:dyDescent="0.25">
      <c r="A11" s="121" t="s">
        <v>122</v>
      </c>
      <c r="B11" s="336">
        <v>2387</v>
      </c>
      <c r="C11" s="336">
        <v>2377</v>
      </c>
      <c r="D11" s="336">
        <v>2489</v>
      </c>
      <c r="E11" s="336">
        <v>2370.21</v>
      </c>
      <c r="F11" s="336">
        <v>2425.35</v>
      </c>
      <c r="G11" s="336">
        <v>2304.1509999999998</v>
      </c>
      <c r="H11" s="336">
        <v>2070.7089999999998</v>
      </c>
      <c r="J11" s="120"/>
      <c r="K11" s="120"/>
      <c r="L11" s="120"/>
      <c r="M11" s="120"/>
    </row>
    <row r="12" spans="1:13" x14ac:dyDescent="0.25">
      <c r="A12" s="121" t="s">
        <v>123</v>
      </c>
      <c r="B12" s="336">
        <v>1608</v>
      </c>
      <c r="C12" s="336">
        <v>1450</v>
      </c>
      <c r="D12" s="336">
        <v>1397</v>
      </c>
      <c r="E12" s="336">
        <v>1542.1669999999999</v>
      </c>
      <c r="F12" s="336">
        <v>1557.894</v>
      </c>
      <c r="G12" s="336">
        <v>1679.9639999999999</v>
      </c>
      <c r="H12" s="336">
        <v>1920.0360000000001</v>
      </c>
      <c r="J12" s="120"/>
      <c r="K12" s="120"/>
      <c r="L12" s="120"/>
      <c r="M12" s="120"/>
    </row>
    <row r="13" spans="1:13" x14ac:dyDescent="0.25">
      <c r="A13" s="121" t="s">
        <v>124</v>
      </c>
      <c r="B13" s="336">
        <v>24</v>
      </c>
      <c r="C13" s="336">
        <v>53</v>
      </c>
      <c r="D13" s="336">
        <v>98</v>
      </c>
      <c r="E13" s="336">
        <v>91.805999999999997</v>
      </c>
      <c r="F13" s="336">
        <v>16.199000000000002</v>
      </c>
      <c r="G13" s="336">
        <v>41.692</v>
      </c>
      <c r="H13" s="336">
        <v>43.765000000000001</v>
      </c>
      <c r="J13" s="120"/>
      <c r="K13" s="120"/>
      <c r="L13" s="120"/>
      <c r="M13" s="120"/>
    </row>
    <row r="14" spans="1:13" x14ac:dyDescent="0.25">
      <c r="A14" s="121" t="s">
        <v>125</v>
      </c>
      <c r="B14" s="336">
        <v>92</v>
      </c>
      <c r="C14" s="336">
        <v>84</v>
      </c>
      <c r="D14" s="336">
        <v>80</v>
      </c>
      <c r="E14" s="336">
        <v>131.61500000000001</v>
      </c>
      <c r="F14" s="336">
        <v>101.444</v>
      </c>
      <c r="G14" s="336">
        <v>102.661</v>
      </c>
      <c r="H14" s="336">
        <v>106.92400000000001</v>
      </c>
      <c r="J14" s="120"/>
      <c r="K14" s="120"/>
      <c r="L14" s="120"/>
      <c r="M14" s="120"/>
    </row>
    <row r="15" spans="1:13" x14ac:dyDescent="0.25">
      <c r="A15" s="123"/>
      <c r="B15" s="124"/>
      <c r="C15" s="125"/>
      <c r="D15" s="125"/>
      <c r="E15" s="126"/>
      <c r="F15" s="125"/>
      <c r="G15" s="125"/>
      <c r="H15" s="125"/>
      <c r="J15" s="120"/>
      <c r="K15" s="120"/>
      <c r="L15" s="120"/>
      <c r="M15" s="120"/>
    </row>
    <row r="16" spans="1:13" x14ac:dyDescent="0.25">
      <c r="A16" s="117" t="s">
        <v>126</v>
      </c>
      <c r="B16" s="115"/>
      <c r="C16" s="57"/>
      <c r="D16" s="57"/>
      <c r="E16" s="116"/>
      <c r="F16" s="57"/>
      <c r="G16" s="115"/>
      <c r="H16" s="116"/>
      <c r="J16" s="120"/>
      <c r="K16" s="120"/>
      <c r="L16" s="120"/>
      <c r="M16" s="120"/>
    </row>
    <row r="17" spans="1:13" ht="4.5" customHeight="1" x14ac:dyDescent="0.25">
      <c r="A17" s="117"/>
      <c r="B17" s="115"/>
      <c r="C17" s="57"/>
      <c r="D17" s="57"/>
      <c r="E17" s="116"/>
      <c r="F17" s="57"/>
      <c r="G17" s="115"/>
      <c r="H17" s="116"/>
      <c r="J17" s="120"/>
      <c r="K17" s="120"/>
      <c r="L17" s="120"/>
      <c r="M17" s="120"/>
    </row>
    <row r="18" spans="1:13" ht="15.75" x14ac:dyDescent="0.3">
      <c r="A18" s="118" t="s">
        <v>34</v>
      </c>
      <c r="B18" s="337">
        <v>5.8460996654340555E-2</v>
      </c>
      <c r="C18" s="127">
        <f t="shared" ref="C18:H18" si="1">+(C7-B7)/B7</f>
        <v>-2.8115122275827648E-2</v>
      </c>
      <c r="D18" s="127">
        <f t="shared" si="1"/>
        <v>2.3279698733310511E-2</v>
      </c>
      <c r="E18" s="127">
        <f t="shared" si="1"/>
        <v>8.950652392104165E-3</v>
      </c>
      <c r="F18" s="127">
        <f t="shared" si="1"/>
        <v>5.2311967805063484E-3</v>
      </c>
      <c r="G18" s="127">
        <f t="shared" si="1"/>
        <v>5.5915668971718803E-3</v>
      </c>
      <c r="H18" s="127">
        <f t="shared" si="1"/>
        <v>4.1435397077330691E-3</v>
      </c>
      <c r="J18" s="120"/>
      <c r="K18" s="120"/>
      <c r="L18" s="120"/>
      <c r="M18" s="120"/>
    </row>
    <row r="19" spans="1:13" x14ac:dyDescent="0.25">
      <c r="A19" s="121" t="s">
        <v>120</v>
      </c>
      <c r="B19" s="338">
        <v>-0.16</v>
      </c>
      <c r="C19" s="128">
        <f t="shared" ref="C19:H24" si="2">+(C9-B9)/B9</f>
        <v>-0.17142857142857143</v>
      </c>
      <c r="D19" s="128">
        <f t="shared" si="2"/>
        <v>9.2911877394636022E-2</v>
      </c>
      <c r="E19" s="128">
        <f t="shared" si="2"/>
        <v>-8.4941279579316298E-2</v>
      </c>
      <c r="F19" s="128">
        <f t="shared" si="2"/>
        <v>-4.7199357904839949E-3</v>
      </c>
      <c r="G19" s="128">
        <f t="shared" si="2"/>
        <v>-2.1392401896157855E-2</v>
      </c>
      <c r="H19" s="128">
        <f t="shared" si="2"/>
        <v>-5.732483450090662E-2</v>
      </c>
      <c r="J19" s="120"/>
      <c r="K19" s="120"/>
      <c r="L19" s="120"/>
      <c r="M19" s="120"/>
    </row>
    <row r="20" spans="1:13" x14ac:dyDescent="0.25">
      <c r="A20" s="121" t="s">
        <v>121</v>
      </c>
      <c r="B20" s="338">
        <v>1.831858407079646</v>
      </c>
      <c r="C20" s="128">
        <f t="shared" si="2"/>
        <v>0.30312499999999998</v>
      </c>
      <c r="D20" s="128">
        <f t="shared" si="2"/>
        <v>-7.3141486810551562E-2</v>
      </c>
      <c r="E20" s="128">
        <f t="shared" si="2"/>
        <v>0.10171668822768429</v>
      </c>
      <c r="F20" s="128">
        <f t="shared" si="2"/>
        <v>8.3828953285886992E-2</v>
      </c>
      <c r="G20" s="128">
        <f t="shared" si="2"/>
        <v>3.0932224506997622E-2</v>
      </c>
      <c r="H20" s="128">
        <f t="shared" si="2"/>
        <v>7.4184846290705125E-2</v>
      </c>
      <c r="J20" s="120"/>
      <c r="K20" s="120"/>
      <c r="L20" s="120"/>
      <c r="M20" s="120"/>
    </row>
    <row r="21" spans="1:13" x14ac:dyDescent="0.25">
      <c r="A21" s="121" t="s">
        <v>122</v>
      </c>
      <c r="B21" s="338">
        <v>-0.3136860264519839</v>
      </c>
      <c r="C21" s="128">
        <f t="shared" si="2"/>
        <v>-4.1893590280687055E-3</v>
      </c>
      <c r="D21" s="128">
        <f t="shared" si="2"/>
        <v>4.7118216238956671E-2</v>
      </c>
      <c r="E21" s="128">
        <f t="shared" si="2"/>
        <v>-4.7725994375251088E-2</v>
      </c>
      <c r="F21" s="128">
        <f t="shared" si="2"/>
        <v>2.3263761438859793E-2</v>
      </c>
      <c r="G21" s="128">
        <f t="shared" si="2"/>
        <v>-4.9971756653678881E-2</v>
      </c>
      <c r="H21" s="128">
        <f t="shared" si="2"/>
        <v>-0.10131367258482626</v>
      </c>
      <c r="J21" s="120"/>
      <c r="K21" s="120"/>
      <c r="L21" s="120"/>
      <c r="M21" s="120"/>
    </row>
    <row r="22" spans="1:13" x14ac:dyDescent="0.25">
      <c r="A22" s="121" t="s">
        <v>123</v>
      </c>
      <c r="B22" s="338">
        <v>3.4791086350974929</v>
      </c>
      <c r="C22" s="128">
        <f t="shared" si="2"/>
        <v>-9.8258706467661688E-2</v>
      </c>
      <c r="D22" s="128">
        <f t="shared" si="2"/>
        <v>-3.6551724137931035E-2</v>
      </c>
      <c r="E22" s="128">
        <f t="shared" si="2"/>
        <v>0.10391338582677159</v>
      </c>
      <c r="F22" s="128">
        <f t="shared" si="2"/>
        <v>1.0197987636877258E-2</v>
      </c>
      <c r="G22" s="128">
        <f t="shared" si="2"/>
        <v>7.8355780303409561E-2</v>
      </c>
      <c r="H22" s="128">
        <f t="shared" si="2"/>
        <v>0.14290306220847598</v>
      </c>
      <c r="J22" s="120"/>
      <c r="K22" s="120"/>
      <c r="L22" s="120"/>
      <c r="M22" s="120"/>
    </row>
    <row r="23" spans="1:13" x14ac:dyDescent="0.25">
      <c r="A23" s="121" t="s">
        <v>124</v>
      </c>
      <c r="B23" s="338">
        <v>-0.68831168831168832</v>
      </c>
      <c r="C23" s="128">
        <f t="shared" si="2"/>
        <v>1.2083333333333333</v>
      </c>
      <c r="D23" s="128">
        <f t="shared" si="2"/>
        <v>0.84905660377358494</v>
      </c>
      <c r="E23" s="128">
        <f t="shared" si="2"/>
        <v>-6.3204081632653092E-2</v>
      </c>
      <c r="F23" s="128">
        <f t="shared" si="2"/>
        <v>-0.82355183757052919</v>
      </c>
      <c r="G23" s="128">
        <f t="shared" si="2"/>
        <v>1.5737391196987467</v>
      </c>
      <c r="H23" s="128">
        <f t="shared" si="2"/>
        <v>4.9721769164348083E-2</v>
      </c>
      <c r="J23" s="120"/>
      <c r="K23" s="120"/>
      <c r="L23" s="120"/>
      <c r="M23" s="120"/>
    </row>
    <row r="24" spans="1:13" x14ac:dyDescent="0.25">
      <c r="A24" s="121" t="s">
        <v>125</v>
      </c>
      <c r="B24" s="338">
        <v>1.358974358974359</v>
      </c>
      <c r="C24" s="128">
        <f t="shared" si="2"/>
        <v>-8.6956521739130432E-2</v>
      </c>
      <c r="D24" s="128">
        <f t="shared" si="2"/>
        <v>-4.7619047619047616E-2</v>
      </c>
      <c r="E24" s="128">
        <f t="shared" si="2"/>
        <v>0.64518750000000014</v>
      </c>
      <c r="F24" s="128">
        <f t="shared" si="2"/>
        <v>-0.22923678911978121</v>
      </c>
      <c r="G24" s="128">
        <f t="shared" si="2"/>
        <v>1.1996766689010674E-2</v>
      </c>
      <c r="H24" s="128">
        <f t="shared" si="2"/>
        <v>4.1525019238074883E-2</v>
      </c>
      <c r="J24" s="120"/>
      <c r="K24" s="120"/>
      <c r="L24" s="120"/>
      <c r="M24" s="120"/>
    </row>
    <row r="25" spans="1:13" x14ac:dyDescent="0.25">
      <c r="A25" s="123"/>
      <c r="B25" s="124"/>
      <c r="C25" s="125"/>
      <c r="D25" s="125"/>
      <c r="E25" s="126"/>
      <c r="F25" s="125"/>
      <c r="G25" s="125"/>
      <c r="H25" s="125"/>
      <c r="J25" s="120"/>
      <c r="K25" s="120"/>
      <c r="L25" s="120"/>
      <c r="M25" s="120"/>
    </row>
    <row r="26" spans="1:13" x14ac:dyDescent="0.25">
      <c r="A26" s="574" t="s">
        <v>127</v>
      </c>
      <c r="B26" s="574"/>
      <c r="C26" s="574"/>
      <c r="D26" s="574"/>
      <c r="E26" s="574"/>
      <c r="F26" s="125"/>
      <c r="G26" s="125"/>
      <c r="H26" s="125"/>
      <c r="J26" s="120"/>
      <c r="K26" s="120"/>
      <c r="L26" s="120"/>
      <c r="M26" s="120"/>
    </row>
    <row r="27" spans="1:13" ht="5.25" customHeight="1" x14ac:dyDescent="0.25">
      <c r="A27" s="118"/>
      <c r="B27" s="118"/>
      <c r="C27" s="118"/>
      <c r="D27" s="118"/>
      <c r="E27" s="118"/>
      <c r="F27" s="125"/>
      <c r="G27" s="125"/>
      <c r="H27" s="125"/>
      <c r="J27" s="120"/>
      <c r="K27" s="120"/>
      <c r="L27" s="120"/>
      <c r="M27" s="120"/>
    </row>
    <row r="28" spans="1:13" ht="15.75" x14ac:dyDescent="0.3">
      <c r="A28" s="118" t="s">
        <v>83</v>
      </c>
      <c r="B28" s="335">
        <f t="shared" ref="B28:H28" si="3">SUM(B30:B41)</f>
        <v>6011</v>
      </c>
      <c r="C28" s="335">
        <f t="shared" si="3"/>
        <v>5842</v>
      </c>
      <c r="D28" s="335">
        <f t="shared" si="3"/>
        <v>5978</v>
      </c>
      <c r="E28" s="335">
        <f t="shared" si="3"/>
        <v>6031.5069999999996</v>
      </c>
      <c r="F28" s="335">
        <f t="shared" si="3"/>
        <v>6063.0589999999993</v>
      </c>
      <c r="G28" s="335">
        <f t="shared" si="3"/>
        <v>6096.9610000000002</v>
      </c>
      <c r="H28" s="335">
        <f t="shared" si="3"/>
        <v>6122.2240000000002</v>
      </c>
      <c r="J28" s="120"/>
      <c r="K28" s="120"/>
      <c r="L28" s="120"/>
      <c r="M28" s="120"/>
    </row>
    <row r="29" spans="1:13" ht="5.25" customHeight="1" x14ac:dyDescent="0.3">
      <c r="A29" s="118"/>
      <c r="B29" s="335"/>
      <c r="C29" s="335"/>
      <c r="D29" s="335"/>
      <c r="E29" s="335"/>
      <c r="F29" s="335"/>
      <c r="G29" s="335"/>
      <c r="H29" s="335"/>
      <c r="J29" s="120"/>
      <c r="K29" s="120"/>
      <c r="L29" s="120"/>
      <c r="M29" s="120"/>
    </row>
    <row r="30" spans="1:13" x14ac:dyDescent="0.25">
      <c r="A30" s="121" t="s">
        <v>128</v>
      </c>
      <c r="B30" s="336">
        <v>88</v>
      </c>
      <c r="C30" s="336">
        <v>72</v>
      </c>
      <c r="D30" s="336">
        <v>85</v>
      </c>
      <c r="E30" s="336">
        <v>81.471000000000004</v>
      </c>
      <c r="F30" s="336">
        <v>92.891999999999996</v>
      </c>
      <c r="G30" s="336">
        <v>102.54</v>
      </c>
      <c r="H30" s="336">
        <v>108.31699999999999</v>
      </c>
      <c r="J30" s="120"/>
      <c r="K30" s="120"/>
      <c r="L30" s="120"/>
      <c r="M30" s="120"/>
    </row>
    <row r="31" spans="1:13" x14ac:dyDescent="0.25">
      <c r="A31" s="121" t="s">
        <v>129</v>
      </c>
      <c r="B31" s="336">
        <v>95</v>
      </c>
      <c r="C31" s="336">
        <v>117</v>
      </c>
      <c r="D31" s="336">
        <v>92</v>
      </c>
      <c r="E31" s="336">
        <v>95.073999999999998</v>
      </c>
      <c r="F31" s="336">
        <v>96.649000000000001</v>
      </c>
      <c r="G31" s="336">
        <v>96.509</v>
      </c>
      <c r="H31" s="336">
        <v>94.495999999999995</v>
      </c>
      <c r="J31" s="120"/>
      <c r="K31" s="120"/>
      <c r="L31" s="120"/>
      <c r="M31" s="120"/>
    </row>
    <row r="32" spans="1:13" x14ac:dyDescent="0.25">
      <c r="A32" s="121" t="s">
        <v>130</v>
      </c>
      <c r="B32" s="336">
        <v>412</v>
      </c>
      <c r="C32" s="336">
        <v>384</v>
      </c>
      <c r="D32" s="336">
        <v>425</v>
      </c>
      <c r="E32" s="336">
        <v>400.08300000000003</v>
      </c>
      <c r="F32" s="336">
        <v>412.24200000000002</v>
      </c>
      <c r="G32" s="336">
        <v>422.50200000000001</v>
      </c>
      <c r="H32" s="336">
        <v>423.62799999999999</v>
      </c>
      <c r="J32" s="120"/>
      <c r="K32" s="120"/>
      <c r="L32" s="120"/>
      <c r="M32" s="120"/>
    </row>
    <row r="33" spans="1:13" x14ac:dyDescent="0.25">
      <c r="A33" s="121" t="s">
        <v>131</v>
      </c>
      <c r="B33" s="336">
        <v>175</v>
      </c>
      <c r="C33" s="336">
        <v>178</v>
      </c>
      <c r="D33" s="336">
        <v>161</v>
      </c>
      <c r="E33" s="336">
        <v>167.79400000000001</v>
      </c>
      <c r="F33" s="336">
        <v>176.321</v>
      </c>
      <c r="G33" s="336">
        <v>178.80600000000001</v>
      </c>
      <c r="H33" s="336">
        <v>184.00899999999999</v>
      </c>
      <c r="J33" s="120"/>
      <c r="K33" s="120"/>
      <c r="L33" s="120"/>
      <c r="M33" s="120"/>
    </row>
    <row r="34" spans="1:13" x14ac:dyDescent="0.25">
      <c r="A34" s="121" t="s">
        <v>132</v>
      </c>
      <c r="B34" s="336">
        <v>188</v>
      </c>
      <c r="C34" s="336">
        <v>196</v>
      </c>
      <c r="D34" s="336">
        <v>239</v>
      </c>
      <c r="E34" s="336">
        <v>227.73500000000001</v>
      </c>
      <c r="F34" s="336">
        <v>233.57300000000001</v>
      </c>
      <c r="G34" s="336">
        <v>242.464</v>
      </c>
      <c r="H34" s="336">
        <v>254.76400000000001</v>
      </c>
      <c r="J34" s="120"/>
      <c r="K34" s="120"/>
      <c r="L34" s="120"/>
      <c r="M34" s="120"/>
    </row>
    <row r="35" spans="1:13" x14ac:dyDescent="0.25">
      <c r="A35" s="121" t="s">
        <v>133</v>
      </c>
      <c r="B35" s="336">
        <v>526</v>
      </c>
      <c r="C35" s="336">
        <v>498</v>
      </c>
      <c r="D35" s="336">
        <v>499</v>
      </c>
      <c r="E35" s="336">
        <v>550.91800000000001</v>
      </c>
      <c r="F35" s="336">
        <v>543.274</v>
      </c>
      <c r="G35" s="336">
        <v>554.71799999999996</v>
      </c>
      <c r="H35" s="336">
        <v>571.9</v>
      </c>
      <c r="J35" s="120"/>
      <c r="K35" s="120"/>
      <c r="L35" s="120"/>
      <c r="M35" s="120"/>
    </row>
    <row r="36" spans="1:13" x14ac:dyDescent="0.25">
      <c r="A36" s="121" t="s">
        <v>134</v>
      </c>
      <c r="B36" s="336">
        <v>513</v>
      </c>
      <c r="C36" s="336">
        <v>502</v>
      </c>
      <c r="D36" s="336">
        <v>514</v>
      </c>
      <c r="E36" s="336">
        <v>557.85500000000002</v>
      </c>
      <c r="F36" s="336">
        <v>557.14099999999996</v>
      </c>
      <c r="G36" s="336">
        <v>539.12400000000002</v>
      </c>
      <c r="H36" s="336">
        <v>518.82799999999997</v>
      </c>
      <c r="J36" s="120"/>
      <c r="K36" s="120"/>
      <c r="L36" s="120"/>
      <c r="M36" s="120"/>
    </row>
    <row r="37" spans="1:13" x14ac:dyDescent="0.25">
      <c r="A37" s="121" t="s">
        <v>135</v>
      </c>
      <c r="B37" s="336">
        <v>611</v>
      </c>
      <c r="C37" s="336">
        <v>670</v>
      </c>
      <c r="D37" s="336">
        <v>603</v>
      </c>
      <c r="E37" s="336">
        <v>636.68899999999996</v>
      </c>
      <c r="F37" s="336">
        <v>653.48299999999995</v>
      </c>
      <c r="G37" s="336">
        <v>635.85699999999997</v>
      </c>
      <c r="H37" s="336">
        <v>632.81200000000001</v>
      </c>
      <c r="J37" s="120"/>
      <c r="K37" s="120"/>
      <c r="L37" s="120"/>
      <c r="M37" s="120"/>
    </row>
    <row r="38" spans="1:13" x14ac:dyDescent="0.25">
      <c r="A38" s="121" t="s">
        <v>136</v>
      </c>
      <c r="B38" s="336">
        <v>186</v>
      </c>
      <c r="C38" s="336">
        <v>134</v>
      </c>
      <c r="D38" s="336">
        <v>168</v>
      </c>
      <c r="E38" s="336">
        <v>217.083</v>
      </c>
      <c r="F38" s="336">
        <v>230.47300000000001</v>
      </c>
      <c r="G38" s="336">
        <v>229.386</v>
      </c>
      <c r="H38" s="336">
        <v>233.84299999999999</v>
      </c>
      <c r="J38" s="120"/>
      <c r="K38" s="120"/>
      <c r="L38" s="120"/>
      <c r="M38" s="120"/>
    </row>
    <row r="39" spans="1:13" x14ac:dyDescent="0.25">
      <c r="A39" s="121" t="s">
        <v>137</v>
      </c>
      <c r="B39" s="336">
        <v>310</v>
      </c>
      <c r="C39" s="336">
        <v>472</v>
      </c>
      <c r="D39" s="336">
        <v>407</v>
      </c>
      <c r="E39" s="336">
        <v>424.58</v>
      </c>
      <c r="F39" s="336">
        <v>418.91699999999997</v>
      </c>
      <c r="G39" s="336">
        <v>425.76299999999998</v>
      </c>
      <c r="H39" s="336">
        <v>433.99200000000002</v>
      </c>
      <c r="J39" s="120"/>
      <c r="K39" s="120"/>
      <c r="L39" s="120"/>
      <c r="M39" s="120"/>
    </row>
    <row r="40" spans="1:13" x14ac:dyDescent="0.25">
      <c r="A40" s="121" t="s">
        <v>138</v>
      </c>
      <c r="B40" s="336">
        <v>601</v>
      </c>
      <c r="C40" s="336">
        <v>533</v>
      </c>
      <c r="D40" s="336">
        <v>613</v>
      </c>
      <c r="E40" s="336">
        <v>547.62199999999996</v>
      </c>
      <c r="F40" s="336">
        <v>549.19600000000003</v>
      </c>
      <c r="G40" s="336">
        <v>558.51400000000001</v>
      </c>
      <c r="H40" s="336">
        <v>585.77499999999998</v>
      </c>
      <c r="J40" s="120"/>
      <c r="K40" s="120"/>
      <c r="L40" s="120"/>
      <c r="M40" s="120"/>
    </row>
    <row r="41" spans="1:13" x14ac:dyDescent="0.25">
      <c r="A41" s="121" t="s">
        <v>139</v>
      </c>
      <c r="B41" s="336">
        <v>2306</v>
      </c>
      <c r="C41" s="336">
        <v>2086</v>
      </c>
      <c r="D41" s="336">
        <v>2172</v>
      </c>
      <c r="E41" s="336">
        <v>2124.6030000000001</v>
      </c>
      <c r="F41" s="336">
        <v>2098.8980000000001</v>
      </c>
      <c r="G41" s="336">
        <v>2110.7779999999998</v>
      </c>
      <c r="H41" s="336">
        <v>2079.86</v>
      </c>
      <c r="J41" s="120"/>
      <c r="K41" s="120"/>
      <c r="L41" s="120"/>
      <c r="M41" s="120"/>
    </row>
    <row r="42" spans="1:13" x14ac:dyDescent="0.25">
      <c r="A42" s="129"/>
      <c r="B42" s="130"/>
      <c r="C42" s="131"/>
      <c r="D42" s="131"/>
      <c r="E42" s="132"/>
      <c r="F42" s="133"/>
      <c r="G42" s="133"/>
      <c r="H42" s="134"/>
    </row>
    <row r="43" spans="1:13" x14ac:dyDescent="0.25">
      <c r="A43" s="574" t="s">
        <v>126</v>
      </c>
      <c r="B43" s="574"/>
      <c r="C43" s="574"/>
      <c r="D43" s="574"/>
      <c r="E43" s="574"/>
      <c r="F43" s="125"/>
      <c r="G43" s="125"/>
      <c r="H43" s="125"/>
    </row>
    <row r="44" spans="1:13" ht="4.5" customHeight="1" x14ac:dyDescent="0.25">
      <c r="A44" s="118"/>
      <c r="B44" s="118"/>
      <c r="C44" s="118"/>
      <c r="D44" s="118"/>
      <c r="E44" s="118"/>
      <c r="F44" s="125"/>
      <c r="G44" s="125"/>
      <c r="H44" s="125"/>
    </row>
    <row r="45" spans="1:13" ht="15.75" x14ac:dyDescent="0.3">
      <c r="A45" s="118" t="s">
        <v>83</v>
      </c>
      <c r="B45" s="337">
        <v>5.8460996654340555E-2</v>
      </c>
      <c r="C45" s="127">
        <f t="shared" ref="C45:H45" si="4">+(C28-B28)/B28</f>
        <v>-2.8115122275827648E-2</v>
      </c>
      <c r="D45" s="127">
        <f t="shared" si="4"/>
        <v>2.3279698733310511E-2</v>
      </c>
      <c r="E45" s="127">
        <f t="shared" si="4"/>
        <v>8.9506523921043177E-3</v>
      </c>
      <c r="F45" s="127">
        <f t="shared" si="4"/>
        <v>5.2311967805060465E-3</v>
      </c>
      <c r="G45" s="127">
        <f t="shared" si="4"/>
        <v>5.5915668971720312E-3</v>
      </c>
      <c r="H45" s="127">
        <f t="shared" si="4"/>
        <v>4.1435397077330691E-3</v>
      </c>
    </row>
    <row r="46" spans="1:13" x14ac:dyDescent="0.25">
      <c r="A46" s="121" t="s">
        <v>128</v>
      </c>
      <c r="B46" s="338">
        <v>0.15789473684210525</v>
      </c>
      <c r="C46" s="128">
        <f>+(C30-B30)/B30</f>
        <v>-0.18181818181818182</v>
      </c>
      <c r="D46" s="128">
        <f t="shared" ref="D46:H46" si="5">+(D30-C30)/C30</f>
        <v>0.18055555555555555</v>
      </c>
      <c r="E46" s="128">
        <f t="shared" si="5"/>
        <v>-4.1517647058823486E-2</v>
      </c>
      <c r="F46" s="128">
        <f t="shared" si="5"/>
        <v>0.14018485105129422</v>
      </c>
      <c r="G46" s="128">
        <f t="shared" si="5"/>
        <v>0.10386255005813214</v>
      </c>
      <c r="H46" s="128">
        <f t="shared" si="5"/>
        <v>5.6338989662570574E-2</v>
      </c>
    </row>
    <row r="47" spans="1:13" x14ac:dyDescent="0.25">
      <c r="A47" s="121" t="s">
        <v>129</v>
      </c>
      <c r="B47" s="338">
        <v>1.0638297872340425E-2</v>
      </c>
      <c r="C47" s="128">
        <f t="shared" ref="C47:H57" si="6">+(C31-B31)/B31</f>
        <v>0.23157894736842105</v>
      </c>
      <c r="D47" s="128">
        <f t="shared" si="6"/>
        <v>-0.21367521367521367</v>
      </c>
      <c r="E47" s="128">
        <f t="shared" si="6"/>
        <v>3.3413043478260851E-2</v>
      </c>
      <c r="F47" s="128">
        <f t="shared" si="6"/>
        <v>1.6566043292593167E-2</v>
      </c>
      <c r="G47" s="128">
        <f t="shared" si="6"/>
        <v>-1.4485405953501905E-3</v>
      </c>
      <c r="H47" s="128">
        <f t="shared" si="6"/>
        <v>-2.0858158306479243E-2</v>
      </c>
    </row>
    <row r="48" spans="1:13" x14ac:dyDescent="0.25">
      <c r="A48" s="121" t="s">
        <v>130</v>
      </c>
      <c r="B48" s="338">
        <v>0.1737891737891738</v>
      </c>
      <c r="C48" s="128">
        <f t="shared" si="6"/>
        <v>-6.7961165048543687E-2</v>
      </c>
      <c r="D48" s="128">
        <f t="shared" si="6"/>
        <v>0.10677083333333333</v>
      </c>
      <c r="E48" s="128">
        <f t="shared" si="6"/>
        <v>-5.8628235294117585E-2</v>
      </c>
      <c r="F48" s="128">
        <f t="shared" si="6"/>
        <v>3.0391193827280817E-2</v>
      </c>
      <c r="G48" s="128">
        <f t="shared" si="6"/>
        <v>2.4888293769193801E-2</v>
      </c>
      <c r="H48" s="128">
        <f t="shared" si="6"/>
        <v>2.6650761416513445E-3</v>
      </c>
    </row>
    <row r="49" spans="1:8" x14ac:dyDescent="0.25">
      <c r="A49" s="121" t="s">
        <v>131</v>
      </c>
      <c r="B49" s="338">
        <v>2.3391812865497075E-2</v>
      </c>
      <c r="C49" s="128">
        <f t="shared" si="6"/>
        <v>1.7142857142857144E-2</v>
      </c>
      <c r="D49" s="128">
        <f t="shared" si="6"/>
        <v>-9.5505617977528087E-2</v>
      </c>
      <c r="E49" s="128">
        <f t="shared" si="6"/>
        <v>4.2198757763975227E-2</v>
      </c>
      <c r="F49" s="128">
        <f t="shared" si="6"/>
        <v>5.0818265253823061E-2</v>
      </c>
      <c r="G49" s="128">
        <f t="shared" si="6"/>
        <v>1.4093613352918902E-2</v>
      </c>
      <c r="H49" s="128">
        <f t="shared" si="6"/>
        <v>2.9098576110421208E-2</v>
      </c>
    </row>
    <row r="50" spans="1:8" x14ac:dyDescent="0.25">
      <c r="A50" s="121" t="s">
        <v>132</v>
      </c>
      <c r="B50" s="338">
        <v>0.30555555555555558</v>
      </c>
      <c r="C50" s="128">
        <f t="shared" si="6"/>
        <v>4.2553191489361701E-2</v>
      </c>
      <c r="D50" s="128">
        <f t="shared" si="6"/>
        <v>0.21938775510204081</v>
      </c>
      <c r="E50" s="128">
        <f t="shared" si="6"/>
        <v>-4.7133891213389068E-2</v>
      </c>
      <c r="F50" s="128">
        <f t="shared" si="6"/>
        <v>2.5635058291435191E-2</v>
      </c>
      <c r="G50" s="128">
        <f t="shared" si="6"/>
        <v>3.8065187329014871E-2</v>
      </c>
      <c r="H50" s="128">
        <f t="shared" si="6"/>
        <v>5.0729180414412087E-2</v>
      </c>
    </row>
    <row r="51" spans="1:8" x14ac:dyDescent="0.25">
      <c r="A51" s="121" t="s">
        <v>133</v>
      </c>
      <c r="B51" s="338">
        <v>5.1999999999999998E-2</v>
      </c>
      <c r="C51" s="128">
        <f t="shared" si="6"/>
        <v>-5.3231939163498096E-2</v>
      </c>
      <c r="D51" s="128">
        <f t="shared" si="6"/>
        <v>2.008032128514056E-3</v>
      </c>
      <c r="E51" s="128">
        <f t="shared" si="6"/>
        <v>0.10404408817635272</v>
      </c>
      <c r="F51" s="128">
        <f t="shared" si="6"/>
        <v>-1.3875023143190104E-2</v>
      </c>
      <c r="G51" s="128">
        <f t="shared" si="6"/>
        <v>2.1064877023380394E-2</v>
      </c>
      <c r="H51" s="128">
        <f t="shared" si="6"/>
        <v>3.0974296849930989E-2</v>
      </c>
    </row>
    <row r="52" spans="1:8" x14ac:dyDescent="0.25">
      <c r="A52" s="121" t="s">
        <v>134</v>
      </c>
      <c r="B52" s="338">
        <v>5.7731958762886601E-2</v>
      </c>
      <c r="C52" s="128">
        <f t="shared" si="6"/>
        <v>-2.1442495126705652E-2</v>
      </c>
      <c r="D52" s="128">
        <f t="shared" si="6"/>
        <v>2.3904382470119521E-2</v>
      </c>
      <c r="E52" s="128">
        <f t="shared" si="6"/>
        <v>8.5321011673151786E-2</v>
      </c>
      <c r="F52" s="128">
        <f t="shared" si="6"/>
        <v>-1.2799024836203951E-3</v>
      </c>
      <c r="G52" s="128">
        <f t="shared" si="6"/>
        <v>-3.2338312922581429E-2</v>
      </c>
      <c r="H52" s="128">
        <f t="shared" si="6"/>
        <v>-3.764625577789163E-2</v>
      </c>
    </row>
    <row r="53" spans="1:8" x14ac:dyDescent="0.25">
      <c r="A53" s="121" t="s">
        <v>135</v>
      </c>
      <c r="B53" s="338">
        <v>8.2508250825082501E-3</v>
      </c>
      <c r="C53" s="128">
        <f t="shared" si="6"/>
        <v>9.6563011456628475E-2</v>
      </c>
      <c r="D53" s="128">
        <f t="shared" si="6"/>
        <v>-0.1</v>
      </c>
      <c r="E53" s="128">
        <f t="shared" si="6"/>
        <v>5.5868988391376391E-2</v>
      </c>
      <c r="F53" s="128">
        <f t="shared" si="6"/>
        <v>2.6377085201723265E-2</v>
      </c>
      <c r="G53" s="128">
        <f t="shared" si="6"/>
        <v>-2.6972392548849745E-2</v>
      </c>
      <c r="H53" s="128">
        <f t="shared" si="6"/>
        <v>-4.7888125789288458E-3</v>
      </c>
    </row>
    <row r="54" spans="1:8" x14ac:dyDescent="0.25">
      <c r="A54" s="121" t="s">
        <v>136</v>
      </c>
      <c r="B54" s="338">
        <v>3.3333333333333333E-2</v>
      </c>
      <c r="C54" s="128">
        <f t="shared" si="6"/>
        <v>-0.27956989247311825</v>
      </c>
      <c r="D54" s="128">
        <f t="shared" si="6"/>
        <v>0.2537313432835821</v>
      </c>
      <c r="E54" s="128">
        <f t="shared" si="6"/>
        <v>0.29216071428571427</v>
      </c>
      <c r="F54" s="128">
        <f t="shared" si="6"/>
        <v>6.1681476670213765E-2</v>
      </c>
      <c r="G54" s="128">
        <f t="shared" si="6"/>
        <v>-4.7163876028863136E-3</v>
      </c>
      <c r="H54" s="128">
        <f t="shared" si="6"/>
        <v>1.9430130871108061E-2</v>
      </c>
    </row>
    <row r="55" spans="1:8" x14ac:dyDescent="0.25">
      <c r="A55" s="121" t="s">
        <v>137</v>
      </c>
      <c r="B55" s="338">
        <v>0.16104868913857678</v>
      </c>
      <c r="C55" s="128">
        <f t="shared" si="6"/>
        <v>0.52258064516129032</v>
      </c>
      <c r="D55" s="128">
        <f t="shared" si="6"/>
        <v>-0.13771186440677965</v>
      </c>
      <c r="E55" s="128">
        <f t="shared" si="6"/>
        <v>4.3194103194103155E-2</v>
      </c>
      <c r="F55" s="128">
        <f t="shared" si="6"/>
        <v>-1.3337886852889941E-2</v>
      </c>
      <c r="G55" s="128">
        <f t="shared" si="6"/>
        <v>1.634213937367069E-2</v>
      </c>
      <c r="H55" s="128">
        <f t="shared" si="6"/>
        <v>1.9327654117431627E-2</v>
      </c>
    </row>
    <row r="56" spans="1:8" x14ac:dyDescent="0.25">
      <c r="A56" s="121" t="s">
        <v>138</v>
      </c>
      <c r="B56" s="338">
        <v>3.9792387543252594E-2</v>
      </c>
      <c r="C56" s="128">
        <f t="shared" si="6"/>
        <v>-0.11314475873544093</v>
      </c>
      <c r="D56" s="128">
        <f t="shared" si="6"/>
        <v>0.15009380863039401</v>
      </c>
      <c r="E56" s="128">
        <f t="shared" si="6"/>
        <v>-0.10665252854812406</v>
      </c>
      <c r="F56" s="128">
        <f t="shared" si="6"/>
        <v>2.8742453736337642E-3</v>
      </c>
      <c r="G56" s="128">
        <f t="shared" si="6"/>
        <v>1.696662029585063E-2</v>
      </c>
      <c r="H56" s="128">
        <f t="shared" si="6"/>
        <v>4.8809877639593574E-2</v>
      </c>
    </row>
    <row r="57" spans="1:8" x14ac:dyDescent="0.25">
      <c r="A57" s="121" t="s">
        <v>139</v>
      </c>
      <c r="B57" s="338">
        <v>3.5473731477323751E-2</v>
      </c>
      <c r="C57" s="128">
        <f t="shared" si="6"/>
        <v>-9.5403295750216832E-2</v>
      </c>
      <c r="D57" s="128">
        <f t="shared" si="6"/>
        <v>4.1227229146692232E-2</v>
      </c>
      <c r="E57" s="128">
        <f t="shared" si="6"/>
        <v>-2.182182320441986E-2</v>
      </c>
      <c r="F57" s="128">
        <f t="shared" si="6"/>
        <v>-1.2098730915846361E-2</v>
      </c>
      <c r="G57" s="128">
        <f t="shared" si="6"/>
        <v>5.6601130688578739E-3</v>
      </c>
      <c r="H57" s="128">
        <f t="shared" si="6"/>
        <v>-1.4647679670718412E-2</v>
      </c>
    </row>
    <row r="58" spans="1:8" x14ac:dyDescent="0.25">
      <c r="A58" s="111"/>
      <c r="B58" s="111"/>
      <c r="C58" s="111"/>
      <c r="D58" s="111"/>
      <c r="E58" s="111"/>
      <c r="F58" s="111"/>
      <c r="G58" s="111"/>
      <c r="H58" s="111"/>
    </row>
    <row r="59" spans="1:8" x14ac:dyDescent="0.25">
      <c r="A59" s="135" t="s">
        <v>140</v>
      </c>
    </row>
    <row r="60" spans="1:8" x14ac:dyDescent="0.25">
      <c r="A60" s="135"/>
    </row>
    <row r="61" spans="1:8" x14ac:dyDescent="0.25">
      <c r="A61" s="136" t="s">
        <v>24</v>
      </c>
    </row>
    <row r="62" spans="1:8" x14ac:dyDescent="0.25">
      <c r="A62" s="137" t="s">
        <v>141</v>
      </c>
    </row>
    <row r="63" spans="1:8" x14ac:dyDescent="0.25">
      <c r="A63" s="138" t="s">
        <v>142</v>
      </c>
    </row>
  </sheetData>
  <sheetProtection algorithmName="SHA-512" hashValue="AGP2+5ezvibUkfNpQ36hD/5C72NkNH5QTnQmi5PTdPl2aVh4ZgVjrOSKFwdo3RwHVDLcS/VYW97sTmFCVk/qFA==" saltValue="TVuK1wm3slipx1Xcvq/XyQ==" spinCount="100000" sheet="1" objects="1" scenarios="1"/>
  <mergeCells count="2">
    <mergeCell ref="A26:E26"/>
    <mergeCell ref="A43:E43"/>
  </mergeCells>
  <pageMargins left="0.7" right="0.7" top="0.78740157499999996" bottom="0.78740157499999996" header="0.3" footer="0.3"/>
  <pageSetup paperSize="9" scale="77"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zoomScaleNormal="100" workbookViewId="0"/>
  </sheetViews>
  <sheetFormatPr baseColWidth="10" defaultRowHeight="15" x14ac:dyDescent="0.25"/>
  <cols>
    <col min="1" max="1" width="11" style="267" customWidth="1"/>
    <col min="2" max="2" width="17.7109375" style="267" customWidth="1"/>
    <col min="3" max="3" width="14.28515625" style="285" customWidth="1"/>
    <col min="4" max="4" width="12.28515625" style="285" customWidth="1"/>
    <col min="5" max="5" width="15.5703125" style="285" customWidth="1"/>
    <col min="6" max="6" width="13.42578125" style="285" customWidth="1"/>
    <col min="7" max="7" width="14.7109375" style="285" customWidth="1"/>
    <col min="8" max="8" width="13" style="285" customWidth="1"/>
    <col min="9" max="9" width="12.28515625" style="285" customWidth="1"/>
    <col min="19" max="16384" width="11.42578125" style="267"/>
  </cols>
  <sheetData>
    <row r="1" spans="1:9" ht="15" customHeight="1" x14ac:dyDescent="0.3">
      <c r="A1" s="41" t="s">
        <v>260</v>
      </c>
      <c r="B1" s="87"/>
    </row>
    <row r="2" spans="1:9" ht="15" customHeight="1" x14ac:dyDescent="0.4">
      <c r="A2" s="42" t="s">
        <v>47</v>
      </c>
      <c r="B2" s="268"/>
    </row>
    <row r="3" spans="1:9" ht="15" customHeight="1" x14ac:dyDescent="0.4">
      <c r="A3" s="286" t="s">
        <v>261</v>
      </c>
      <c r="B3" s="287"/>
      <c r="C3" s="288"/>
      <c r="D3" s="288"/>
      <c r="E3" s="288"/>
      <c r="F3" s="288"/>
      <c r="G3" s="288"/>
      <c r="H3" s="288"/>
      <c r="I3" s="288"/>
    </row>
    <row r="4" spans="1:9" x14ac:dyDescent="0.25">
      <c r="A4" s="111"/>
      <c r="B4" s="111"/>
      <c r="C4" s="212" t="s">
        <v>188</v>
      </c>
      <c r="D4" s="111"/>
      <c r="E4" s="111"/>
      <c r="F4" s="111"/>
      <c r="G4" s="111"/>
      <c r="H4" s="111"/>
      <c r="I4" s="111"/>
    </row>
    <row r="5" spans="1:9" ht="78" customHeight="1" x14ac:dyDescent="0.25">
      <c r="A5" s="111"/>
      <c r="B5" s="111"/>
      <c r="C5" s="111" t="s">
        <v>189</v>
      </c>
      <c r="D5" s="111" t="s">
        <v>190</v>
      </c>
      <c r="E5" s="111" t="s">
        <v>255</v>
      </c>
      <c r="F5" s="111" t="s">
        <v>192</v>
      </c>
      <c r="G5" s="111" t="s">
        <v>256</v>
      </c>
      <c r="H5" s="111" t="s">
        <v>194</v>
      </c>
      <c r="I5" s="111" t="s">
        <v>34</v>
      </c>
    </row>
    <row r="6" spans="1:9" ht="21.75" customHeight="1" x14ac:dyDescent="0.3">
      <c r="A6" s="320" t="s">
        <v>119</v>
      </c>
      <c r="B6" s="321"/>
      <c r="C6" s="322"/>
      <c r="D6" s="322"/>
      <c r="E6" s="322"/>
      <c r="F6" s="322"/>
      <c r="G6" s="322"/>
      <c r="H6" s="322"/>
      <c r="I6" s="322"/>
    </row>
    <row r="7" spans="1:9" ht="5.25" customHeight="1" x14ac:dyDescent="0.25">
      <c r="A7" s="323"/>
      <c r="B7" s="321"/>
      <c r="C7" s="322"/>
      <c r="D7" s="322"/>
      <c r="E7" s="322"/>
      <c r="F7" s="322"/>
      <c r="G7" s="322"/>
      <c r="H7" s="322"/>
      <c r="I7" s="322"/>
    </row>
    <row r="8" spans="1:9" x14ac:dyDescent="0.25">
      <c r="A8" s="186" t="s">
        <v>34</v>
      </c>
      <c r="B8" s="184"/>
      <c r="C8" s="324">
        <f>SUM(C9:C14)</f>
        <v>72</v>
      </c>
      <c r="D8" s="324">
        <f t="shared" ref="D8:H8" si="0">SUM(D9:D15)</f>
        <v>13833</v>
      </c>
      <c r="E8" s="324">
        <f t="shared" si="0"/>
        <v>1211</v>
      </c>
      <c r="F8" s="324">
        <f t="shared" si="0"/>
        <v>1393</v>
      </c>
      <c r="G8" s="324">
        <f t="shared" si="0"/>
        <v>5887</v>
      </c>
      <c r="H8" s="324">
        <f t="shared" si="0"/>
        <v>596</v>
      </c>
      <c r="I8" s="324">
        <f>SUM(C8:H8)</f>
        <v>22992</v>
      </c>
    </row>
    <row r="9" spans="1:9" ht="5.25" customHeight="1" x14ac:dyDescent="0.25">
      <c r="A9" s="187"/>
      <c r="B9" s="121"/>
      <c r="C9" s="325"/>
      <c r="D9" s="325"/>
      <c r="E9" s="325"/>
      <c r="F9" s="325"/>
      <c r="G9" s="325"/>
      <c r="H9" s="325"/>
      <c r="I9" s="326"/>
    </row>
    <row r="10" spans="1:9" x14ac:dyDescent="0.25">
      <c r="A10" s="187" t="s">
        <v>120</v>
      </c>
      <c r="B10" s="121"/>
      <c r="C10" s="327">
        <v>43</v>
      </c>
      <c r="D10" s="327">
        <v>2765</v>
      </c>
      <c r="E10" s="327">
        <v>291</v>
      </c>
      <c r="F10" s="327">
        <v>301</v>
      </c>
      <c r="G10" s="327">
        <v>798</v>
      </c>
      <c r="H10" s="327">
        <v>111</v>
      </c>
      <c r="I10" s="328">
        <f t="shared" ref="I10:I15" si="1">SUM(C10:H10)</f>
        <v>4309</v>
      </c>
    </row>
    <row r="11" spans="1:9" x14ac:dyDescent="0.25">
      <c r="A11" s="187" t="s">
        <v>196</v>
      </c>
      <c r="B11" s="121"/>
      <c r="C11" s="328">
        <v>16</v>
      </c>
      <c r="D11" s="328">
        <v>2721</v>
      </c>
      <c r="E11" s="328">
        <v>461</v>
      </c>
      <c r="F11" s="328">
        <v>286</v>
      </c>
      <c r="G11" s="328">
        <v>978</v>
      </c>
      <c r="H11" s="328">
        <v>110</v>
      </c>
      <c r="I11" s="328">
        <f t="shared" si="1"/>
        <v>4572</v>
      </c>
    </row>
    <row r="12" spans="1:9" x14ac:dyDescent="0.25">
      <c r="A12" s="187" t="s">
        <v>122</v>
      </c>
      <c r="B12" s="121"/>
      <c r="C12" s="328">
        <v>1</v>
      </c>
      <c r="D12" s="328">
        <v>3819</v>
      </c>
      <c r="E12" s="328">
        <v>218</v>
      </c>
      <c r="F12" s="328">
        <v>391</v>
      </c>
      <c r="G12" s="328">
        <v>2006</v>
      </c>
      <c r="H12" s="328">
        <v>156</v>
      </c>
      <c r="I12" s="328">
        <f t="shared" si="1"/>
        <v>6591</v>
      </c>
    </row>
    <row r="13" spans="1:9" x14ac:dyDescent="0.25">
      <c r="A13" s="187" t="s">
        <v>197</v>
      </c>
      <c r="B13" s="121"/>
      <c r="C13" s="328">
        <v>11</v>
      </c>
      <c r="D13" s="328">
        <v>3960</v>
      </c>
      <c r="E13" s="328">
        <v>230</v>
      </c>
      <c r="F13" s="328">
        <v>384</v>
      </c>
      <c r="G13" s="328">
        <v>1982</v>
      </c>
      <c r="H13" s="328">
        <v>213</v>
      </c>
      <c r="I13" s="328">
        <f t="shared" si="1"/>
        <v>6780</v>
      </c>
    </row>
    <row r="14" spans="1:9" ht="13.5" customHeight="1" x14ac:dyDescent="0.25">
      <c r="A14" s="187" t="s">
        <v>124</v>
      </c>
      <c r="B14" s="121"/>
      <c r="C14" s="328">
        <v>1</v>
      </c>
      <c r="D14" s="328">
        <v>135</v>
      </c>
      <c r="E14" s="328">
        <v>2</v>
      </c>
      <c r="F14" s="328">
        <v>5</v>
      </c>
      <c r="G14" s="328">
        <v>20</v>
      </c>
      <c r="H14" s="328">
        <v>0</v>
      </c>
      <c r="I14" s="328">
        <f t="shared" si="1"/>
        <v>163</v>
      </c>
    </row>
    <row r="15" spans="1:9" ht="15" customHeight="1" x14ac:dyDescent="0.25">
      <c r="A15" s="187" t="s">
        <v>198</v>
      </c>
      <c r="B15" s="121"/>
      <c r="C15" s="328">
        <v>0</v>
      </c>
      <c r="D15" s="328">
        <v>433</v>
      </c>
      <c r="E15" s="328">
        <v>9</v>
      </c>
      <c r="F15" s="328">
        <v>26</v>
      </c>
      <c r="G15" s="328">
        <v>103</v>
      </c>
      <c r="H15" s="328">
        <v>6</v>
      </c>
      <c r="I15" s="328">
        <f t="shared" si="1"/>
        <v>577</v>
      </c>
    </row>
    <row r="16" spans="1:9" x14ac:dyDescent="0.25">
      <c r="A16" s="187"/>
      <c r="B16" s="121"/>
      <c r="C16" s="329"/>
      <c r="D16" s="329"/>
      <c r="E16" s="329"/>
      <c r="F16" s="329"/>
      <c r="G16" s="329"/>
      <c r="H16" s="329"/>
      <c r="I16" s="328"/>
    </row>
    <row r="17" spans="1:9" x14ac:dyDescent="0.25">
      <c r="A17" s="323" t="s">
        <v>241</v>
      </c>
      <c r="B17" s="321"/>
      <c r="C17" s="330"/>
      <c r="D17" s="330"/>
      <c r="E17" s="330"/>
      <c r="F17" s="330"/>
      <c r="G17" s="330"/>
      <c r="H17" s="330"/>
      <c r="I17" s="330"/>
    </row>
    <row r="18" spans="1:9" ht="5.25" customHeight="1" x14ac:dyDescent="0.25">
      <c r="A18" s="187"/>
      <c r="B18" s="121"/>
      <c r="C18" s="328"/>
      <c r="D18" s="328"/>
      <c r="E18" s="328"/>
      <c r="F18" s="328"/>
      <c r="G18" s="328"/>
      <c r="H18" s="328"/>
      <c r="I18" s="328"/>
    </row>
    <row r="19" spans="1:9" x14ac:dyDescent="0.25">
      <c r="A19" s="186" t="s">
        <v>34</v>
      </c>
      <c r="B19" s="184"/>
      <c r="C19" s="324">
        <f>SUM(C21:C25)</f>
        <v>72</v>
      </c>
      <c r="D19" s="324">
        <f t="shared" ref="D19:H19" si="2">SUM(D21:D25)</f>
        <v>13833</v>
      </c>
      <c r="E19" s="324">
        <f t="shared" si="2"/>
        <v>1211</v>
      </c>
      <c r="F19" s="324">
        <f t="shared" si="2"/>
        <v>1393</v>
      </c>
      <c r="G19" s="324">
        <f t="shared" si="2"/>
        <v>5887</v>
      </c>
      <c r="H19" s="324">
        <f t="shared" si="2"/>
        <v>596</v>
      </c>
      <c r="I19" s="324">
        <f>SUM(C19:H19)</f>
        <v>22992</v>
      </c>
    </row>
    <row r="20" spans="1:9" ht="5.25" customHeight="1" x14ac:dyDescent="0.25">
      <c r="A20" s="187"/>
      <c r="B20" s="121"/>
      <c r="C20" s="328"/>
      <c r="D20" s="328"/>
      <c r="E20" s="328"/>
      <c r="F20" s="328"/>
      <c r="G20" s="328"/>
      <c r="H20" s="328"/>
      <c r="I20" s="328"/>
    </row>
    <row r="21" spans="1:9" x14ac:dyDescent="0.25">
      <c r="A21" s="187" t="s">
        <v>242</v>
      </c>
      <c r="B21" s="121"/>
      <c r="C21" s="328">
        <v>0</v>
      </c>
      <c r="D21" s="328">
        <v>1281</v>
      </c>
      <c r="E21" s="328">
        <v>16</v>
      </c>
      <c r="F21" s="328">
        <v>36</v>
      </c>
      <c r="G21" s="328">
        <v>314</v>
      </c>
      <c r="H21" s="328">
        <v>54</v>
      </c>
      <c r="I21" s="328">
        <f>SUM(C21:H21)</f>
        <v>1701</v>
      </c>
    </row>
    <row r="22" spans="1:9" x14ac:dyDescent="0.25">
      <c r="A22" s="187" t="s">
        <v>243</v>
      </c>
      <c r="B22" s="121"/>
      <c r="C22" s="328">
        <v>16</v>
      </c>
      <c r="D22" s="328">
        <v>5148</v>
      </c>
      <c r="E22" s="328">
        <v>413</v>
      </c>
      <c r="F22" s="328">
        <v>309</v>
      </c>
      <c r="G22" s="328">
        <v>1786</v>
      </c>
      <c r="H22" s="328">
        <v>174</v>
      </c>
      <c r="I22" s="328">
        <f>SUM(C22:H22)</f>
        <v>7846</v>
      </c>
    </row>
    <row r="23" spans="1:9" x14ac:dyDescent="0.25">
      <c r="A23" s="187" t="s">
        <v>244</v>
      </c>
      <c r="B23" s="121"/>
      <c r="C23" s="328">
        <v>18</v>
      </c>
      <c r="D23" s="328">
        <v>2688</v>
      </c>
      <c r="E23" s="328">
        <v>226</v>
      </c>
      <c r="F23" s="328">
        <v>304</v>
      </c>
      <c r="G23" s="328">
        <v>1509</v>
      </c>
      <c r="H23" s="328">
        <v>125</v>
      </c>
      <c r="I23" s="328">
        <f>SUM(C23:H23)</f>
        <v>4870</v>
      </c>
    </row>
    <row r="24" spans="1:9" x14ac:dyDescent="0.25">
      <c r="A24" s="187" t="s">
        <v>245</v>
      </c>
      <c r="B24" s="121"/>
      <c r="C24" s="328">
        <v>35</v>
      </c>
      <c r="D24" s="328">
        <v>4566</v>
      </c>
      <c r="E24" s="328">
        <v>513</v>
      </c>
      <c r="F24" s="328">
        <v>702</v>
      </c>
      <c r="G24" s="328">
        <v>2234</v>
      </c>
      <c r="H24" s="328">
        <v>222</v>
      </c>
      <c r="I24" s="328">
        <f>SUM(C24:H24)</f>
        <v>8272</v>
      </c>
    </row>
    <row r="25" spans="1:9" x14ac:dyDescent="0.25">
      <c r="A25" s="187" t="s">
        <v>246</v>
      </c>
      <c r="B25" s="121"/>
      <c r="C25" s="328">
        <v>3</v>
      </c>
      <c r="D25" s="328">
        <v>150</v>
      </c>
      <c r="E25" s="328">
        <v>43</v>
      </c>
      <c r="F25" s="328">
        <v>42</v>
      </c>
      <c r="G25" s="328">
        <v>44</v>
      </c>
      <c r="H25" s="328">
        <v>21</v>
      </c>
      <c r="I25" s="328">
        <f>SUM(C25:H25)</f>
        <v>303</v>
      </c>
    </row>
    <row r="26" spans="1:9" x14ac:dyDescent="0.25">
      <c r="A26" s="187"/>
      <c r="B26" s="121"/>
      <c r="C26" s="328"/>
      <c r="D26" s="328"/>
      <c r="E26" s="328"/>
      <c r="F26" s="328"/>
      <c r="G26" s="328"/>
      <c r="H26" s="328"/>
      <c r="I26" s="328"/>
    </row>
    <row r="27" spans="1:9" x14ac:dyDescent="0.25">
      <c r="A27" s="323" t="s">
        <v>262</v>
      </c>
      <c r="B27" s="321"/>
      <c r="C27" s="330"/>
      <c r="D27" s="330"/>
      <c r="E27" s="330"/>
      <c r="F27" s="330"/>
      <c r="G27" s="330"/>
      <c r="H27" s="330"/>
      <c r="I27" s="330"/>
    </row>
    <row r="28" spans="1:9" ht="5.25" customHeight="1" x14ac:dyDescent="0.25">
      <c r="A28" s="187"/>
      <c r="B28" s="121"/>
      <c r="C28" s="328"/>
      <c r="D28" s="328"/>
      <c r="E28" s="328"/>
      <c r="F28" s="328"/>
      <c r="G28" s="328"/>
      <c r="H28" s="328"/>
      <c r="I28" s="328"/>
    </row>
    <row r="29" spans="1:9" x14ac:dyDescent="0.25">
      <c r="A29" s="186" t="s">
        <v>34</v>
      </c>
      <c r="B29" s="184"/>
      <c r="C29" s="324">
        <f>SUM(C31:C32)</f>
        <v>72</v>
      </c>
      <c r="D29" s="324">
        <f t="shared" ref="D29:H29" si="3">SUM(D31:D32)</f>
        <v>13833</v>
      </c>
      <c r="E29" s="324">
        <f t="shared" si="3"/>
        <v>1211</v>
      </c>
      <c r="F29" s="324">
        <f t="shared" si="3"/>
        <v>1393</v>
      </c>
      <c r="G29" s="324">
        <f t="shared" si="3"/>
        <v>5887</v>
      </c>
      <c r="H29" s="324">
        <f t="shared" si="3"/>
        <v>596</v>
      </c>
      <c r="I29" s="324">
        <f>SUM(C29:H29)</f>
        <v>22992</v>
      </c>
    </row>
    <row r="30" spans="1:9" ht="5.25" customHeight="1" x14ac:dyDescent="0.25">
      <c r="A30" s="187"/>
      <c r="B30" s="121"/>
      <c r="C30" s="328"/>
      <c r="D30" s="328"/>
      <c r="E30" s="328"/>
      <c r="F30" s="328"/>
      <c r="G30" s="328"/>
      <c r="H30" s="328"/>
      <c r="I30" s="328"/>
    </row>
    <row r="31" spans="1:9" x14ac:dyDescent="0.25">
      <c r="A31" s="187" t="s">
        <v>248</v>
      </c>
      <c r="B31" s="121"/>
      <c r="C31" s="328">
        <v>35</v>
      </c>
      <c r="D31" s="328">
        <v>2162</v>
      </c>
      <c r="E31" s="328">
        <v>215</v>
      </c>
      <c r="F31" s="328">
        <v>355</v>
      </c>
      <c r="G31" s="328">
        <v>1628</v>
      </c>
      <c r="H31" s="328">
        <v>537</v>
      </c>
      <c r="I31" s="328">
        <f>SUM(C31:H31)</f>
        <v>4932</v>
      </c>
    </row>
    <row r="32" spans="1:9" x14ac:dyDescent="0.25">
      <c r="A32" s="187" t="s">
        <v>249</v>
      </c>
      <c r="B32" s="121"/>
      <c r="C32" s="328">
        <v>37</v>
      </c>
      <c r="D32" s="328">
        <v>11671</v>
      </c>
      <c r="E32" s="328">
        <v>996</v>
      </c>
      <c r="F32" s="328">
        <v>1038</v>
      </c>
      <c r="G32" s="328">
        <v>4259</v>
      </c>
      <c r="H32" s="328">
        <v>59</v>
      </c>
      <c r="I32" s="328">
        <f>SUM(C32:H32)</f>
        <v>18060</v>
      </c>
    </row>
    <row r="33" spans="1:9" x14ac:dyDescent="0.25">
      <c r="A33" s="80"/>
      <c r="B33" s="80"/>
      <c r="C33" s="315"/>
      <c r="D33" s="315"/>
      <c r="E33" s="315"/>
      <c r="F33" s="315"/>
      <c r="G33" s="315"/>
      <c r="H33" s="315"/>
      <c r="I33" s="315"/>
    </row>
    <row r="34" spans="1:9" x14ac:dyDescent="0.25">
      <c r="A34" s="323" t="s">
        <v>250</v>
      </c>
      <c r="B34" s="321"/>
      <c r="C34" s="322"/>
      <c r="D34" s="322"/>
      <c r="E34" s="322"/>
      <c r="F34" s="322"/>
      <c r="G34" s="322"/>
      <c r="H34" s="322"/>
      <c r="I34" s="322"/>
    </row>
    <row r="35" spans="1:9" ht="5.25" customHeight="1" x14ac:dyDescent="0.25">
      <c r="A35" s="187"/>
      <c r="B35" s="121"/>
      <c r="C35" s="331"/>
      <c r="D35" s="331"/>
      <c r="E35" s="331"/>
      <c r="F35" s="331"/>
      <c r="G35" s="331"/>
      <c r="H35" s="331"/>
      <c r="I35" s="331"/>
    </row>
    <row r="36" spans="1:9" x14ac:dyDescent="0.25">
      <c r="A36" s="186" t="s">
        <v>34</v>
      </c>
      <c r="B36" s="184"/>
      <c r="C36" s="332">
        <f t="shared" ref="C36:I36" si="4">100*C8/$I$8</f>
        <v>0.31315240083507306</v>
      </c>
      <c r="D36" s="332">
        <f t="shared" si="4"/>
        <v>60.164405010438415</v>
      </c>
      <c r="E36" s="332">
        <f t="shared" si="4"/>
        <v>5.2670494084899095</v>
      </c>
      <c r="F36" s="332">
        <f t="shared" si="4"/>
        <v>6.0586290883785665</v>
      </c>
      <c r="G36" s="332">
        <f t="shared" si="4"/>
        <v>25.604558107167712</v>
      </c>
      <c r="H36" s="332">
        <f t="shared" si="4"/>
        <v>2.5922059846903269</v>
      </c>
      <c r="I36" s="332">
        <f t="shared" si="4"/>
        <v>100</v>
      </c>
    </row>
    <row r="37" spans="1:9" ht="5.25" customHeight="1" x14ac:dyDescent="0.25">
      <c r="A37" s="187"/>
      <c r="B37" s="121"/>
      <c r="C37" s="333"/>
      <c r="D37" s="333"/>
      <c r="E37" s="333"/>
      <c r="F37" s="333"/>
      <c r="G37" s="333"/>
      <c r="H37" s="333"/>
      <c r="I37" s="333"/>
    </row>
    <row r="38" spans="1:9" x14ac:dyDescent="0.25">
      <c r="A38" s="187" t="s">
        <v>120</v>
      </c>
      <c r="B38" s="121"/>
      <c r="C38" s="333">
        <f t="shared" ref="C38:H38" si="5">100*C10/$I$10</f>
        <v>0.99791134834068229</v>
      </c>
      <c r="D38" s="333">
        <f t="shared" si="5"/>
        <v>64.168020422371782</v>
      </c>
      <c r="E38" s="333">
        <f t="shared" si="5"/>
        <v>6.7533070317939199</v>
      </c>
      <c r="F38" s="333">
        <f t="shared" si="5"/>
        <v>6.9853794383847765</v>
      </c>
      <c r="G38" s="333">
        <f t="shared" si="5"/>
        <v>18.519378045950337</v>
      </c>
      <c r="H38" s="333">
        <f t="shared" si="5"/>
        <v>2.5760037131585056</v>
      </c>
      <c r="I38" s="333">
        <f t="shared" ref="I38:I43" si="6">100*I10/$I10</f>
        <v>100</v>
      </c>
    </row>
    <row r="39" spans="1:9" x14ac:dyDescent="0.25">
      <c r="A39" s="187" t="s">
        <v>196</v>
      </c>
      <c r="B39" s="121"/>
      <c r="C39" s="333">
        <f t="shared" ref="C39:H43" si="7">100*C11/$I11</f>
        <v>0.34995625546806647</v>
      </c>
      <c r="D39" s="333">
        <f t="shared" si="7"/>
        <v>59.514435695538054</v>
      </c>
      <c r="E39" s="333">
        <f t="shared" si="7"/>
        <v>10.083114610673666</v>
      </c>
      <c r="F39" s="333">
        <f t="shared" si="7"/>
        <v>6.2554680664916882</v>
      </c>
      <c r="G39" s="333">
        <f t="shared" si="7"/>
        <v>21.391076115485564</v>
      </c>
      <c r="H39" s="333">
        <f t="shared" si="7"/>
        <v>2.4059492563429572</v>
      </c>
      <c r="I39" s="333">
        <f t="shared" si="6"/>
        <v>100</v>
      </c>
    </row>
    <row r="40" spans="1:9" x14ac:dyDescent="0.25">
      <c r="A40" s="187" t="s">
        <v>122</v>
      </c>
      <c r="B40" s="121"/>
      <c r="C40" s="333">
        <f t="shared" si="7"/>
        <v>1.5172204521316948E-2</v>
      </c>
      <c r="D40" s="333">
        <f t="shared" si="7"/>
        <v>57.942649066909425</v>
      </c>
      <c r="E40" s="333">
        <f t="shared" si="7"/>
        <v>3.3075405856470947</v>
      </c>
      <c r="F40" s="333">
        <f t="shared" si="7"/>
        <v>5.9323319678349264</v>
      </c>
      <c r="G40" s="333">
        <f t="shared" si="7"/>
        <v>30.435442269761797</v>
      </c>
      <c r="H40" s="333">
        <f t="shared" si="7"/>
        <v>2.3668639053254439</v>
      </c>
      <c r="I40" s="333">
        <f t="shared" si="6"/>
        <v>100</v>
      </c>
    </row>
    <row r="41" spans="1:9" x14ac:dyDescent="0.25">
      <c r="A41" s="187" t="s">
        <v>197</v>
      </c>
      <c r="B41" s="121"/>
      <c r="C41" s="333">
        <f t="shared" si="7"/>
        <v>0.16224188790560473</v>
      </c>
      <c r="D41" s="333">
        <f t="shared" si="7"/>
        <v>58.407079646017699</v>
      </c>
      <c r="E41" s="333">
        <f t="shared" si="7"/>
        <v>3.3923303834808261</v>
      </c>
      <c r="F41" s="333">
        <f t="shared" si="7"/>
        <v>5.663716814159292</v>
      </c>
      <c r="G41" s="333">
        <f t="shared" si="7"/>
        <v>29.233038348082594</v>
      </c>
      <c r="H41" s="333">
        <f t="shared" si="7"/>
        <v>3.1415929203539825</v>
      </c>
      <c r="I41" s="333">
        <f t="shared" si="6"/>
        <v>100</v>
      </c>
    </row>
    <row r="42" spans="1:9" x14ac:dyDescent="0.25">
      <c r="A42" s="187" t="s">
        <v>124</v>
      </c>
      <c r="B42" s="121"/>
      <c r="C42" s="333">
        <f t="shared" si="7"/>
        <v>0.61349693251533743</v>
      </c>
      <c r="D42" s="333">
        <f t="shared" si="7"/>
        <v>82.822085889570559</v>
      </c>
      <c r="E42" s="333">
        <f t="shared" si="7"/>
        <v>1.2269938650306749</v>
      </c>
      <c r="F42" s="333">
        <f t="shared" si="7"/>
        <v>3.0674846625766872</v>
      </c>
      <c r="G42" s="333">
        <f t="shared" si="7"/>
        <v>12.269938650306749</v>
      </c>
      <c r="H42" s="333">
        <f t="shared" si="7"/>
        <v>0</v>
      </c>
      <c r="I42" s="333">
        <f t="shared" si="6"/>
        <v>100</v>
      </c>
    </row>
    <row r="43" spans="1:9" x14ac:dyDescent="0.25">
      <c r="A43" s="187" t="s">
        <v>198</v>
      </c>
      <c r="B43" s="121"/>
      <c r="C43" s="333">
        <f t="shared" si="7"/>
        <v>0</v>
      </c>
      <c r="D43" s="333">
        <f t="shared" si="7"/>
        <v>75.043327556325821</v>
      </c>
      <c r="E43" s="333">
        <f t="shared" si="7"/>
        <v>1.559792027729636</v>
      </c>
      <c r="F43" s="333">
        <f t="shared" si="7"/>
        <v>4.5060658578856154</v>
      </c>
      <c r="G43" s="333">
        <f t="shared" si="7"/>
        <v>17.850953206239168</v>
      </c>
      <c r="H43" s="333">
        <f t="shared" si="7"/>
        <v>1.0398613518197575</v>
      </c>
      <c r="I43" s="333">
        <f t="shared" si="6"/>
        <v>100</v>
      </c>
    </row>
    <row r="44" spans="1:9" x14ac:dyDescent="0.25">
      <c r="A44" s="187"/>
      <c r="B44" s="121"/>
      <c r="C44" s="333"/>
      <c r="D44" s="333"/>
      <c r="E44" s="333"/>
      <c r="F44" s="333"/>
      <c r="G44" s="333"/>
      <c r="H44" s="333"/>
      <c r="I44" s="333"/>
    </row>
    <row r="45" spans="1:9" x14ac:dyDescent="0.25">
      <c r="A45" s="323" t="s">
        <v>251</v>
      </c>
      <c r="B45" s="321"/>
      <c r="C45" s="322"/>
      <c r="D45" s="322"/>
      <c r="E45" s="322"/>
      <c r="F45" s="322"/>
      <c r="G45" s="322"/>
      <c r="H45" s="322"/>
      <c r="I45" s="322"/>
    </row>
    <row r="46" spans="1:9" ht="5.25" customHeight="1" x14ac:dyDescent="0.25">
      <c r="A46" s="187"/>
      <c r="B46" s="121"/>
      <c r="C46" s="333"/>
      <c r="D46" s="333"/>
      <c r="E46" s="333"/>
      <c r="F46" s="333"/>
      <c r="G46" s="333"/>
      <c r="H46" s="333"/>
      <c r="I46" s="333"/>
    </row>
    <row r="47" spans="1:9" x14ac:dyDescent="0.25">
      <c r="A47" s="186" t="s">
        <v>34</v>
      </c>
      <c r="B47" s="184"/>
      <c r="C47" s="332">
        <f t="shared" ref="C47:I47" si="8">100*C19/C$19</f>
        <v>100</v>
      </c>
      <c r="D47" s="332">
        <f t="shared" si="8"/>
        <v>100</v>
      </c>
      <c r="E47" s="332">
        <f t="shared" si="8"/>
        <v>100</v>
      </c>
      <c r="F47" s="332">
        <f t="shared" si="8"/>
        <v>100</v>
      </c>
      <c r="G47" s="332">
        <f t="shared" si="8"/>
        <v>100</v>
      </c>
      <c r="H47" s="332">
        <f t="shared" si="8"/>
        <v>100</v>
      </c>
      <c r="I47" s="332">
        <f t="shared" si="8"/>
        <v>100</v>
      </c>
    </row>
    <row r="48" spans="1:9" ht="5.25" customHeight="1" x14ac:dyDescent="0.25">
      <c r="A48" s="187"/>
      <c r="B48" s="121"/>
      <c r="C48" s="333"/>
      <c r="D48" s="333"/>
      <c r="E48" s="333"/>
      <c r="F48" s="333"/>
      <c r="G48" s="333"/>
      <c r="H48" s="333"/>
      <c r="I48" s="333"/>
    </row>
    <row r="49" spans="1:9" x14ac:dyDescent="0.25">
      <c r="A49" s="187" t="s">
        <v>242</v>
      </c>
      <c r="B49" s="121"/>
      <c r="C49" s="333">
        <f>100*C21/C$19</f>
        <v>0</v>
      </c>
      <c r="D49" s="333">
        <f t="shared" ref="D49:I53" si="9">100*D21/D$19</f>
        <v>9.2604641075688576</v>
      </c>
      <c r="E49" s="333">
        <f t="shared" si="9"/>
        <v>1.3212221304706855</v>
      </c>
      <c r="F49" s="333">
        <f t="shared" si="9"/>
        <v>2.5843503230437905</v>
      </c>
      <c r="G49" s="333">
        <f t="shared" si="9"/>
        <v>5.3337863088160358</v>
      </c>
      <c r="H49" s="333">
        <f t="shared" si="9"/>
        <v>9.0604026845637584</v>
      </c>
      <c r="I49" s="333">
        <f t="shared" si="9"/>
        <v>7.398225469728601</v>
      </c>
    </row>
    <row r="50" spans="1:9" x14ac:dyDescent="0.25">
      <c r="A50" s="187" t="s">
        <v>243</v>
      </c>
      <c r="B50" s="121"/>
      <c r="C50" s="333">
        <f>100*C22/C$19</f>
        <v>22.222222222222221</v>
      </c>
      <c r="D50" s="333">
        <f t="shared" si="9"/>
        <v>37.215354586857515</v>
      </c>
      <c r="E50" s="333">
        <f t="shared" si="9"/>
        <v>34.104046242774565</v>
      </c>
      <c r="F50" s="333">
        <f t="shared" si="9"/>
        <v>22.182340272792533</v>
      </c>
      <c r="G50" s="333">
        <f t="shared" si="9"/>
        <v>30.338032953966366</v>
      </c>
      <c r="H50" s="333">
        <f t="shared" si="9"/>
        <v>29.19463087248322</v>
      </c>
      <c r="I50" s="333">
        <f t="shared" si="9"/>
        <v>34.124913013221992</v>
      </c>
    </row>
    <row r="51" spans="1:9" x14ac:dyDescent="0.25">
      <c r="A51" s="187" t="s">
        <v>244</v>
      </c>
      <c r="B51" s="121"/>
      <c r="C51" s="333">
        <f>100*C23/C$19</f>
        <v>25</v>
      </c>
      <c r="D51" s="333">
        <f t="shared" si="9"/>
        <v>19.431793537193666</v>
      </c>
      <c r="E51" s="333">
        <f t="shared" si="9"/>
        <v>18.662262592898433</v>
      </c>
      <c r="F51" s="333">
        <f t="shared" si="9"/>
        <v>21.823402727925341</v>
      </c>
      <c r="G51" s="333">
        <f t="shared" si="9"/>
        <v>25.632750127399355</v>
      </c>
      <c r="H51" s="333">
        <f t="shared" si="9"/>
        <v>20.973154362416107</v>
      </c>
      <c r="I51" s="333">
        <f t="shared" si="9"/>
        <v>21.181280445372302</v>
      </c>
    </row>
    <row r="52" spans="1:9" x14ac:dyDescent="0.25">
      <c r="A52" s="187" t="s">
        <v>245</v>
      </c>
      <c r="B52" s="121"/>
      <c r="C52" s="333">
        <f>100*C24/C$19</f>
        <v>48.611111111111114</v>
      </c>
      <c r="D52" s="333">
        <f t="shared" si="9"/>
        <v>33.008024289741918</v>
      </c>
      <c r="E52" s="333">
        <f t="shared" si="9"/>
        <v>42.361684558216353</v>
      </c>
      <c r="F52" s="333">
        <f t="shared" si="9"/>
        <v>50.39483129935391</v>
      </c>
      <c r="G52" s="333">
        <f t="shared" si="9"/>
        <v>37.948021063359946</v>
      </c>
      <c r="H52" s="333">
        <f t="shared" si="9"/>
        <v>37.24832214765101</v>
      </c>
      <c r="I52" s="333">
        <f t="shared" si="9"/>
        <v>35.977731384829504</v>
      </c>
    </row>
    <row r="53" spans="1:9" x14ac:dyDescent="0.25">
      <c r="A53" s="187" t="s">
        <v>246</v>
      </c>
      <c r="B53" s="121"/>
      <c r="C53" s="333">
        <f>100*C25/C$19</f>
        <v>4.166666666666667</v>
      </c>
      <c r="D53" s="333">
        <f t="shared" si="9"/>
        <v>1.0843634786380394</v>
      </c>
      <c r="E53" s="333">
        <f t="shared" si="9"/>
        <v>3.5507844756399671</v>
      </c>
      <c r="F53" s="333">
        <f t="shared" si="9"/>
        <v>3.0150753768844223</v>
      </c>
      <c r="G53" s="333">
        <f t="shared" si="9"/>
        <v>0.74740954645829794</v>
      </c>
      <c r="H53" s="333">
        <f t="shared" si="9"/>
        <v>3.523489932885906</v>
      </c>
      <c r="I53" s="333">
        <f t="shared" si="9"/>
        <v>1.3178496868475991</v>
      </c>
    </row>
    <row r="54" spans="1:9" x14ac:dyDescent="0.25">
      <c r="A54" s="187"/>
      <c r="B54" s="121"/>
      <c r="C54" s="333"/>
      <c r="D54" s="333"/>
      <c r="E54" s="333"/>
      <c r="F54" s="333"/>
      <c r="G54" s="333"/>
      <c r="H54" s="333"/>
      <c r="I54" s="333"/>
    </row>
    <row r="55" spans="1:9" x14ac:dyDescent="0.25">
      <c r="A55" s="323" t="s">
        <v>263</v>
      </c>
      <c r="B55" s="321"/>
      <c r="C55" s="322"/>
      <c r="D55" s="322"/>
      <c r="E55" s="322"/>
      <c r="F55" s="322"/>
      <c r="G55" s="322"/>
      <c r="H55" s="322"/>
      <c r="I55" s="322"/>
    </row>
    <row r="56" spans="1:9" ht="5.25" customHeight="1" x14ac:dyDescent="0.25">
      <c r="A56" s="187"/>
      <c r="B56" s="121"/>
      <c r="C56" s="333"/>
      <c r="D56" s="333"/>
      <c r="E56" s="333"/>
      <c r="F56" s="333"/>
      <c r="G56" s="333"/>
      <c r="H56" s="333"/>
      <c r="I56" s="333"/>
    </row>
    <row r="57" spans="1:9" x14ac:dyDescent="0.25">
      <c r="A57" s="186" t="s">
        <v>34</v>
      </c>
      <c r="B57" s="184"/>
      <c r="C57" s="332">
        <f t="shared" ref="C57:I57" si="10">100*C29/C$29</f>
        <v>100</v>
      </c>
      <c r="D57" s="332">
        <f t="shared" si="10"/>
        <v>100</v>
      </c>
      <c r="E57" s="332">
        <f t="shared" si="10"/>
        <v>100</v>
      </c>
      <c r="F57" s="332">
        <f t="shared" si="10"/>
        <v>100</v>
      </c>
      <c r="G57" s="332">
        <f t="shared" si="10"/>
        <v>100</v>
      </c>
      <c r="H57" s="332">
        <f t="shared" si="10"/>
        <v>100</v>
      </c>
      <c r="I57" s="332">
        <f t="shared" si="10"/>
        <v>100</v>
      </c>
    </row>
    <row r="58" spans="1:9" ht="5.25" customHeight="1" x14ac:dyDescent="0.25">
      <c r="A58" s="187"/>
      <c r="B58" s="121"/>
      <c r="C58" s="333"/>
      <c r="D58" s="333"/>
      <c r="E58" s="333"/>
      <c r="F58" s="333"/>
      <c r="G58" s="333"/>
      <c r="H58" s="333"/>
      <c r="I58" s="333"/>
    </row>
    <row r="59" spans="1:9" x14ac:dyDescent="0.25">
      <c r="A59" s="187" t="s">
        <v>248</v>
      </c>
      <c r="B59" s="121"/>
      <c r="C59" s="333">
        <f t="shared" ref="C59:I60" si="11">100*C31/C$29</f>
        <v>48.611111111111114</v>
      </c>
      <c r="D59" s="333">
        <f t="shared" si="11"/>
        <v>15.629292272102942</v>
      </c>
      <c r="E59" s="333">
        <f t="shared" si="11"/>
        <v>17.753922378199835</v>
      </c>
      <c r="F59" s="333">
        <f t="shared" si="11"/>
        <v>25.484565685570711</v>
      </c>
      <c r="G59" s="333">
        <f t="shared" si="11"/>
        <v>27.654153218957024</v>
      </c>
      <c r="H59" s="333">
        <f t="shared" si="11"/>
        <v>90.100671140939596</v>
      </c>
      <c r="I59" s="333">
        <f t="shared" si="11"/>
        <v>21.450939457202505</v>
      </c>
    </row>
    <row r="60" spans="1:9" x14ac:dyDescent="0.25">
      <c r="A60" s="187" t="s">
        <v>249</v>
      </c>
      <c r="B60" s="121"/>
      <c r="C60" s="333">
        <f t="shared" si="11"/>
        <v>51.388888888888886</v>
      </c>
      <c r="D60" s="333">
        <f t="shared" si="11"/>
        <v>84.370707727897056</v>
      </c>
      <c r="E60" s="333">
        <f t="shared" si="11"/>
        <v>82.246077621800168</v>
      </c>
      <c r="F60" s="333">
        <f t="shared" si="11"/>
        <v>74.515434314429285</v>
      </c>
      <c r="G60" s="333">
        <f t="shared" si="11"/>
        <v>72.34584678104298</v>
      </c>
      <c r="H60" s="333">
        <f t="shared" si="11"/>
        <v>9.8993288590604021</v>
      </c>
      <c r="I60" s="333">
        <f t="shared" si="11"/>
        <v>78.549060542797491</v>
      </c>
    </row>
    <row r="61" spans="1:9" x14ac:dyDescent="0.25">
      <c r="A61" s="111"/>
      <c r="B61" s="111"/>
      <c r="C61" s="111"/>
      <c r="D61" s="111"/>
      <c r="E61" s="111"/>
      <c r="F61" s="111"/>
      <c r="G61" s="111"/>
      <c r="H61" s="111"/>
      <c r="I61" s="111"/>
    </row>
    <row r="62" spans="1:9" ht="20.25" customHeight="1" x14ac:dyDescent="0.25">
      <c r="A62" s="304" t="s">
        <v>168</v>
      </c>
      <c r="B62" s="279"/>
    </row>
    <row r="63" spans="1:9" x14ac:dyDescent="0.25">
      <c r="A63" s="334"/>
      <c r="B63" s="334"/>
    </row>
    <row r="64" spans="1:9" x14ac:dyDescent="0.25">
      <c r="A64" s="278"/>
      <c r="B64" s="278"/>
    </row>
  </sheetData>
  <sheetProtection algorithmName="SHA-512" hashValue="jRKBFYPH1nCXDVC/9rK+UPr/vKUefNME4suMpX/6XuzeCSOyFJctq6st1VmML1XQG64GrcrMOGWST37tW8oYnQ==" saltValue="ISV2qmeXNNSYIRntUTOuxA==" spinCount="100000" sheet="1" objects="1" scenarios="1"/>
  <pageMargins left="0.7" right="0.7" top="0.78740157499999996" bottom="0.78740157499999996" header="0.3" footer="0.3"/>
  <pageSetup paperSize="9" scale="7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zoomScaleNormal="100" workbookViewId="0"/>
  </sheetViews>
  <sheetFormatPr baseColWidth="10" defaultRowHeight="15" x14ac:dyDescent="0.25"/>
  <cols>
    <col min="1" max="1" width="28.7109375" style="267" customWidth="1"/>
    <col min="2" max="2" width="14.28515625" style="285" customWidth="1"/>
    <col min="3" max="3" width="13.42578125" style="285" customWidth="1"/>
    <col min="4" max="4" width="15.5703125" style="285" customWidth="1"/>
    <col min="5" max="5" width="13.5703125" style="285" customWidth="1"/>
    <col min="6" max="6" width="14.5703125" style="285" customWidth="1"/>
    <col min="7" max="9" width="13.5703125" style="285" customWidth="1"/>
    <col min="10" max="10" width="11.42578125" style="267"/>
    <col min="18" max="16384" width="11.42578125" style="267"/>
  </cols>
  <sheetData>
    <row r="1" spans="1:17" ht="15" customHeight="1" x14ac:dyDescent="0.3">
      <c r="A1" s="307" t="s">
        <v>253</v>
      </c>
      <c r="I1"/>
    </row>
    <row r="2" spans="1:17" ht="15" customHeight="1" x14ac:dyDescent="0.4">
      <c r="A2" s="42" t="s">
        <v>47</v>
      </c>
    </row>
    <row r="3" spans="1:17" ht="19.5" customHeight="1" x14ac:dyDescent="0.4">
      <c r="A3" s="286" t="s">
        <v>254</v>
      </c>
      <c r="B3" s="288"/>
      <c r="C3" s="288"/>
      <c r="D3" s="288"/>
      <c r="E3" s="288"/>
      <c r="F3" s="288"/>
      <c r="G3" s="288"/>
      <c r="H3" s="288"/>
      <c r="I3" s="288"/>
    </row>
    <row r="4" spans="1:17" s="304" customFormat="1" ht="15" customHeight="1" x14ac:dyDescent="0.25">
      <c r="A4" s="111"/>
      <c r="B4" s="212" t="s">
        <v>188</v>
      </c>
      <c r="C4" s="212"/>
      <c r="D4" s="111"/>
      <c r="E4" s="111"/>
      <c r="F4" s="111"/>
      <c r="G4" s="111"/>
      <c r="H4" s="111"/>
      <c r="I4" s="111"/>
      <c r="K4"/>
      <c r="L4"/>
      <c r="M4"/>
      <c r="N4"/>
      <c r="O4"/>
      <c r="P4"/>
      <c r="Q4"/>
    </row>
    <row r="5" spans="1:17" s="304" customFormat="1" ht="99.75" customHeight="1" x14ac:dyDescent="0.25">
      <c r="A5" s="111"/>
      <c r="B5" s="111" t="s">
        <v>189</v>
      </c>
      <c r="C5" s="111" t="s">
        <v>190</v>
      </c>
      <c r="D5" s="111" t="s">
        <v>255</v>
      </c>
      <c r="E5" s="111" t="s">
        <v>192</v>
      </c>
      <c r="F5" s="111" t="s">
        <v>256</v>
      </c>
      <c r="G5" s="111" t="s">
        <v>194</v>
      </c>
      <c r="H5" s="111" t="s">
        <v>195</v>
      </c>
      <c r="I5" s="111" t="s">
        <v>257</v>
      </c>
      <c r="K5"/>
      <c r="L5"/>
      <c r="M5"/>
      <c r="N5"/>
      <c r="O5"/>
      <c r="P5"/>
      <c r="Q5"/>
    </row>
    <row r="6" spans="1:17" ht="20.25" customHeight="1" x14ac:dyDescent="0.3">
      <c r="A6" s="308" t="s">
        <v>258</v>
      </c>
      <c r="B6" s="309"/>
      <c r="C6" s="309"/>
      <c r="D6" s="309"/>
      <c r="E6" s="309"/>
      <c r="F6" s="309"/>
      <c r="G6" s="309"/>
      <c r="H6" s="309"/>
      <c r="I6" s="309"/>
    </row>
    <row r="7" spans="1:17" ht="5.25" customHeight="1" x14ac:dyDescent="0.25">
      <c r="A7" s="310"/>
      <c r="B7" s="309"/>
      <c r="C7" s="309"/>
      <c r="D7" s="309"/>
      <c r="E7" s="309"/>
      <c r="F7" s="309"/>
      <c r="G7" s="309"/>
      <c r="H7" s="309"/>
      <c r="I7" s="309"/>
    </row>
    <row r="8" spans="1:17" x14ac:dyDescent="0.25">
      <c r="A8" s="184" t="s">
        <v>34</v>
      </c>
      <c r="B8" s="311">
        <f t="shared" ref="B8:G8" si="0">SUM(B9:B15)</f>
        <v>43.303788478445675</v>
      </c>
      <c r="C8" s="311">
        <f t="shared" si="0"/>
        <v>10483.863406009183</v>
      </c>
      <c r="D8" s="311">
        <f t="shared" si="0"/>
        <v>755.79726735880456</v>
      </c>
      <c r="E8" s="311">
        <f t="shared" si="0"/>
        <v>988.19011578581626</v>
      </c>
      <c r="F8" s="311">
        <f t="shared" si="0"/>
        <v>4554.6834115038964</v>
      </c>
      <c r="G8" s="311">
        <f t="shared" si="0"/>
        <v>511.85746997397348</v>
      </c>
      <c r="H8" s="311">
        <f>SUM(B8:G8)</f>
        <v>17337.69545911012</v>
      </c>
      <c r="I8" s="312">
        <v>0.79508829950977344</v>
      </c>
    </row>
    <row r="9" spans="1:17" ht="5.25" customHeight="1" x14ac:dyDescent="0.25">
      <c r="A9" s="121"/>
      <c r="B9" s="313"/>
      <c r="C9" s="313"/>
      <c r="D9" s="313"/>
      <c r="E9" s="313"/>
      <c r="F9" s="313"/>
      <c r="G9" s="313"/>
      <c r="H9" s="313"/>
      <c r="I9" s="312"/>
    </row>
    <row r="10" spans="1:17" x14ac:dyDescent="0.25">
      <c r="A10" s="121" t="s">
        <v>120</v>
      </c>
      <c r="B10" s="313">
        <v>32.197524840646594</v>
      </c>
      <c r="C10" s="313">
        <v>2272.8180688329435</v>
      </c>
      <c r="D10" s="313">
        <v>210.81415198856422</v>
      </c>
      <c r="E10" s="313">
        <v>214.02800551604901</v>
      </c>
      <c r="F10" s="313">
        <v>664.64196981663849</v>
      </c>
      <c r="G10" s="313">
        <v>99.315157879031744</v>
      </c>
      <c r="H10" s="313">
        <f t="shared" ref="H10:H15" si="1">SUM(B10:G10)</f>
        <v>3493.8148788738731</v>
      </c>
      <c r="I10" s="314">
        <v>0.78671805423865637</v>
      </c>
    </row>
    <row r="11" spans="1:17" x14ac:dyDescent="0.25">
      <c r="A11" s="121" t="s">
        <v>196</v>
      </c>
      <c r="B11" s="313">
        <v>7.3480105151435433</v>
      </c>
      <c r="C11" s="313">
        <v>2054.5825359589649</v>
      </c>
      <c r="D11" s="313">
        <v>302.29299454121389</v>
      </c>
      <c r="E11" s="313">
        <v>194.1655988669701</v>
      </c>
      <c r="F11" s="313">
        <v>750.98767946919247</v>
      </c>
      <c r="G11" s="313">
        <v>91.304412506965207</v>
      </c>
      <c r="H11" s="313">
        <f t="shared" si="1"/>
        <v>3400.6812318584493</v>
      </c>
      <c r="I11" s="314">
        <v>0.82460747620233976</v>
      </c>
    </row>
    <row r="12" spans="1:17" x14ac:dyDescent="0.25">
      <c r="A12" s="121" t="s">
        <v>122</v>
      </c>
      <c r="B12" s="313">
        <v>8.7912087912087905E-2</v>
      </c>
      <c r="C12" s="313">
        <v>2861.2655927336837</v>
      </c>
      <c r="D12" s="313">
        <v>119.68187207350624</v>
      </c>
      <c r="E12" s="313">
        <v>269.29636736645398</v>
      </c>
      <c r="F12" s="313">
        <v>1538.4483620812573</v>
      </c>
      <c r="G12" s="313">
        <v>137.02089583233808</v>
      </c>
      <c r="H12" s="313">
        <f t="shared" si="1"/>
        <v>4925.8010021751516</v>
      </c>
      <c r="I12" s="314">
        <v>0.65138865408293456</v>
      </c>
    </row>
    <row r="13" spans="1:17" x14ac:dyDescent="0.25">
      <c r="A13" s="121" t="s">
        <v>197</v>
      </c>
      <c r="B13" s="313">
        <v>2.850292134987956</v>
      </c>
      <c r="C13" s="313">
        <v>2891.9124427579654</v>
      </c>
      <c r="D13" s="313">
        <v>116.31204782392538</v>
      </c>
      <c r="E13" s="313">
        <v>289.72633839225119</v>
      </c>
      <c r="F13" s="313">
        <v>1525.298814766591</v>
      </c>
      <c r="G13" s="313">
        <v>180.59446812618472</v>
      </c>
      <c r="H13" s="313">
        <f t="shared" si="1"/>
        <v>5006.6944040019052</v>
      </c>
      <c r="I13" s="314">
        <v>0.98576381256190293</v>
      </c>
    </row>
    <row r="14" spans="1:17" ht="15" customHeight="1" x14ac:dyDescent="0.25">
      <c r="A14" s="121" t="s">
        <v>124</v>
      </c>
      <c r="B14" s="313">
        <v>0.82004889975550099</v>
      </c>
      <c r="C14" s="313">
        <v>106.11390351702084</v>
      </c>
      <c r="D14" s="313">
        <v>1.925183374083129</v>
      </c>
      <c r="E14" s="313">
        <v>4.2712416149457715</v>
      </c>
      <c r="F14" s="313">
        <v>11.960699956115604</v>
      </c>
      <c r="G14" s="313">
        <v>0</v>
      </c>
      <c r="H14" s="313">
        <f t="shared" si="1"/>
        <v>125.09107736192085</v>
      </c>
      <c r="I14" s="314">
        <v>1.9855726565384262</v>
      </c>
    </row>
    <row r="15" spans="1:17" ht="15" customHeight="1" x14ac:dyDescent="0.25">
      <c r="A15" s="121" t="s">
        <v>198</v>
      </c>
      <c r="B15" s="313">
        <v>0</v>
      </c>
      <c r="C15" s="313">
        <v>297.17086220860352</v>
      </c>
      <c r="D15" s="313">
        <v>4.771017557511767</v>
      </c>
      <c r="E15" s="313">
        <v>16.702564029146167</v>
      </c>
      <c r="F15" s="313">
        <v>63.345885414101595</v>
      </c>
      <c r="G15" s="313">
        <v>3.6225356294536812</v>
      </c>
      <c r="H15" s="313">
        <f t="shared" si="1"/>
        <v>385.61286483881673</v>
      </c>
      <c r="I15" s="314">
        <v>0.71808727158066432</v>
      </c>
    </row>
    <row r="16" spans="1:17" ht="15" customHeight="1" x14ac:dyDescent="0.25">
      <c r="A16" s="121"/>
      <c r="B16" s="313"/>
      <c r="C16" s="313"/>
      <c r="D16" s="313"/>
      <c r="E16" s="313"/>
      <c r="F16" s="313"/>
      <c r="G16" s="313"/>
      <c r="H16" s="313"/>
      <c r="I16" s="312"/>
    </row>
    <row r="17" spans="1:9" x14ac:dyDescent="0.25">
      <c r="A17" s="118" t="s">
        <v>241</v>
      </c>
      <c r="B17" s="313"/>
      <c r="C17" s="313"/>
      <c r="D17" s="313"/>
      <c r="E17" s="313"/>
      <c r="F17" s="313"/>
      <c r="G17" s="313"/>
      <c r="H17" s="313"/>
      <c r="I17" s="312"/>
    </row>
    <row r="18" spans="1:9" ht="5.25" customHeight="1" x14ac:dyDescent="0.25">
      <c r="A18" s="184"/>
      <c r="B18" s="313"/>
      <c r="C18" s="313"/>
      <c r="D18" s="313"/>
      <c r="E18" s="313"/>
      <c r="F18" s="313"/>
      <c r="G18" s="313"/>
      <c r="H18" s="313"/>
      <c r="I18" s="312"/>
    </row>
    <row r="19" spans="1:9" x14ac:dyDescent="0.25">
      <c r="A19" s="184" t="s">
        <v>34</v>
      </c>
      <c r="B19" s="311">
        <f t="shared" ref="B19:G19" si="2">SUM(B21:B25)</f>
        <v>43.303788478445675</v>
      </c>
      <c r="C19" s="311">
        <f t="shared" si="2"/>
        <v>10483.86340600919</v>
      </c>
      <c r="D19" s="311">
        <f t="shared" si="2"/>
        <v>755.79726735880456</v>
      </c>
      <c r="E19" s="311">
        <f t="shared" si="2"/>
        <v>988.19011578581558</v>
      </c>
      <c r="F19" s="311">
        <f t="shared" si="2"/>
        <v>4554.683411503901</v>
      </c>
      <c r="G19" s="311">
        <f t="shared" si="2"/>
        <v>511.85746997397354</v>
      </c>
      <c r="H19" s="311">
        <f>SUM(B19:G19)</f>
        <v>17337.695459110131</v>
      </c>
      <c r="I19" s="312">
        <v>0.795088299509774</v>
      </c>
    </row>
    <row r="20" spans="1:9" ht="5.25" customHeight="1" x14ac:dyDescent="0.25">
      <c r="A20" s="184"/>
      <c r="B20" s="311"/>
      <c r="C20" s="311"/>
      <c r="D20" s="311"/>
      <c r="E20" s="311"/>
      <c r="F20" s="311"/>
      <c r="G20" s="311"/>
      <c r="H20" s="311"/>
      <c r="I20" s="312"/>
    </row>
    <row r="21" spans="1:9" x14ac:dyDescent="0.25">
      <c r="A21" s="121" t="s">
        <v>242</v>
      </c>
      <c r="B21" s="313">
        <v>0</v>
      </c>
      <c r="C21" s="313">
        <v>980.64173036088152</v>
      </c>
      <c r="D21" s="313">
        <v>8.0363559934679429</v>
      </c>
      <c r="E21" s="313">
        <v>31.649599428382633</v>
      </c>
      <c r="F21" s="313">
        <v>260.7706723969103</v>
      </c>
      <c r="G21" s="313">
        <v>39.189543210663572</v>
      </c>
      <c r="H21" s="313">
        <f>SUM(B21:G21)</f>
        <v>1320.2879013903059</v>
      </c>
      <c r="I21" s="314">
        <v>0.8726291483081996</v>
      </c>
    </row>
    <row r="22" spans="1:9" x14ac:dyDescent="0.25">
      <c r="A22" s="121" t="s">
        <v>243</v>
      </c>
      <c r="B22" s="313">
        <v>12.874990389775911</v>
      </c>
      <c r="C22" s="313">
        <v>4078.034828042737</v>
      </c>
      <c r="D22" s="313">
        <v>272.32680536492956</v>
      </c>
      <c r="E22" s="313">
        <v>203.312440761445</v>
      </c>
      <c r="F22" s="313">
        <v>1430.8986895029984</v>
      </c>
      <c r="G22" s="313">
        <v>162.50451472754608</v>
      </c>
      <c r="H22" s="313">
        <f>SUM(B22:G22)</f>
        <v>6159.9522687894323</v>
      </c>
      <c r="I22" s="314">
        <v>0.82562019418166899</v>
      </c>
    </row>
    <row r="23" spans="1:9" x14ac:dyDescent="0.25">
      <c r="A23" s="121" t="s">
        <v>244</v>
      </c>
      <c r="B23" s="313">
        <v>10.446796338637704</v>
      </c>
      <c r="C23" s="313">
        <v>1964.9893971373708</v>
      </c>
      <c r="D23" s="313">
        <v>140.15757710601738</v>
      </c>
      <c r="E23" s="313">
        <v>209.58929652220925</v>
      </c>
      <c r="F23" s="313">
        <v>1138.0672867409598</v>
      </c>
      <c r="G23" s="313">
        <v>105.42254407381496</v>
      </c>
      <c r="H23" s="313">
        <f>SUM(B23:G23)</f>
        <v>3568.6728979190102</v>
      </c>
      <c r="I23" s="314">
        <v>0.73233591174205015</v>
      </c>
    </row>
    <row r="24" spans="1:9" x14ac:dyDescent="0.25">
      <c r="A24" s="121" t="s">
        <v>245</v>
      </c>
      <c r="B24" s="313">
        <v>19.442620978712128</v>
      </c>
      <c r="C24" s="313">
        <v>3401.5326482425476</v>
      </c>
      <c r="D24" s="313">
        <v>327.65598741335646</v>
      </c>
      <c r="E24" s="313">
        <v>521.88025562979385</v>
      </c>
      <c r="F24" s="313">
        <v>1702.3026682951358</v>
      </c>
      <c r="G24" s="313">
        <v>195.76542151345708</v>
      </c>
      <c r="H24" s="313">
        <f>SUM(B24:G24)</f>
        <v>6168.5796020730031</v>
      </c>
      <c r="I24" s="314">
        <v>0.8037237266544629</v>
      </c>
    </row>
    <row r="25" spans="1:9" x14ac:dyDescent="0.25">
      <c r="A25" s="121" t="s">
        <v>246</v>
      </c>
      <c r="B25" s="313">
        <v>0.53938077131993545</v>
      </c>
      <c r="C25" s="313">
        <v>58.664802225652011</v>
      </c>
      <c r="D25" s="313">
        <v>7.6205414810332641</v>
      </c>
      <c r="E25" s="313">
        <v>21.758523443984799</v>
      </c>
      <c r="F25" s="313">
        <v>22.644094567895909</v>
      </c>
      <c r="G25" s="313">
        <v>8.9754464484918088</v>
      </c>
      <c r="H25" s="313">
        <f>SUM(B25:G25)</f>
        <v>120.20278893837772</v>
      </c>
      <c r="I25" s="314">
        <v>0.42324925682527365</v>
      </c>
    </row>
    <row r="26" spans="1:9" x14ac:dyDescent="0.25">
      <c r="A26" s="121"/>
      <c r="B26" s="313"/>
      <c r="C26" s="313"/>
      <c r="D26" s="313"/>
      <c r="E26" s="313"/>
      <c r="F26" s="313"/>
      <c r="G26" s="313"/>
      <c r="H26" s="313"/>
      <c r="I26" s="312"/>
    </row>
    <row r="27" spans="1:9" x14ac:dyDescent="0.25">
      <c r="A27" s="118" t="s">
        <v>247</v>
      </c>
      <c r="B27" s="313"/>
      <c r="C27" s="313"/>
      <c r="D27" s="313"/>
      <c r="E27" s="313"/>
      <c r="F27" s="313"/>
      <c r="G27" s="313"/>
      <c r="H27" s="313"/>
      <c r="I27" s="312"/>
    </row>
    <row r="28" spans="1:9" ht="5.25" customHeight="1" x14ac:dyDescent="0.25">
      <c r="A28" s="184"/>
      <c r="B28" s="313"/>
      <c r="C28" s="313"/>
      <c r="D28" s="313"/>
      <c r="E28" s="313"/>
      <c r="F28" s="313"/>
      <c r="G28" s="313"/>
      <c r="H28" s="313"/>
      <c r="I28" s="312"/>
    </row>
    <row r="29" spans="1:9" x14ac:dyDescent="0.25">
      <c r="A29" s="184" t="s">
        <v>34</v>
      </c>
      <c r="B29" s="311">
        <f t="shared" ref="B29:G29" si="3">SUM(B31:B32)</f>
        <v>43.303788478445682</v>
      </c>
      <c r="C29" s="311">
        <f t="shared" si="3"/>
        <v>10483.862000000001</v>
      </c>
      <c r="D29" s="311">
        <f t="shared" si="3"/>
        <v>755.79726735880445</v>
      </c>
      <c r="E29" s="311">
        <f t="shared" si="3"/>
        <v>988.19011578581615</v>
      </c>
      <c r="F29" s="311">
        <f t="shared" si="3"/>
        <v>4554.6834115039183</v>
      </c>
      <c r="G29" s="311">
        <f t="shared" si="3"/>
        <v>511.85746997397376</v>
      </c>
      <c r="H29" s="311">
        <f>SUM(B29:G29)</f>
        <v>17337.694053100957</v>
      </c>
      <c r="I29" s="312">
        <v>0.79508823503168657</v>
      </c>
    </row>
    <row r="30" spans="1:9" ht="5.25" customHeight="1" x14ac:dyDescent="0.25">
      <c r="A30" s="184"/>
      <c r="B30" s="311"/>
      <c r="C30" s="311"/>
      <c r="D30" s="311"/>
      <c r="E30" s="311"/>
      <c r="F30" s="311"/>
      <c r="G30" s="311"/>
      <c r="H30" s="311"/>
      <c r="I30" s="312"/>
    </row>
    <row r="31" spans="1:9" x14ac:dyDescent="0.25">
      <c r="A31" s="121" t="s">
        <v>248</v>
      </c>
      <c r="B31" s="313">
        <v>18.368297828349856</v>
      </c>
      <c r="C31" s="313">
        <v>1838.423</v>
      </c>
      <c r="D31" s="313">
        <v>152.60505529708735</v>
      </c>
      <c r="E31" s="313">
        <v>277.26279639607696</v>
      </c>
      <c r="F31" s="313">
        <v>1467.2144433532021</v>
      </c>
      <c r="G31" s="313">
        <v>469.89710695852813</v>
      </c>
      <c r="H31" s="313">
        <f>SUM(B31:G31)</f>
        <v>4223.7706998332442</v>
      </c>
      <c r="I31" s="314">
        <v>0.94238525208238377</v>
      </c>
    </row>
    <row r="32" spans="1:9" x14ac:dyDescent="0.25">
      <c r="A32" s="121" t="s">
        <v>249</v>
      </c>
      <c r="B32" s="313">
        <v>24.935490650095826</v>
      </c>
      <c r="C32" s="313">
        <v>8645.4390000000003</v>
      </c>
      <c r="D32" s="313">
        <v>603.1922120617171</v>
      </c>
      <c r="E32" s="313">
        <v>710.92731938973918</v>
      </c>
      <c r="F32" s="313">
        <v>3087.4689681507157</v>
      </c>
      <c r="G32" s="313">
        <v>41.960363015445651</v>
      </c>
      <c r="H32" s="313">
        <f>SUM(B32:G32)</f>
        <v>13113.923353267712</v>
      </c>
      <c r="I32" s="314">
        <v>0.75698010582242625</v>
      </c>
    </row>
    <row r="33" spans="1:9" x14ac:dyDescent="0.25">
      <c r="A33" s="80"/>
      <c r="B33" s="315"/>
      <c r="C33" s="315"/>
      <c r="D33" s="315"/>
      <c r="E33" s="315"/>
      <c r="F33" s="315"/>
      <c r="G33" s="315"/>
      <c r="H33" s="315"/>
      <c r="I33" s="315"/>
    </row>
    <row r="34" spans="1:9" x14ac:dyDescent="0.25">
      <c r="A34" s="183" t="s">
        <v>259</v>
      </c>
      <c r="B34" s="316"/>
      <c r="C34" s="316"/>
      <c r="D34" s="316"/>
      <c r="E34" s="316"/>
      <c r="F34" s="316"/>
      <c r="G34" s="316"/>
      <c r="H34" s="316"/>
      <c r="I34" s="316"/>
    </row>
    <row r="35" spans="1:9" ht="5.25" customHeight="1" x14ac:dyDescent="0.25">
      <c r="A35" s="184"/>
      <c r="B35" s="316"/>
      <c r="C35" s="316"/>
      <c r="D35" s="316"/>
      <c r="E35" s="316"/>
      <c r="F35" s="316"/>
      <c r="G35" s="316"/>
      <c r="H35" s="316"/>
      <c r="I35" s="316"/>
    </row>
    <row r="36" spans="1:9" x14ac:dyDescent="0.25">
      <c r="A36" s="184" t="s">
        <v>34</v>
      </c>
      <c r="B36" s="317">
        <f t="shared" ref="B36:H36" si="4">100*B8/$H8</f>
        <v>0.24976669235294263</v>
      </c>
      <c r="C36" s="317">
        <f t="shared" si="4"/>
        <v>60.468609745365093</v>
      </c>
      <c r="D36" s="317">
        <f t="shared" si="4"/>
        <v>4.3592717910018983</v>
      </c>
      <c r="E36" s="317">
        <f t="shared" si="4"/>
        <v>5.6996624385080557</v>
      </c>
      <c r="F36" s="317">
        <f t="shared" si="4"/>
        <v>26.270408441801475</v>
      </c>
      <c r="G36" s="317">
        <f t="shared" si="4"/>
        <v>2.9522808909705307</v>
      </c>
      <c r="H36" s="317">
        <f t="shared" si="4"/>
        <v>100</v>
      </c>
      <c r="I36" s="312"/>
    </row>
    <row r="37" spans="1:9" ht="5.25" customHeight="1" x14ac:dyDescent="0.25">
      <c r="A37" s="121"/>
      <c r="B37" s="318"/>
      <c r="C37" s="318"/>
      <c r="D37" s="318"/>
      <c r="E37" s="318"/>
      <c r="F37" s="318"/>
      <c r="G37" s="318"/>
      <c r="H37" s="318"/>
      <c r="I37" s="314"/>
    </row>
    <row r="38" spans="1:9" x14ac:dyDescent="0.25">
      <c r="A38" s="121" t="s">
        <v>120</v>
      </c>
      <c r="B38" s="318">
        <f t="shared" ref="B38:H43" si="5">100*B10/$H10</f>
        <v>0.92155783740392405</v>
      </c>
      <c r="C38" s="318">
        <f t="shared" si="5"/>
        <v>65.052618631171399</v>
      </c>
      <c r="D38" s="318">
        <f t="shared" si="5"/>
        <v>6.033924500788487</v>
      </c>
      <c r="E38" s="318">
        <f t="shared" si="5"/>
        <v>6.1259114445420915</v>
      </c>
      <c r="F38" s="318">
        <f t="shared" si="5"/>
        <v>19.023388269239554</v>
      </c>
      <c r="G38" s="318">
        <f t="shared" si="5"/>
        <v>2.8425993168545616</v>
      </c>
      <c r="H38" s="318">
        <f t="shared" si="5"/>
        <v>100.00000000000001</v>
      </c>
      <c r="I38" s="314"/>
    </row>
    <row r="39" spans="1:9" x14ac:dyDescent="0.25">
      <c r="A39" s="121" t="s">
        <v>196</v>
      </c>
      <c r="B39" s="318">
        <f t="shared" si="5"/>
        <v>0.21607466310883555</v>
      </c>
      <c r="C39" s="318">
        <f t="shared" si="5"/>
        <v>60.416792868179215</v>
      </c>
      <c r="D39" s="318">
        <f t="shared" si="5"/>
        <v>8.8891893691550976</v>
      </c>
      <c r="E39" s="318">
        <f t="shared" si="5"/>
        <v>5.7096089174127007</v>
      </c>
      <c r="F39" s="318">
        <f t="shared" si="5"/>
        <v>22.083448234834488</v>
      </c>
      <c r="G39" s="318">
        <f t="shared" si="5"/>
        <v>2.6848859473096791</v>
      </c>
      <c r="H39" s="318">
        <f t="shared" si="5"/>
        <v>100</v>
      </c>
      <c r="I39" s="314"/>
    </row>
    <row r="40" spans="1:9" x14ac:dyDescent="0.25">
      <c r="A40" s="121" t="s">
        <v>122</v>
      </c>
      <c r="B40" s="318">
        <f t="shared" si="5"/>
        <v>1.7847267454220621E-3</v>
      </c>
      <c r="C40" s="318">
        <f t="shared" si="5"/>
        <v>58.087315981100268</v>
      </c>
      <c r="D40" s="318">
        <f t="shared" si="5"/>
        <v>2.4296936076113655</v>
      </c>
      <c r="E40" s="318">
        <f t="shared" si="5"/>
        <v>5.4670573831045388</v>
      </c>
      <c r="F40" s="318">
        <f t="shared" si="5"/>
        <v>31.232450547675477</v>
      </c>
      <c r="G40" s="318">
        <f t="shared" si="5"/>
        <v>2.7816977537629302</v>
      </c>
      <c r="H40" s="318">
        <f t="shared" si="5"/>
        <v>100</v>
      </c>
      <c r="I40" s="314"/>
    </row>
    <row r="41" spans="1:9" x14ac:dyDescent="0.25">
      <c r="A41" s="121" t="s">
        <v>197</v>
      </c>
      <c r="B41" s="318">
        <f t="shared" si="5"/>
        <v>5.6929620723599313E-2</v>
      </c>
      <c r="C41" s="318">
        <f t="shared" si="5"/>
        <v>57.760913876557517</v>
      </c>
      <c r="D41" s="318">
        <f t="shared" si="5"/>
        <v>2.3231305615728393</v>
      </c>
      <c r="E41" s="318">
        <f t="shared" si="5"/>
        <v>5.7867789605986291</v>
      </c>
      <c r="F41" s="318">
        <f t="shared" si="5"/>
        <v>30.465187041322174</v>
      </c>
      <c r="G41" s="318">
        <f t="shared" si="5"/>
        <v>3.6070599392252425</v>
      </c>
      <c r="H41" s="318">
        <f t="shared" si="5"/>
        <v>100</v>
      </c>
      <c r="I41" s="314"/>
    </row>
    <row r="42" spans="1:9" ht="15" customHeight="1" x14ac:dyDescent="0.25">
      <c r="A42" s="121" t="s">
        <v>124</v>
      </c>
      <c r="B42" s="318">
        <f t="shared" si="5"/>
        <v>0.65556146533368431</v>
      </c>
      <c r="C42" s="318">
        <f t="shared" si="5"/>
        <v>84.829314572138401</v>
      </c>
      <c r="D42" s="318">
        <f t="shared" si="5"/>
        <v>1.5390253363260078</v>
      </c>
      <c r="E42" s="318">
        <f t="shared" si="5"/>
        <v>3.4145054187901542</v>
      </c>
      <c r="F42" s="318">
        <f t="shared" si="5"/>
        <v>9.561593207411752</v>
      </c>
      <c r="G42" s="318">
        <f t="shared" si="5"/>
        <v>0</v>
      </c>
      <c r="H42" s="318">
        <f t="shared" si="5"/>
        <v>100</v>
      </c>
      <c r="I42" s="314"/>
    </row>
    <row r="43" spans="1:9" x14ac:dyDescent="0.25">
      <c r="A43" s="121" t="s">
        <v>198</v>
      </c>
      <c r="B43" s="318">
        <f t="shared" si="5"/>
        <v>0</v>
      </c>
      <c r="C43" s="318">
        <f t="shared" si="5"/>
        <v>77.064561197360135</v>
      </c>
      <c r="D43" s="318">
        <f t="shared" si="5"/>
        <v>1.2372558056396838</v>
      </c>
      <c r="E43" s="318">
        <f t="shared" si="5"/>
        <v>4.3314332980378421</v>
      </c>
      <c r="F43" s="318">
        <f t="shared" si="5"/>
        <v>16.427326780339577</v>
      </c>
      <c r="G43" s="318">
        <f t="shared" si="5"/>
        <v>0.93942291862276783</v>
      </c>
      <c r="H43" s="318">
        <f t="shared" si="5"/>
        <v>100</v>
      </c>
      <c r="I43" s="314"/>
    </row>
    <row r="44" spans="1:9" x14ac:dyDescent="0.25">
      <c r="A44" s="121"/>
      <c r="B44" s="318"/>
      <c r="C44" s="318"/>
      <c r="D44" s="318"/>
      <c r="E44" s="318"/>
      <c r="F44" s="318"/>
      <c r="G44" s="318"/>
      <c r="H44" s="318"/>
      <c r="I44" s="319"/>
    </row>
    <row r="45" spans="1:9" x14ac:dyDescent="0.25">
      <c r="A45" s="183" t="s">
        <v>251</v>
      </c>
      <c r="B45" s="318"/>
      <c r="C45" s="318"/>
      <c r="D45" s="318"/>
      <c r="E45" s="318"/>
      <c r="F45" s="318"/>
      <c r="G45" s="318"/>
      <c r="H45" s="318"/>
      <c r="I45" s="319"/>
    </row>
    <row r="46" spans="1:9" ht="5.25" customHeight="1" x14ac:dyDescent="0.25">
      <c r="A46" s="184"/>
      <c r="B46" s="318"/>
      <c r="C46" s="318"/>
      <c r="D46" s="318"/>
      <c r="E46" s="318"/>
      <c r="F46" s="318"/>
      <c r="G46" s="318"/>
      <c r="H46" s="318"/>
      <c r="I46" s="319"/>
    </row>
    <row r="47" spans="1:9" x14ac:dyDescent="0.25">
      <c r="A47" s="184" t="s">
        <v>34</v>
      </c>
      <c r="B47" s="317">
        <f t="shared" ref="B47:H47" si="6">100*B19/B$19</f>
        <v>100</v>
      </c>
      <c r="C47" s="317">
        <f t="shared" si="6"/>
        <v>100</v>
      </c>
      <c r="D47" s="317">
        <f t="shared" si="6"/>
        <v>100</v>
      </c>
      <c r="E47" s="317">
        <f t="shared" si="6"/>
        <v>100</v>
      </c>
      <c r="F47" s="317">
        <f t="shared" si="6"/>
        <v>100</v>
      </c>
      <c r="G47" s="317">
        <f t="shared" si="6"/>
        <v>100</v>
      </c>
      <c r="H47" s="317">
        <f t="shared" si="6"/>
        <v>100</v>
      </c>
      <c r="I47" s="312"/>
    </row>
    <row r="48" spans="1:9" ht="5.25" customHeight="1" x14ac:dyDescent="0.25">
      <c r="A48" s="184"/>
      <c r="B48" s="317"/>
      <c r="C48" s="317"/>
      <c r="D48" s="317"/>
      <c r="E48" s="317"/>
      <c r="F48" s="317"/>
      <c r="G48" s="317"/>
      <c r="H48" s="317"/>
      <c r="I48" s="312"/>
    </row>
    <row r="49" spans="1:9" x14ac:dyDescent="0.25">
      <c r="A49" s="121" t="s">
        <v>242</v>
      </c>
      <c r="B49" s="318">
        <f t="shared" ref="B49:H53" si="7">100*B21/B$19</f>
        <v>0</v>
      </c>
      <c r="C49" s="318">
        <f t="shared" si="7"/>
        <v>9.3538201747152936</v>
      </c>
      <c r="D49" s="318">
        <f t="shared" si="7"/>
        <v>1.0632951904618082</v>
      </c>
      <c r="E49" s="318">
        <f t="shared" si="7"/>
        <v>3.2027844564317114</v>
      </c>
      <c r="F49" s="318">
        <f t="shared" si="7"/>
        <v>5.7253303651857328</v>
      </c>
      <c r="G49" s="318">
        <f t="shared" si="7"/>
        <v>7.6563390220047483</v>
      </c>
      <c r="H49" s="318">
        <f t="shared" si="7"/>
        <v>7.6151291531456557</v>
      </c>
      <c r="I49" s="314"/>
    </row>
    <row r="50" spans="1:9" x14ac:dyDescent="0.25">
      <c r="A50" s="121" t="s">
        <v>243</v>
      </c>
      <c r="B50" s="318">
        <f t="shared" si="7"/>
        <v>29.731787545988958</v>
      </c>
      <c r="C50" s="318">
        <f t="shared" si="7"/>
        <v>38.898206416017118</v>
      </c>
      <c r="D50" s="318">
        <f t="shared" si="7"/>
        <v>36.031726644976885</v>
      </c>
      <c r="E50" s="318">
        <f t="shared" si="7"/>
        <v>20.57422327076906</v>
      </c>
      <c r="F50" s="318">
        <f t="shared" si="7"/>
        <v>31.415985705810737</v>
      </c>
      <c r="G50" s="318">
        <f t="shared" si="7"/>
        <v>31.748001008133958</v>
      </c>
      <c r="H50" s="318">
        <f t="shared" si="7"/>
        <v>35.529244837165898</v>
      </c>
      <c r="I50" s="314"/>
    </row>
    <row r="51" spans="1:9" x14ac:dyDescent="0.25">
      <c r="A51" s="121" t="s">
        <v>244</v>
      </c>
      <c r="B51" s="318">
        <f t="shared" si="7"/>
        <v>24.124439698474795</v>
      </c>
      <c r="C51" s="318">
        <f t="shared" si="7"/>
        <v>18.742989306891094</v>
      </c>
      <c r="D51" s="318">
        <f t="shared" si="7"/>
        <v>18.544334990229522</v>
      </c>
      <c r="E51" s="318">
        <f t="shared" si="7"/>
        <v>21.209410332498866</v>
      </c>
      <c r="F51" s="318">
        <f t="shared" si="7"/>
        <v>24.986748450320587</v>
      </c>
      <c r="G51" s="318">
        <f t="shared" si="7"/>
        <v>20.596074153059718</v>
      </c>
      <c r="H51" s="318">
        <f t="shared" si="7"/>
        <v>20.583317467627122</v>
      </c>
      <c r="I51" s="314"/>
    </row>
    <row r="52" spans="1:9" x14ac:dyDescent="0.25">
      <c r="A52" s="121" t="s">
        <v>245</v>
      </c>
      <c r="B52" s="318">
        <f t="shared" si="7"/>
        <v>44.898198660816085</v>
      </c>
      <c r="C52" s="318">
        <f t="shared" si="7"/>
        <v>32.44541173908123</v>
      </c>
      <c r="D52" s="318">
        <f t="shared" si="7"/>
        <v>43.352364657043168</v>
      </c>
      <c r="E52" s="318">
        <f t="shared" si="7"/>
        <v>52.811725931380224</v>
      </c>
      <c r="F52" s="318">
        <f t="shared" si="7"/>
        <v>37.374774808619605</v>
      </c>
      <c r="G52" s="318">
        <f t="shared" si="7"/>
        <v>38.24608079343087</v>
      </c>
      <c r="H52" s="318">
        <f t="shared" si="7"/>
        <v>35.579005391006035</v>
      </c>
      <c r="I52" s="314"/>
    </row>
    <row r="53" spans="1:9" x14ac:dyDescent="0.25">
      <c r="A53" s="121" t="s">
        <v>246</v>
      </c>
      <c r="B53" s="318">
        <f t="shared" si="7"/>
        <v>1.2455740947201663</v>
      </c>
      <c r="C53" s="318">
        <f t="shared" si="7"/>
        <v>0.55957236329525473</v>
      </c>
      <c r="D53" s="318">
        <f t="shared" si="7"/>
        <v>1.0082785172886202</v>
      </c>
      <c r="E53" s="318">
        <f t="shared" si="7"/>
        <v>2.2018560089201329</v>
      </c>
      <c r="F53" s="318">
        <f t="shared" si="7"/>
        <v>0.49716067006332509</v>
      </c>
      <c r="G53" s="318">
        <f t="shared" si="7"/>
        <v>1.7535050233707021</v>
      </c>
      <c r="H53" s="318">
        <f t="shared" si="7"/>
        <v>0.69330315105527418</v>
      </c>
      <c r="I53" s="314"/>
    </row>
    <row r="54" spans="1:9" x14ac:dyDescent="0.25">
      <c r="A54" s="121"/>
      <c r="B54" s="318"/>
      <c r="C54" s="318"/>
      <c r="D54" s="318"/>
      <c r="E54" s="318"/>
      <c r="F54" s="318"/>
      <c r="G54" s="318"/>
      <c r="H54" s="318"/>
      <c r="I54" s="319"/>
    </row>
    <row r="55" spans="1:9" x14ac:dyDescent="0.25">
      <c r="A55" s="183" t="s">
        <v>252</v>
      </c>
      <c r="B55" s="318"/>
      <c r="C55" s="318"/>
      <c r="D55" s="318"/>
      <c r="E55" s="318"/>
      <c r="F55" s="318"/>
      <c r="G55" s="318"/>
      <c r="H55" s="318"/>
      <c r="I55" s="319"/>
    </row>
    <row r="56" spans="1:9" ht="5.25" customHeight="1" x14ac:dyDescent="0.25">
      <c r="A56" s="184"/>
      <c r="B56" s="318"/>
      <c r="C56" s="318"/>
      <c r="D56" s="318"/>
      <c r="E56" s="318"/>
      <c r="F56" s="318"/>
      <c r="G56" s="318"/>
      <c r="H56" s="318"/>
      <c r="I56" s="319"/>
    </row>
    <row r="57" spans="1:9" x14ac:dyDescent="0.25">
      <c r="A57" s="184" t="s">
        <v>34</v>
      </c>
      <c r="B57" s="317">
        <f t="shared" ref="B57:H57" si="8">100*B29/B$29</f>
        <v>100.00000000000001</v>
      </c>
      <c r="C57" s="317">
        <f t="shared" si="8"/>
        <v>100</v>
      </c>
      <c r="D57" s="317">
        <f t="shared" si="8"/>
        <v>99.999999999999986</v>
      </c>
      <c r="E57" s="317">
        <f t="shared" si="8"/>
        <v>100</v>
      </c>
      <c r="F57" s="317">
        <f t="shared" si="8"/>
        <v>100</v>
      </c>
      <c r="G57" s="317">
        <f t="shared" si="8"/>
        <v>100</v>
      </c>
      <c r="H57" s="317">
        <f t="shared" si="8"/>
        <v>100</v>
      </c>
      <c r="I57" s="312"/>
    </row>
    <row r="58" spans="1:9" ht="5.25" customHeight="1" x14ac:dyDescent="0.25">
      <c r="A58" s="184"/>
      <c r="B58" s="317"/>
      <c r="C58" s="317"/>
      <c r="D58" s="317"/>
      <c r="E58" s="317"/>
      <c r="F58" s="317"/>
      <c r="G58" s="317"/>
      <c r="H58" s="317"/>
      <c r="I58" s="312"/>
    </row>
    <row r="59" spans="1:9" x14ac:dyDescent="0.25">
      <c r="A59" s="121" t="s">
        <v>248</v>
      </c>
      <c r="B59" s="318">
        <f t="shared" ref="B59:H60" si="9">100*B31/B$29</f>
        <v>42.417299903200423</v>
      </c>
      <c r="C59" s="318">
        <f t="shared" si="9"/>
        <v>17.535742076727065</v>
      </c>
      <c r="D59" s="318">
        <f t="shared" si="9"/>
        <v>20.191268464144919</v>
      </c>
      <c r="E59" s="318">
        <f t="shared" si="9"/>
        <v>28.057637084904002</v>
      </c>
      <c r="F59" s="318">
        <f t="shared" si="9"/>
        <v>32.213313435735373</v>
      </c>
      <c r="G59" s="318">
        <f t="shared" si="9"/>
        <v>91.802334540984774</v>
      </c>
      <c r="H59" s="318">
        <f t="shared" si="9"/>
        <v>24.361778947632292</v>
      </c>
      <c r="I59" s="314"/>
    </row>
    <row r="60" spans="1:9" x14ac:dyDescent="0.25">
      <c r="A60" s="121" t="s">
        <v>249</v>
      </c>
      <c r="B60" s="318">
        <f t="shared" si="9"/>
        <v>57.582700096799577</v>
      </c>
      <c r="C60" s="318">
        <f t="shared" si="9"/>
        <v>82.464257923272925</v>
      </c>
      <c r="D60" s="318">
        <f t="shared" si="9"/>
        <v>79.808731535855074</v>
      </c>
      <c r="E60" s="318">
        <f t="shared" si="9"/>
        <v>71.942362915095998</v>
      </c>
      <c r="F60" s="318">
        <f t="shared" si="9"/>
        <v>67.786686564264613</v>
      </c>
      <c r="G60" s="318">
        <f t="shared" si="9"/>
        <v>8.1976654590152211</v>
      </c>
      <c r="H60" s="318">
        <f t="shared" si="9"/>
        <v>75.638221052367712</v>
      </c>
      <c r="I60" s="314"/>
    </row>
    <row r="61" spans="1:9" x14ac:dyDescent="0.25">
      <c r="A61" s="111"/>
      <c r="B61" s="111"/>
      <c r="C61" s="111"/>
      <c r="D61" s="111"/>
      <c r="E61" s="111"/>
      <c r="F61" s="111"/>
      <c r="G61" s="111"/>
      <c r="H61" s="111"/>
      <c r="I61" s="111"/>
    </row>
    <row r="62" spans="1:9" customFormat="1" x14ac:dyDescent="0.25">
      <c r="A62" s="304" t="s">
        <v>168</v>
      </c>
      <c r="B62" s="244"/>
      <c r="C62" s="207"/>
      <c r="D62" s="207"/>
      <c r="E62" s="207"/>
      <c r="F62" s="207"/>
      <c r="G62" s="207"/>
      <c r="H62" s="207"/>
      <c r="I62" s="207"/>
    </row>
    <row r="63" spans="1:9" customFormat="1" x14ac:dyDescent="0.25">
      <c r="A63" s="304"/>
      <c r="B63" s="244"/>
      <c r="C63" s="207"/>
      <c r="D63" s="207"/>
      <c r="E63" s="207"/>
      <c r="F63" s="207"/>
      <c r="G63" s="207"/>
      <c r="H63" s="207"/>
      <c r="I63" s="207"/>
    </row>
    <row r="64" spans="1:9" customFormat="1" x14ac:dyDescent="0.25">
      <c r="A64" s="198" t="s">
        <v>24</v>
      </c>
      <c r="B64" s="244"/>
      <c r="C64" s="207"/>
      <c r="D64" s="207"/>
      <c r="E64" s="207"/>
      <c r="F64" s="207"/>
      <c r="G64" s="207"/>
      <c r="H64" s="207"/>
      <c r="I64" s="207"/>
    </row>
    <row r="65" spans="1:1" x14ac:dyDescent="0.25">
      <c r="A65" s="198" t="s">
        <v>201</v>
      </c>
    </row>
  </sheetData>
  <sheetProtection algorithmName="SHA-512" hashValue="HIvbrTNZYykWLRfhdBgi1/Lh8xzfASqDMCjWdpnpe5+cHvjtyo7qSzRtSEsSeFtfFkBlFKg5CpcwCqd5FhRqQw==" saltValue="0N1dmB8tww1SJ0yVVcAXTw==" spinCount="100000" sheet="1" objects="1" scenarios="1"/>
  <pageMargins left="0.7" right="0.7" top="0.78740157499999996" bottom="0.78740157499999996" header="0.3" footer="0.3"/>
  <pageSetup paperSize="9" scale="62"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zoomScaleNormal="100" workbookViewId="0"/>
  </sheetViews>
  <sheetFormatPr baseColWidth="10" defaultRowHeight="15" x14ac:dyDescent="0.25"/>
  <cols>
    <col min="1" max="1" width="11" style="267" customWidth="1"/>
    <col min="2" max="2" width="17.7109375" style="267" customWidth="1"/>
    <col min="3" max="4" width="14.28515625" style="285" customWidth="1"/>
    <col min="5" max="5" width="15.28515625" style="285" customWidth="1"/>
    <col min="6" max="6" width="15.85546875" style="285" customWidth="1"/>
    <col min="7" max="9" width="14.28515625" style="285" customWidth="1"/>
    <col min="10" max="10" width="11.42578125" style="267"/>
    <col min="18" max="16384" width="11.42578125" style="267"/>
  </cols>
  <sheetData>
    <row r="1" spans="1:17" ht="15" customHeight="1" x14ac:dyDescent="0.3">
      <c r="A1" s="41" t="s">
        <v>233</v>
      </c>
      <c r="B1" s="87"/>
    </row>
    <row r="2" spans="1:17" ht="15" customHeight="1" x14ac:dyDescent="0.4">
      <c r="A2" s="42" t="s">
        <v>47</v>
      </c>
      <c r="B2" s="268"/>
    </row>
    <row r="3" spans="1:17" ht="19.5" x14ac:dyDescent="0.4">
      <c r="A3" s="286" t="s">
        <v>234</v>
      </c>
      <c r="B3" s="287"/>
      <c r="C3" s="288"/>
      <c r="D3" s="288"/>
      <c r="E3" s="288"/>
      <c r="F3" s="288"/>
      <c r="G3" s="288"/>
      <c r="H3" s="288"/>
      <c r="I3" s="288"/>
    </row>
    <row r="4" spans="1:17" s="289" customFormat="1" ht="83.25" customHeight="1" x14ac:dyDescent="0.25">
      <c r="A4" s="111"/>
      <c r="B4" s="111"/>
      <c r="C4" s="111" t="s">
        <v>235</v>
      </c>
      <c r="D4" s="111" t="s">
        <v>236</v>
      </c>
      <c r="E4" s="111" t="s">
        <v>237</v>
      </c>
      <c r="F4" s="111" t="s">
        <v>238</v>
      </c>
      <c r="G4" s="111" t="s">
        <v>239</v>
      </c>
      <c r="H4" s="111" t="s">
        <v>240</v>
      </c>
      <c r="I4" s="111" t="s">
        <v>195</v>
      </c>
      <c r="K4"/>
      <c r="L4"/>
      <c r="M4"/>
      <c r="N4"/>
      <c r="O4"/>
      <c r="P4"/>
      <c r="Q4"/>
    </row>
    <row r="5" spans="1:17" ht="20.25" customHeight="1" x14ac:dyDescent="0.3">
      <c r="A5" s="290" t="s">
        <v>119</v>
      </c>
      <c r="B5" s="291"/>
      <c r="C5" s="292"/>
      <c r="D5" s="292"/>
      <c r="E5" s="292"/>
      <c r="F5" s="292"/>
      <c r="G5" s="292"/>
      <c r="H5" s="292"/>
      <c r="I5" s="292"/>
    </row>
    <row r="6" spans="1:17" ht="5.25" customHeight="1" x14ac:dyDescent="0.25">
      <c r="A6" s="293"/>
      <c r="B6" s="291"/>
      <c r="C6" s="292"/>
      <c r="D6" s="292"/>
      <c r="E6" s="292"/>
      <c r="F6" s="292"/>
      <c r="G6" s="292"/>
      <c r="H6" s="292"/>
      <c r="I6" s="292"/>
    </row>
    <row r="7" spans="1:17" x14ac:dyDescent="0.25">
      <c r="A7" s="293" t="s">
        <v>34</v>
      </c>
      <c r="B7" s="291"/>
      <c r="C7" s="294">
        <f t="shared" ref="C7:H7" si="0">SUM(C8:C14)</f>
        <v>3570.8668841451913</v>
      </c>
      <c r="D7" s="294">
        <f t="shared" si="0"/>
        <v>2448.1786753129581</v>
      </c>
      <c r="E7" s="294">
        <f t="shared" si="0"/>
        <v>568.48178208363743</v>
      </c>
      <c r="F7" s="294">
        <f t="shared" si="0"/>
        <v>1072.7127328807405</v>
      </c>
      <c r="G7" s="294">
        <f t="shared" si="0"/>
        <v>300.11238886456715</v>
      </c>
      <c r="H7" s="294">
        <f t="shared" si="0"/>
        <v>1691.6796336610064</v>
      </c>
      <c r="I7" s="294">
        <f>SUM(C7:H7)</f>
        <v>9652.0320969480999</v>
      </c>
    </row>
    <row r="8" spans="1:17" ht="5.25" customHeight="1" x14ac:dyDescent="0.25">
      <c r="A8" s="295"/>
      <c r="B8" s="123"/>
      <c r="C8" s="296"/>
      <c r="D8" s="296"/>
      <c r="E8" s="296"/>
      <c r="F8" s="296"/>
      <c r="G8" s="296"/>
      <c r="H8" s="296"/>
      <c r="I8" s="296"/>
    </row>
    <row r="9" spans="1:17" x14ac:dyDescent="0.25">
      <c r="A9" s="295" t="s">
        <v>120</v>
      </c>
      <c r="B9" s="123"/>
      <c r="C9" s="297">
        <v>906.65754166399313</v>
      </c>
      <c r="D9" s="297">
        <v>279.14668323577558</v>
      </c>
      <c r="E9" s="297">
        <v>157.1254780423057</v>
      </c>
      <c r="F9" s="297">
        <v>380.62106390234374</v>
      </c>
      <c r="G9" s="297">
        <v>66.523047636485913</v>
      </c>
      <c r="H9" s="297">
        <v>463.32095858724819</v>
      </c>
      <c r="I9" s="297">
        <f t="shared" ref="I9:I14" si="1">SUM(C9:H9)</f>
        <v>2253.3947730681525</v>
      </c>
    </row>
    <row r="10" spans="1:17" x14ac:dyDescent="0.25">
      <c r="A10" s="295" t="s">
        <v>196</v>
      </c>
      <c r="B10" s="123"/>
      <c r="C10" s="297">
        <v>647.54203329683605</v>
      </c>
      <c r="D10" s="297">
        <v>541.60692793170995</v>
      </c>
      <c r="E10" s="297">
        <v>259.11431733499694</v>
      </c>
      <c r="F10" s="297">
        <v>136.31966323772599</v>
      </c>
      <c r="G10" s="297">
        <v>28.531912674761642</v>
      </c>
      <c r="H10" s="297">
        <v>301.57520466324183</v>
      </c>
      <c r="I10" s="297">
        <f t="shared" si="1"/>
        <v>1914.6900591392723</v>
      </c>
    </row>
    <row r="11" spans="1:17" x14ac:dyDescent="0.25">
      <c r="A11" s="295" t="s">
        <v>122</v>
      </c>
      <c r="B11" s="123"/>
      <c r="C11" s="297">
        <v>923.67104431003713</v>
      </c>
      <c r="D11" s="297">
        <v>664.44460670284411</v>
      </c>
      <c r="E11" s="297">
        <v>87.549335554976864</v>
      </c>
      <c r="F11" s="297">
        <v>226.64742448513709</v>
      </c>
      <c r="G11" s="297">
        <v>160.11986372891874</v>
      </c>
      <c r="H11" s="297">
        <v>471.51759961699696</v>
      </c>
      <c r="I11" s="297">
        <f t="shared" si="1"/>
        <v>2533.9498743989111</v>
      </c>
    </row>
    <row r="12" spans="1:17" x14ac:dyDescent="0.25">
      <c r="A12" s="295" t="s">
        <v>197</v>
      </c>
      <c r="B12" s="123"/>
      <c r="C12" s="297">
        <v>957.39189021605807</v>
      </c>
      <c r="D12" s="297">
        <v>847.83371246067236</v>
      </c>
      <c r="E12" s="297">
        <v>58.906275131280864</v>
      </c>
      <c r="F12" s="297">
        <v>277.78764863154089</v>
      </c>
      <c r="G12" s="297">
        <v>38.362613336178491</v>
      </c>
      <c r="H12" s="297">
        <v>403.40560667658411</v>
      </c>
      <c r="I12" s="297">
        <f t="shared" si="1"/>
        <v>2583.687746452315</v>
      </c>
    </row>
    <row r="13" spans="1:17" ht="15" customHeight="1" x14ac:dyDescent="0.25">
      <c r="A13" s="295" t="s">
        <v>124</v>
      </c>
      <c r="B13" s="123"/>
      <c r="C13" s="297">
        <v>42.903303868096046</v>
      </c>
      <c r="D13" s="297">
        <v>13.449707362726922</v>
      </c>
      <c r="E13" s="297">
        <v>0</v>
      </c>
      <c r="F13" s="297">
        <v>22.272585910422094</v>
      </c>
      <c r="G13" s="297">
        <v>3.5701711491442545</v>
      </c>
      <c r="H13" s="297">
        <v>20.352610225959854</v>
      </c>
      <c r="I13" s="297">
        <f t="shared" si="1"/>
        <v>102.54837851634917</v>
      </c>
    </row>
    <row r="14" spans="1:17" ht="15" customHeight="1" x14ac:dyDescent="0.25">
      <c r="A14" s="295" t="s">
        <v>198</v>
      </c>
      <c r="B14" s="123"/>
      <c r="C14" s="297">
        <v>92.701070790171244</v>
      </c>
      <c r="D14" s="297">
        <v>101.69703761922952</v>
      </c>
      <c r="E14" s="297">
        <v>5.7863760200771699</v>
      </c>
      <c r="F14" s="297">
        <v>29.064346713570785</v>
      </c>
      <c r="G14" s="297">
        <v>3.0047803390781529</v>
      </c>
      <c r="H14" s="297">
        <v>31.507653890975593</v>
      </c>
      <c r="I14" s="297">
        <f t="shared" si="1"/>
        <v>263.7612653731025</v>
      </c>
    </row>
    <row r="15" spans="1:17" ht="15" customHeight="1" x14ac:dyDescent="0.25">
      <c r="A15" s="295"/>
      <c r="B15" s="123"/>
      <c r="C15" s="297"/>
      <c r="D15" s="297"/>
      <c r="E15" s="297"/>
      <c r="F15" s="297"/>
      <c r="G15" s="297"/>
      <c r="H15" s="297"/>
      <c r="I15" s="297"/>
    </row>
    <row r="16" spans="1:17" x14ac:dyDescent="0.25">
      <c r="A16" s="298" t="s">
        <v>241</v>
      </c>
      <c r="B16" s="291"/>
      <c r="C16" s="297"/>
      <c r="D16" s="297"/>
      <c r="E16" s="297"/>
      <c r="F16" s="297"/>
      <c r="G16" s="297"/>
      <c r="H16" s="297"/>
      <c r="I16" s="297"/>
    </row>
    <row r="17" spans="1:9" ht="5.25" customHeight="1" x14ac:dyDescent="0.25">
      <c r="A17" s="298"/>
      <c r="B17" s="291"/>
      <c r="C17" s="297"/>
      <c r="D17" s="297"/>
      <c r="E17" s="297"/>
      <c r="F17" s="297"/>
      <c r="G17" s="297"/>
      <c r="H17" s="297"/>
      <c r="I17" s="297"/>
    </row>
    <row r="18" spans="1:9" x14ac:dyDescent="0.25">
      <c r="A18" s="293" t="s">
        <v>34</v>
      </c>
      <c r="B18" s="291"/>
      <c r="C18" s="294">
        <f>SUM(C20:C24)</f>
        <v>3570.8668841451913</v>
      </c>
      <c r="D18" s="294">
        <f t="shared" ref="D18:H18" si="2">SUM(D20:D24)</f>
        <v>2448.1786753129577</v>
      </c>
      <c r="E18" s="294">
        <f t="shared" si="2"/>
        <v>568.48178208363754</v>
      </c>
      <c r="F18" s="294">
        <f t="shared" si="2"/>
        <v>1072.7127328807405</v>
      </c>
      <c r="G18" s="294">
        <f t="shared" si="2"/>
        <v>300.11238886456715</v>
      </c>
      <c r="H18" s="294">
        <f t="shared" si="2"/>
        <v>1691.6796336610068</v>
      </c>
      <c r="I18" s="294">
        <f>SUM(C18:H18)</f>
        <v>9652.0320969480999</v>
      </c>
    </row>
    <row r="19" spans="1:9" ht="5.25" customHeight="1" x14ac:dyDescent="0.25">
      <c r="A19" s="293"/>
      <c r="B19" s="291"/>
      <c r="C19" s="294"/>
      <c r="D19" s="294"/>
      <c r="E19" s="294"/>
      <c r="F19" s="294"/>
      <c r="G19" s="294"/>
      <c r="H19" s="294"/>
      <c r="I19" s="294"/>
    </row>
    <row r="20" spans="1:9" x14ac:dyDescent="0.25">
      <c r="A20" s="295" t="s">
        <v>242</v>
      </c>
      <c r="B20" s="123"/>
      <c r="C20" s="297">
        <v>4.7478324911451715</v>
      </c>
      <c r="D20" s="297">
        <v>16.760572787124815</v>
      </c>
      <c r="E20" s="297">
        <v>2.3192952524248351</v>
      </c>
      <c r="F20" s="297">
        <v>20.304187625313492</v>
      </c>
      <c r="G20" s="297">
        <v>140.48906467881514</v>
      </c>
      <c r="H20" s="297">
        <v>287.02279730660348</v>
      </c>
      <c r="I20" s="297">
        <f>SUM(C20:H20)</f>
        <v>471.64375014142695</v>
      </c>
    </row>
    <row r="21" spans="1:9" x14ac:dyDescent="0.25">
      <c r="A21" s="295" t="s">
        <v>243</v>
      </c>
      <c r="B21" s="123"/>
      <c r="C21" s="297">
        <v>962.19049483501237</v>
      </c>
      <c r="D21" s="297">
        <v>771.92557915896498</v>
      </c>
      <c r="E21" s="297">
        <v>194.98705711303421</v>
      </c>
      <c r="F21" s="297">
        <v>520.90095161750878</v>
      </c>
      <c r="G21" s="297">
        <v>138.16658918683297</v>
      </c>
      <c r="H21" s="297">
        <v>997.71557448464614</v>
      </c>
      <c r="I21" s="297">
        <f>SUM(C21:H21)</f>
        <v>3585.8862463959995</v>
      </c>
    </row>
    <row r="22" spans="1:9" x14ac:dyDescent="0.25">
      <c r="A22" s="295" t="s">
        <v>244</v>
      </c>
      <c r="B22" s="123"/>
      <c r="C22" s="297">
        <v>880.65442481255911</v>
      </c>
      <c r="D22" s="297">
        <v>583.14266543003748</v>
      </c>
      <c r="E22" s="297">
        <v>102.86353361658132</v>
      </c>
      <c r="F22" s="297">
        <v>198.16803786521439</v>
      </c>
      <c r="G22" s="297">
        <v>13.896917125879755</v>
      </c>
      <c r="H22" s="297">
        <v>195.71694961639378</v>
      </c>
      <c r="I22" s="297">
        <f>SUM(C22:H22)</f>
        <v>1974.4425284666661</v>
      </c>
    </row>
    <row r="23" spans="1:9" x14ac:dyDescent="0.25">
      <c r="A23" s="295" t="s">
        <v>245</v>
      </c>
      <c r="B23" s="123"/>
      <c r="C23" s="297">
        <v>1693.3065752650834</v>
      </c>
      <c r="D23" s="297">
        <v>1056.383167599834</v>
      </c>
      <c r="E23" s="297">
        <v>263.84104724438214</v>
      </c>
      <c r="F23" s="297">
        <v>329.61869382974288</v>
      </c>
      <c r="G23" s="297">
        <v>7.5598178730392904</v>
      </c>
      <c r="H23" s="297">
        <v>210.84564924970041</v>
      </c>
      <c r="I23" s="297">
        <f>SUM(C23:H23)</f>
        <v>3561.5549510617816</v>
      </c>
    </row>
    <row r="24" spans="1:9" x14ac:dyDescent="0.25">
      <c r="A24" s="295" t="s">
        <v>246</v>
      </c>
      <c r="B24" s="123"/>
      <c r="C24" s="297">
        <v>29.967556741390933</v>
      </c>
      <c r="D24" s="297">
        <v>19.966690336996535</v>
      </c>
      <c r="E24" s="297">
        <v>4.4708488572151053</v>
      </c>
      <c r="F24" s="297">
        <v>3.720861942960922</v>
      </c>
      <c r="G24" s="297">
        <v>0</v>
      </c>
      <c r="H24" s="297">
        <v>0.37866300366300398</v>
      </c>
      <c r="I24" s="297">
        <f>SUM(C24:H24)</f>
        <v>58.504620882226504</v>
      </c>
    </row>
    <row r="25" spans="1:9" x14ac:dyDescent="0.25">
      <c r="A25" s="295"/>
      <c r="B25" s="123"/>
      <c r="C25" s="297"/>
      <c r="D25" s="297"/>
      <c r="E25" s="297"/>
      <c r="F25" s="297"/>
      <c r="G25" s="297"/>
      <c r="H25" s="297"/>
      <c r="I25" s="297"/>
    </row>
    <row r="26" spans="1:9" x14ac:dyDescent="0.25">
      <c r="A26" s="298" t="s">
        <v>247</v>
      </c>
      <c r="B26" s="291"/>
      <c r="C26" s="297"/>
      <c r="D26" s="297"/>
      <c r="E26" s="297"/>
      <c r="F26" s="297"/>
      <c r="G26" s="297"/>
      <c r="H26" s="297"/>
      <c r="I26" s="297"/>
    </row>
    <row r="27" spans="1:9" ht="5.25" customHeight="1" x14ac:dyDescent="0.25">
      <c r="A27" s="298"/>
      <c r="B27" s="291"/>
      <c r="C27" s="297"/>
      <c r="D27" s="297"/>
      <c r="E27" s="297"/>
      <c r="F27" s="297"/>
      <c r="G27" s="297"/>
      <c r="H27" s="297"/>
      <c r="I27" s="297"/>
    </row>
    <row r="28" spans="1:9" x14ac:dyDescent="0.25">
      <c r="A28" s="293" t="s">
        <v>34</v>
      </c>
      <c r="B28" s="291"/>
      <c r="C28" s="294">
        <f t="shared" ref="C28:H28" si="3">SUM(C30:C31)</f>
        <v>3570.8668841451863</v>
      </c>
      <c r="D28" s="294">
        <f t="shared" si="3"/>
        <v>2448.1786753129541</v>
      </c>
      <c r="E28" s="294">
        <f t="shared" si="3"/>
        <v>568.48178208363765</v>
      </c>
      <c r="F28" s="294">
        <f t="shared" si="3"/>
        <v>1072.7127328807389</v>
      </c>
      <c r="G28" s="294">
        <f t="shared" si="3"/>
        <v>300.11238886456721</v>
      </c>
      <c r="H28" s="294">
        <f t="shared" si="3"/>
        <v>1691.6796336610078</v>
      </c>
      <c r="I28" s="294">
        <f>SUM(C28:H28)</f>
        <v>9652.0320969480927</v>
      </c>
    </row>
    <row r="29" spans="1:9" ht="5.25" customHeight="1" x14ac:dyDescent="0.25">
      <c r="A29" s="293"/>
      <c r="B29" s="291"/>
      <c r="C29" s="294"/>
      <c r="D29" s="294"/>
      <c r="E29" s="294"/>
      <c r="F29" s="294"/>
      <c r="G29" s="294"/>
      <c r="H29" s="294"/>
      <c r="I29" s="294"/>
    </row>
    <row r="30" spans="1:9" x14ac:dyDescent="0.25">
      <c r="A30" s="295" t="s">
        <v>248</v>
      </c>
      <c r="B30" s="123"/>
      <c r="C30" s="297">
        <v>710.75347215921886</v>
      </c>
      <c r="D30" s="297">
        <v>354.18486841501834</v>
      </c>
      <c r="E30" s="297">
        <v>126.67522155790675</v>
      </c>
      <c r="F30" s="297">
        <v>163.94160387595841</v>
      </c>
      <c r="G30" s="297">
        <v>61.172757077737465</v>
      </c>
      <c r="H30" s="297">
        <v>261.75055369698612</v>
      </c>
      <c r="I30" s="297">
        <f>SUM(C30:H30)</f>
        <v>1678.478476782826</v>
      </c>
    </row>
    <row r="31" spans="1:9" x14ac:dyDescent="0.25">
      <c r="A31" s="295" t="s">
        <v>249</v>
      </c>
      <c r="B31" s="123"/>
      <c r="C31" s="297">
        <v>2860.1134119859676</v>
      </c>
      <c r="D31" s="297">
        <v>2093.9938068979359</v>
      </c>
      <c r="E31" s="297">
        <v>441.8065605257309</v>
      </c>
      <c r="F31" s="297">
        <v>908.77112900478062</v>
      </c>
      <c r="G31" s="297">
        <v>238.93963178682975</v>
      </c>
      <c r="H31" s="297">
        <v>1429.9290799640216</v>
      </c>
      <c r="I31" s="297">
        <f>SUM(C31:H31)</f>
        <v>7973.5536201652667</v>
      </c>
    </row>
    <row r="32" spans="1:9" x14ac:dyDescent="0.25">
      <c r="A32" s="299"/>
      <c r="B32" s="299"/>
      <c r="C32" s="300"/>
      <c r="D32" s="300"/>
      <c r="E32" s="300"/>
      <c r="F32" s="300"/>
      <c r="G32" s="300"/>
      <c r="H32" s="300"/>
      <c r="I32" s="300"/>
    </row>
    <row r="33" spans="1:9" x14ac:dyDescent="0.25">
      <c r="A33" s="298" t="s">
        <v>250</v>
      </c>
      <c r="B33" s="291"/>
      <c r="C33" s="292"/>
      <c r="D33" s="292"/>
      <c r="E33" s="292"/>
      <c r="F33" s="292"/>
      <c r="G33" s="292"/>
      <c r="H33" s="292"/>
      <c r="I33" s="292"/>
    </row>
    <row r="34" spans="1:9" ht="5.25" customHeight="1" x14ac:dyDescent="0.25">
      <c r="A34" s="298"/>
      <c r="B34" s="291"/>
      <c r="C34" s="292"/>
      <c r="D34" s="292"/>
      <c r="E34" s="292"/>
      <c r="F34" s="292"/>
      <c r="G34" s="292"/>
      <c r="H34" s="292"/>
      <c r="I34" s="292"/>
    </row>
    <row r="35" spans="1:9" x14ac:dyDescent="0.25">
      <c r="A35" s="293" t="s">
        <v>34</v>
      </c>
      <c r="B35" s="291"/>
      <c r="C35" s="301">
        <f t="shared" ref="C35:I35" si="4">100*C7/$I7</f>
        <v>36.996011288382192</v>
      </c>
      <c r="D35" s="301">
        <f t="shared" si="4"/>
        <v>25.364385973053839</v>
      </c>
      <c r="E35" s="301">
        <f t="shared" si="4"/>
        <v>5.8897626569578767</v>
      </c>
      <c r="F35" s="301">
        <f t="shared" si="4"/>
        <v>11.113853767849822</v>
      </c>
      <c r="G35" s="301">
        <f t="shared" si="4"/>
        <v>3.1093181813958166</v>
      </c>
      <c r="H35" s="301">
        <f t="shared" si="4"/>
        <v>17.52666813236047</v>
      </c>
      <c r="I35" s="301">
        <f t="shared" si="4"/>
        <v>100</v>
      </c>
    </row>
    <row r="36" spans="1:9" ht="5.25" customHeight="1" x14ac:dyDescent="0.25">
      <c r="A36" s="295"/>
      <c r="B36" s="123"/>
      <c r="C36" s="302"/>
      <c r="D36" s="302"/>
      <c r="E36" s="302"/>
      <c r="F36" s="302"/>
      <c r="G36" s="302"/>
      <c r="H36" s="302"/>
      <c r="I36" s="302"/>
    </row>
    <row r="37" spans="1:9" x14ac:dyDescent="0.25">
      <c r="A37" s="295" t="s">
        <v>120</v>
      </c>
      <c r="B37" s="123"/>
      <c r="C37" s="303">
        <f t="shared" ref="C37:I42" si="5">100*C9/$I9</f>
        <v>40.235184376038838</v>
      </c>
      <c r="D37" s="303">
        <f t="shared" si="5"/>
        <v>12.387828647338971</v>
      </c>
      <c r="E37" s="303">
        <f t="shared" si="5"/>
        <v>6.9728340511045257</v>
      </c>
      <c r="F37" s="303">
        <f t="shared" si="5"/>
        <v>16.891006780143627</v>
      </c>
      <c r="G37" s="303">
        <f t="shared" si="5"/>
        <v>2.9521257629398954</v>
      </c>
      <c r="H37" s="303">
        <f t="shared" si="5"/>
        <v>20.56102038243413</v>
      </c>
      <c r="I37" s="303">
        <f t="shared" si="5"/>
        <v>100</v>
      </c>
    </row>
    <row r="38" spans="1:9" x14ac:dyDescent="0.25">
      <c r="A38" s="295" t="s">
        <v>196</v>
      </c>
      <c r="B38" s="123"/>
      <c r="C38" s="303">
        <f t="shared" si="5"/>
        <v>33.819679075783753</v>
      </c>
      <c r="D38" s="303">
        <f t="shared" si="5"/>
        <v>28.286924316888307</v>
      </c>
      <c r="E38" s="303">
        <f t="shared" si="5"/>
        <v>13.532964048054803</v>
      </c>
      <c r="F38" s="303">
        <f t="shared" si="5"/>
        <v>7.1196725854944365</v>
      </c>
      <c r="G38" s="303">
        <f t="shared" si="5"/>
        <v>1.4901582916029683</v>
      </c>
      <c r="H38" s="303">
        <f t="shared" si="5"/>
        <v>15.750601682175736</v>
      </c>
      <c r="I38" s="303">
        <f t="shared" si="5"/>
        <v>100</v>
      </c>
    </row>
    <row r="39" spans="1:9" x14ac:dyDescent="0.25">
      <c r="A39" s="295" t="s">
        <v>122</v>
      </c>
      <c r="B39" s="123"/>
      <c r="C39" s="303">
        <f t="shared" si="5"/>
        <v>36.451827782471227</v>
      </c>
      <c r="D39" s="303">
        <f t="shared" si="5"/>
        <v>26.221694967839877</v>
      </c>
      <c r="E39" s="303">
        <f t="shared" si="5"/>
        <v>3.4550539629654198</v>
      </c>
      <c r="F39" s="303">
        <f t="shared" si="5"/>
        <v>8.9444320416520107</v>
      </c>
      <c r="G39" s="303">
        <f t="shared" si="5"/>
        <v>6.3189830764470614</v>
      </c>
      <c r="H39" s="303">
        <f t="shared" si="5"/>
        <v>18.608008168624394</v>
      </c>
      <c r="I39" s="303">
        <f t="shared" si="5"/>
        <v>100</v>
      </c>
    </row>
    <row r="40" spans="1:9" x14ac:dyDescent="0.25">
      <c r="A40" s="295" t="s">
        <v>197</v>
      </c>
      <c r="B40" s="123"/>
      <c r="C40" s="303">
        <f t="shared" si="5"/>
        <v>37.05524754416092</v>
      </c>
      <c r="D40" s="303">
        <f t="shared" si="5"/>
        <v>32.81486757154925</v>
      </c>
      <c r="E40" s="303">
        <f t="shared" si="5"/>
        <v>2.2799301197354676</v>
      </c>
      <c r="F40" s="303">
        <f t="shared" si="5"/>
        <v>10.751595234872079</v>
      </c>
      <c r="G40" s="303">
        <f t="shared" si="5"/>
        <v>1.4848006841714734</v>
      </c>
      <c r="H40" s="303">
        <f t="shared" si="5"/>
        <v>15.613558845510802</v>
      </c>
      <c r="I40" s="303">
        <f t="shared" si="5"/>
        <v>100</v>
      </c>
    </row>
    <row r="41" spans="1:9" x14ac:dyDescent="0.25">
      <c r="A41" s="295" t="s">
        <v>124</v>
      </c>
      <c r="B41" s="123"/>
      <c r="C41" s="303">
        <f t="shared" si="5"/>
        <v>41.837135300248576</v>
      </c>
      <c r="D41" s="303">
        <f t="shared" si="5"/>
        <v>13.115475405184149</v>
      </c>
      <c r="E41" s="303">
        <f t="shared" si="5"/>
        <v>0</v>
      </c>
      <c r="F41" s="303">
        <f t="shared" si="5"/>
        <v>21.719101006430055</v>
      </c>
      <c r="G41" s="303">
        <f t="shared" si="5"/>
        <v>3.4814506097481259</v>
      </c>
      <c r="H41" s="303">
        <f t="shared" si="5"/>
        <v>19.846837678389093</v>
      </c>
      <c r="I41" s="303">
        <f t="shared" si="5"/>
        <v>99.999999999999986</v>
      </c>
    </row>
    <row r="42" spans="1:9" x14ac:dyDescent="0.25">
      <c r="A42" s="295" t="s">
        <v>198</v>
      </c>
      <c r="B42" s="123"/>
      <c r="C42" s="303">
        <f t="shared" si="5"/>
        <v>35.14582425855491</v>
      </c>
      <c r="D42" s="303">
        <f t="shared" si="5"/>
        <v>38.556471692450508</v>
      </c>
      <c r="E42" s="303">
        <f t="shared" si="5"/>
        <v>2.1937929407079819</v>
      </c>
      <c r="F42" s="303">
        <f t="shared" si="5"/>
        <v>11.019186866751614</v>
      </c>
      <c r="G42" s="303">
        <f t="shared" si="5"/>
        <v>1.1392045510654312</v>
      </c>
      <c r="H42" s="303">
        <f t="shared" si="5"/>
        <v>11.945519690469547</v>
      </c>
      <c r="I42" s="303">
        <f t="shared" si="5"/>
        <v>100</v>
      </c>
    </row>
    <row r="43" spans="1:9" x14ac:dyDescent="0.25">
      <c r="A43" s="295"/>
      <c r="B43" s="123"/>
      <c r="C43" s="303"/>
      <c r="D43" s="303"/>
      <c r="E43" s="303"/>
      <c r="F43" s="303"/>
      <c r="G43" s="303"/>
      <c r="H43" s="303"/>
      <c r="I43" s="303"/>
    </row>
    <row r="44" spans="1:9" x14ac:dyDescent="0.25">
      <c r="A44" s="298" t="s">
        <v>251</v>
      </c>
      <c r="B44" s="291"/>
      <c r="C44" s="303"/>
      <c r="D44" s="303"/>
      <c r="E44" s="303"/>
      <c r="F44" s="303"/>
      <c r="G44" s="303"/>
      <c r="H44" s="303"/>
      <c r="I44" s="303"/>
    </row>
    <row r="45" spans="1:9" ht="5.25" customHeight="1" x14ac:dyDescent="0.25">
      <c r="A45" s="298"/>
      <c r="B45" s="291"/>
      <c r="C45" s="303"/>
      <c r="D45" s="303"/>
      <c r="E45" s="303"/>
      <c r="F45" s="303"/>
      <c r="G45" s="303"/>
      <c r="H45" s="303"/>
      <c r="I45" s="303"/>
    </row>
    <row r="46" spans="1:9" x14ac:dyDescent="0.25">
      <c r="A46" s="293" t="s">
        <v>34</v>
      </c>
      <c r="B46" s="291"/>
      <c r="C46" s="301">
        <f t="shared" ref="C46:I46" si="6">100*C18/C$18</f>
        <v>100</v>
      </c>
      <c r="D46" s="301">
        <f t="shared" si="6"/>
        <v>100</v>
      </c>
      <c r="E46" s="301">
        <f t="shared" si="6"/>
        <v>100</v>
      </c>
      <c r="F46" s="301">
        <f t="shared" si="6"/>
        <v>100</v>
      </c>
      <c r="G46" s="301">
        <f t="shared" si="6"/>
        <v>100</v>
      </c>
      <c r="H46" s="301">
        <f t="shared" si="6"/>
        <v>100</v>
      </c>
      <c r="I46" s="301">
        <f t="shared" si="6"/>
        <v>100</v>
      </c>
    </row>
    <row r="47" spans="1:9" ht="5.25" customHeight="1" x14ac:dyDescent="0.25">
      <c r="A47" s="293"/>
      <c r="B47" s="291"/>
      <c r="C47" s="301"/>
      <c r="D47" s="301"/>
      <c r="E47" s="301"/>
      <c r="F47" s="301"/>
      <c r="G47" s="301"/>
      <c r="H47" s="301"/>
      <c r="I47" s="301"/>
    </row>
    <row r="48" spans="1:9" x14ac:dyDescent="0.25">
      <c r="A48" s="295" t="s">
        <v>242</v>
      </c>
      <c r="B48" s="123"/>
      <c r="C48" s="303">
        <f t="shared" ref="C48:I52" si="7">100*C20/C$18</f>
        <v>0.1329602207303151</v>
      </c>
      <c r="D48" s="303">
        <f t="shared" si="7"/>
        <v>0.68461395224685806</v>
      </c>
      <c r="E48" s="303">
        <f t="shared" si="7"/>
        <v>0.40798057660247244</v>
      </c>
      <c r="F48" s="303">
        <f t="shared" si="7"/>
        <v>1.8927889082464002</v>
      </c>
      <c r="G48" s="303">
        <f t="shared" si="7"/>
        <v>46.812151011271368</v>
      </c>
      <c r="H48" s="303">
        <f t="shared" si="7"/>
        <v>16.966734811688319</v>
      </c>
      <c r="I48" s="303">
        <f t="shared" si="7"/>
        <v>4.8864710084268905</v>
      </c>
    </row>
    <row r="49" spans="1:9" x14ac:dyDescent="0.25">
      <c r="A49" s="295" t="s">
        <v>243</v>
      </c>
      <c r="B49" s="123"/>
      <c r="C49" s="303">
        <f t="shared" si="7"/>
        <v>26.945571651163508</v>
      </c>
      <c r="D49" s="303">
        <f t="shared" si="7"/>
        <v>31.530606280617469</v>
      </c>
      <c r="E49" s="303">
        <f t="shared" si="7"/>
        <v>34.299614034834079</v>
      </c>
      <c r="F49" s="303">
        <f t="shared" si="7"/>
        <v>48.559221462641126</v>
      </c>
      <c r="G49" s="303">
        <f t="shared" si="7"/>
        <v>46.038282427981983</v>
      </c>
      <c r="H49" s="303">
        <f t="shared" si="7"/>
        <v>58.977808482890147</v>
      </c>
      <c r="I49" s="303">
        <f t="shared" si="7"/>
        <v>37.151619579982849</v>
      </c>
    </row>
    <row r="50" spans="1:9" x14ac:dyDescent="0.25">
      <c r="A50" s="295" t="s">
        <v>244</v>
      </c>
      <c r="B50" s="123"/>
      <c r="C50" s="303">
        <f t="shared" si="7"/>
        <v>24.662202579510993</v>
      </c>
      <c r="D50" s="303">
        <f t="shared" si="7"/>
        <v>23.819448772687828</v>
      </c>
      <c r="E50" s="303">
        <f t="shared" si="7"/>
        <v>18.094429207486474</v>
      </c>
      <c r="F50" s="303">
        <f t="shared" si="7"/>
        <v>18.473542057531059</v>
      </c>
      <c r="G50" s="303">
        <f t="shared" si="7"/>
        <v>4.6305709599183089</v>
      </c>
      <c r="H50" s="303">
        <f t="shared" si="7"/>
        <v>11.569386172300115</v>
      </c>
      <c r="I50" s="303">
        <f t="shared" si="7"/>
        <v>20.45623666223582</v>
      </c>
    </row>
    <row r="51" spans="1:9" x14ac:dyDescent="0.25">
      <c r="A51" s="295" t="s">
        <v>245</v>
      </c>
      <c r="B51" s="123"/>
      <c r="C51" s="303">
        <f t="shared" si="7"/>
        <v>47.420041973097355</v>
      </c>
      <c r="D51" s="303">
        <f t="shared" si="7"/>
        <v>43.149757746533489</v>
      </c>
      <c r="E51" s="303">
        <f t="shared" si="7"/>
        <v>46.411521980059632</v>
      </c>
      <c r="F51" s="303">
        <f t="shared" si="7"/>
        <v>30.727582858512452</v>
      </c>
      <c r="G51" s="303">
        <f t="shared" si="7"/>
        <v>2.5189956008283412</v>
      </c>
      <c r="H51" s="303">
        <f t="shared" si="7"/>
        <v>12.46368668477754</v>
      </c>
      <c r="I51" s="303">
        <f t="shared" si="7"/>
        <v>36.899534888491708</v>
      </c>
    </row>
    <row r="52" spans="1:9" x14ac:dyDescent="0.25">
      <c r="A52" s="295" t="s">
        <v>246</v>
      </c>
      <c r="B52" s="123"/>
      <c r="C52" s="303">
        <f t="shared" si="7"/>
        <v>0.83922357549782167</v>
      </c>
      <c r="D52" s="303">
        <f t="shared" si="7"/>
        <v>0.81557324791435559</v>
      </c>
      <c r="E52" s="303">
        <f t="shared" si="7"/>
        <v>0.78645420101735719</v>
      </c>
      <c r="F52" s="303">
        <f t="shared" si="7"/>
        <v>0.34686471306895456</v>
      </c>
      <c r="G52" s="303">
        <f t="shared" si="7"/>
        <v>0</v>
      </c>
      <c r="H52" s="303">
        <f t="shared" si="7"/>
        <v>2.2383848343881151E-2</v>
      </c>
      <c r="I52" s="303">
        <f t="shared" si="7"/>
        <v>0.60613786086274224</v>
      </c>
    </row>
    <row r="53" spans="1:9" x14ac:dyDescent="0.25">
      <c r="A53" s="295"/>
      <c r="B53" s="123"/>
      <c r="C53" s="303"/>
      <c r="D53" s="303"/>
      <c r="E53" s="303"/>
      <c r="F53" s="303"/>
      <c r="G53" s="303"/>
      <c r="H53" s="303"/>
      <c r="I53" s="303"/>
    </row>
    <row r="54" spans="1:9" x14ac:dyDescent="0.25">
      <c r="A54" s="298" t="s">
        <v>252</v>
      </c>
      <c r="B54" s="291"/>
      <c r="C54" s="303"/>
      <c r="D54" s="303"/>
      <c r="E54" s="303"/>
      <c r="F54" s="303"/>
      <c r="G54" s="303"/>
      <c r="H54" s="303"/>
      <c r="I54" s="303"/>
    </row>
    <row r="55" spans="1:9" ht="5.25" customHeight="1" x14ac:dyDescent="0.25">
      <c r="A55" s="298"/>
      <c r="B55" s="291"/>
      <c r="C55" s="303"/>
      <c r="D55" s="303"/>
      <c r="E55" s="303"/>
      <c r="F55" s="303"/>
      <c r="G55" s="303"/>
      <c r="H55" s="303"/>
      <c r="I55" s="303"/>
    </row>
    <row r="56" spans="1:9" x14ac:dyDescent="0.25">
      <c r="A56" s="293" t="s">
        <v>34</v>
      </c>
      <c r="B56" s="291"/>
      <c r="C56" s="301">
        <f t="shared" ref="C56:I56" si="8">100*C28/C$28</f>
        <v>99.999999999999986</v>
      </c>
      <c r="D56" s="301">
        <f t="shared" si="8"/>
        <v>100</v>
      </c>
      <c r="E56" s="301">
        <f t="shared" si="8"/>
        <v>100</v>
      </c>
      <c r="F56" s="301">
        <f t="shared" si="8"/>
        <v>100</v>
      </c>
      <c r="G56" s="301">
        <f t="shared" si="8"/>
        <v>100</v>
      </c>
      <c r="H56" s="301">
        <f t="shared" si="8"/>
        <v>100</v>
      </c>
      <c r="I56" s="301">
        <f t="shared" si="8"/>
        <v>100</v>
      </c>
    </row>
    <row r="57" spans="1:9" ht="5.25" customHeight="1" x14ac:dyDescent="0.25">
      <c r="A57" s="293"/>
      <c r="B57" s="291"/>
      <c r="C57" s="301"/>
      <c r="D57" s="301"/>
      <c r="E57" s="301"/>
      <c r="F57" s="301"/>
      <c r="G57" s="301"/>
      <c r="H57" s="301"/>
      <c r="I57" s="301"/>
    </row>
    <row r="58" spans="1:9" x14ac:dyDescent="0.25">
      <c r="A58" s="295" t="s">
        <v>248</v>
      </c>
      <c r="B58" s="123"/>
      <c r="C58" s="303">
        <f t="shared" ref="C58:I59" si="9">100*C30/C$28</f>
        <v>19.904227606887197</v>
      </c>
      <c r="D58" s="303">
        <f t="shared" si="9"/>
        <v>14.467280186146644</v>
      </c>
      <c r="E58" s="303">
        <f t="shared" si="9"/>
        <v>22.283074946326021</v>
      </c>
      <c r="F58" s="303">
        <f t="shared" si="9"/>
        <v>15.282899032595424</v>
      </c>
      <c r="G58" s="303">
        <f t="shared" si="9"/>
        <v>20.383282845861828</v>
      </c>
      <c r="H58" s="303">
        <f t="shared" si="9"/>
        <v>15.472820532249651</v>
      </c>
      <c r="I58" s="303">
        <f t="shared" si="9"/>
        <v>17.389897380402925</v>
      </c>
    </row>
    <row r="59" spans="1:9" x14ac:dyDescent="0.25">
      <c r="A59" s="295" t="s">
        <v>249</v>
      </c>
      <c r="B59" s="123"/>
      <c r="C59" s="303">
        <f t="shared" si="9"/>
        <v>80.09577239311281</v>
      </c>
      <c r="D59" s="303">
        <f t="shared" si="9"/>
        <v>85.532719813853362</v>
      </c>
      <c r="E59" s="303">
        <f t="shared" si="9"/>
        <v>77.716925053673975</v>
      </c>
      <c r="F59" s="303">
        <f t="shared" si="9"/>
        <v>84.717100967404591</v>
      </c>
      <c r="G59" s="303">
        <f t="shared" si="9"/>
        <v>79.616717154138172</v>
      </c>
      <c r="H59" s="303">
        <f t="shared" si="9"/>
        <v>84.527179467750344</v>
      </c>
      <c r="I59" s="303">
        <f t="shared" si="9"/>
        <v>82.610102619597072</v>
      </c>
    </row>
    <row r="60" spans="1:9" x14ac:dyDescent="0.25">
      <c r="A60" s="111"/>
      <c r="B60" s="111"/>
      <c r="C60" s="111"/>
      <c r="D60" s="111"/>
      <c r="E60" s="111"/>
      <c r="F60" s="111"/>
      <c r="G60" s="111"/>
      <c r="H60" s="111"/>
      <c r="I60" s="111"/>
    </row>
    <row r="61" spans="1:9" ht="20.25" customHeight="1" x14ac:dyDescent="0.25">
      <c r="A61" s="304" t="s">
        <v>168</v>
      </c>
    </row>
    <row r="62" spans="1:9" x14ac:dyDescent="0.25">
      <c r="A62" s="304"/>
    </row>
    <row r="63" spans="1:9" customFormat="1" x14ac:dyDescent="0.25">
      <c r="A63" s="194" t="s">
        <v>24</v>
      </c>
      <c r="B63" s="195"/>
      <c r="C63" s="244"/>
      <c r="D63" s="207"/>
      <c r="E63" s="207"/>
      <c r="F63" s="207"/>
      <c r="G63" s="207"/>
      <c r="H63" s="207"/>
      <c r="I63" s="207"/>
    </row>
    <row r="64" spans="1:9" x14ac:dyDescent="0.25">
      <c r="A64" s="194" t="s">
        <v>201</v>
      </c>
      <c r="B64" s="305"/>
    </row>
    <row r="65" spans="1:2" x14ac:dyDescent="0.25">
      <c r="A65" s="278"/>
      <c r="B65" s="278"/>
    </row>
    <row r="66" spans="1:2" x14ac:dyDescent="0.25">
      <c r="A66" s="306"/>
      <c r="B66" s="306"/>
    </row>
  </sheetData>
  <sheetProtection algorithmName="SHA-512" hashValue="su5IEo5zilFPHtFaBTxRN27l45JMrW4or8D1jUvdVklXRZ2DrdoGScLx5xI/vtidW5A0bRbdzGybrJ5nLvlz5A==" saltValue="eCUffV3gof+xmLUb673NYw==" spinCount="100000" sheet="1" objects="1" scenarios="1"/>
  <pageMargins left="0.7" right="0.7" top="0.78740157499999996" bottom="0.78740157499999996" header="0.3" footer="0.3"/>
  <pageSetup paperSize="9" scale="66"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1"/>
  <sheetViews>
    <sheetView zoomScaleNormal="100" workbookViewId="0"/>
  </sheetViews>
  <sheetFormatPr baseColWidth="10" defaultRowHeight="15" x14ac:dyDescent="0.25"/>
  <cols>
    <col min="1" max="1" width="31" style="205" customWidth="1"/>
    <col min="2" max="2" width="13.5703125" style="206" customWidth="1"/>
    <col min="3" max="4" width="13.5703125" style="207" customWidth="1"/>
    <col min="5" max="5" width="15.7109375" style="207" customWidth="1"/>
    <col min="6" max="6" width="13.5703125" style="207" customWidth="1"/>
    <col min="7" max="8" width="14.28515625" style="207" customWidth="1"/>
    <col min="9" max="9" width="13.5703125" style="207" customWidth="1"/>
  </cols>
  <sheetData>
    <row r="1" spans="1:29" ht="15" customHeight="1" x14ac:dyDescent="0.3">
      <c r="A1" s="230" t="s">
        <v>202</v>
      </c>
      <c r="B1" s="165"/>
      <c r="I1"/>
    </row>
    <row r="2" spans="1:29" ht="15" customHeight="1" x14ac:dyDescent="0.4">
      <c r="A2" s="42" t="s">
        <v>47</v>
      </c>
      <c r="B2" s="167"/>
      <c r="C2" s="208"/>
      <c r="D2" s="208"/>
      <c r="E2" s="208"/>
      <c r="F2" s="208"/>
      <c r="G2" s="209"/>
      <c r="H2" s="209"/>
      <c r="I2" s="209"/>
    </row>
    <row r="3" spans="1:29" s="4" customFormat="1" ht="26.25" customHeight="1" x14ac:dyDescent="0.25">
      <c r="A3" s="3" t="s">
        <v>203</v>
      </c>
      <c r="B3" s="170"/>
      <c r="C3" s="170"/>
      <c r="D3" s="170"/>
      <c r="E3" s="170"/>
      <c r="F3" s="170"/>
      <c r="G3" s="211"/>
      <c r="H3" s="211"/>
      <c r="I3" s="211"/>
      <c r="J3"/>
      <c r="K3"/>
      <c r="L3"/>
      <c r="M3"/>
      <c r="N3"/>
      <c r="O3"/>
      <c r="P3"/>
      <c r="Q3"/>
      <c r="R3"/>
      <c r="S3"/>
      <c r="T3"/>
      <c r="U3"/>
      <c r="V3"/>
      <c r="W3"/>
      <c r="X3"/>
      <c r="Y3"/>
      <c r="Z3"/>
      <c r="AA3"/>
      <c r="AB3"/>
      <c r="AC3"/>
    </row>
    <row r="4" spans="1:29" ht="13.5" customHeight="1" x14ac:dyDescent="0.25">
      <c r="A4" s="111"/>
      <c r="B4" s="212" t="s">
        <v>188</v>
      </c>
      <c r="C4" s="111"/>
      <c r="D4" s="111"/>
      <c r="E4" s="111"/>
      <c r="F4" s="111"/>
      <c r="G4" s="111"/>
      <c r="H4" s="111"/>
      <c r="I4" s="111"/>
    </row>
    <row r="5" spans="1:29" s="214" customFormat="1" ht="78" customHeight="1" x14ac:dyDescent="0.25">
      <c r="A5" s="111"/>
      <c r="B5" s="111" t="s">
        <v>149</v>
      </c>
      <c r="C5" s="111" t="s">
        <v>189</v>
      </c>
      <c r="D5" s="111" t="s">
        <v>190</v>
      </c>
      <c r="E5" s="111" t="s">
        <v>191</v>
      </c>
      <c r="F5" s="111" t="s">
        <v>192</v>
      </c>
      <c r="G5" s="111" t="s">
        <v>193</v>
      </c>
      <c r="H5" s="111" t="s">
        <v>194</v>
      </c>
      <c r="I5" s="111" t="s">
        <v>204</v>
      </c>
      <c r="J5"/>
      <c r="K5"/>
      <c r="L5"/>
      <c r="M5"/>
      <c r="N5"/>
      <c r="O5"/>
      <c r="P5"/>
      <c r="Q5"/>
      <c r="R5"/>
      <c r="S5"/>
      <c r="T5"/>
      <c r="U5"/>
      <c r="V5"/>
      <c r="W5"/>
      <c r="X5"/>
      <c r="Y5"/>
      <c r="Z5"/>
      <c r="AA5"/>
      <c r="AB5"/>
      <c r="AC5"/>
    </row>
    <row r="6" spans="1:29" ht="30" x14ac:dyDescent="0.25">
      <c r="A6" s="117" t="s">
        <v>119</v>
      </c>
      <c r="B6" s="231"/>
      <c r="C6" s="232"/>
      <c r="D6" s="232"/>
      <c r="E6" s="232"/>
      <c r="F6" s="232"/>
      <c r="G6" s="233"/>
      <c r="H6" s="233"/>
      <c r="I6" s="233"/>
    </row>
    <row r="7" spans="1:29" ht="5.25" customHeight="1" x14ac:dyDescent="0.25">
      <c r="A7" s="117"/>
      <c r="B7" s="231"/>
      <c r="C7" s="232"/>
      <c r="D7" s="232"/>
      <c r="E7" s="232"/>
      <c r="F7" s="232"/>
      <c r="G7" s="233"/>
      <c r="H7" s="233"/>
      <c r="I7" s="233"/>
    </row>
    <row r="8" spans="1:29" x14ac:dyDescent="0.25">
      <c r="A8" s="184" t="s">
        <v>34</v>
      </c>
      <c r="B8" s="234">
        <v>242</v>
      </c>
      <c r="C8" s="235">
        <v>7.0732120351110431E-3</v>
      </c>
      <c r="D8" s="235">
        <v>1.7124272823093671</v>
      </c>
      <c r="E8" s="236">
        <v>0.1234514234302444</v>
      </c>
      <c r="F8" s="236">
        <v>0.16141031686946056</v>
      </c>
      <c r="G8" s="236">
        <v>0.74395896189095612</v>
      </c>
      <c r="H8" s="236">
        <v>8.3606459021096494E-2</v>
      </c>
      <c r="I8" s="236">
        <v>2.8319276555562358</v>
      </c>
    </row>
    <row r="9" spans="1:29" ht="5.25" customHeight="1" x14ac:dyDescent="0.25">
      <c r="A9" s="52"/>
      <c r="B9" s="52"/>
      <c r="C9" s="237"/>
      <c r="D9" s="237"/>
      <c r="E9" s="237"/>
      <c r="F9" s="237"/>
      <c r="G9" s="238"/>
      <c r="H9" s="238"/>
      <c r="I9" s="238"/>
    </row>
    <row r="10" spans="1:29" x14ac:dyDescent="0.25">
      <c r="A10" s="121" t="s">
        <v>120</v>
      </c>
      <c r="B10" s="239">
        <v>17</v>
      </c>
      <c r="C10" s="238">
        <v>3.3587054888436087E-2</v>
      </c>
      <c r="D10" s="238">
        <v>2.3709047700757471</v>
      </c>
      <c r="E10" s="238">
        <v>0.21991213700875337</v>
      </c>
      <c r="F10" s="238">
        <v>0.22326468896314319</v>
      </c>
      <c r="G10" s="238">
        <v>0.69332554076356812</v>
      </c>
      <c r="H10" s="238">
        <v>0.10360124498531939</v>
      </c>
      <c r="I10" s="238">
        <v>3.6445954366849667</v>
      </c>
    </row>
    <row r="11" spans="1:29" x14ac:dyDescent="0.25">
      <c r="A11" s="121" t="s">
        <v>121</v>
      </c>
      <c r="B11" s="239">
        <v>41</v>
      </c>
      <c r="C11" s="238">
        <v>7.1887016968398753E-3</v>
      </c>
      <c r="D11" s="238">
        <v>2.0100380820232475</v>
      </c>
      <c r="E11" s="238">
        <v>0.29573911990499918</v>
      </c>
      <c r="F11" s="238">
        <v>0.18995598429892169</v>
      </c>
      <c r="G11" s="238">
        <v>0.73470586284273465</v>
      </c>
      <c r="H11" s="238">
        <v>8.932488375800407E-2</v>
      </c>
      <c r="I11" s="238">
        <v>3.3269526345247464</v>
      </c>
    </row>
    <row r="12" spans="1:29" x14ac:dyDescent="0.25">
      <c r="A12" s="121" t="s">
        <v>122</v>
      </c>
      <c r="B12" s="239">
        <v>69</v>
      </c>
      <c r="C12" s="238">
        <v>4.2455066314044085E-5</v>
      </c>
      <c r="D12" s="238">
        <v>1.3817806329782136</v>
      </c>
      <c r="E12" s="238">
        <v>5.7797533150967251E-2</v>
      </c>
      <c r="F12" s="238">
        <v>0.13005031965691655</v>
      </c>
      <c r="G12" s="238">
        <v>0.74295729727414983</v>
      </c>
      <c r="H12" s="238">
        <v>6.6171005115802414E-2</v>
      </c>
      <c r="I12" s="238">
        <v>2.3787992432423639</v>
      </c>
    </row>
    <row r="13" spans="1:29" x14ac:dyDescent="0.25">
      <c r="A13" s="121" t="s">
        <v>123</v>
      </c>
      <c r="B13" s="239">
        <v>94</v>
      </c>
      <c r="C13" s="238">
        <v>1.484499319277324E-3</v>
      </c>
      <c r="D13" s="238">
        <v>1.5061761564668399</v>
      </c>
      <c r="E13" s="238">
        <v>6.057805573641608E-2</v>
      </c>
      <c r="F13" s="238">
        <v>0.15089630527357362</v>
      </c>
      <c r="G13" s="238">
        <v>0.79441157080731351</v>
      </c>
      <c r="H13" s="238">
        <v>9.4057855230935627E-2</v>
      </c>
      <c r="I13" s="238">
        <v>2.6076044428343561</v>
      </c>
    </row>
    <row r="14" spans="1:29" x14ac:dyDescent="0.25">
      <c r="A14" s="121" t="s">
        <v>124</v>
      </c>
      <c r="B14" s="239">
        <v>3</v>
      </c>
      <c r="C14" s="238">
        <v>1.8737550548509105E-2</v>
      </c>
      <c r="D14" s="238">
        <v>2.4246293503260792</v>
      </c>
      <c r="E14" s="238">
        <v>4.3989109427239326E-2</v>
      </c>
      <c r="F14" s="238">
        <v>9.759491865522156E-2</v>
      </c>
      <c r="G14" s="238">
        <v>0.27329372686200398</v>
      </c>
      <c r="H14" s="238">
        <v>0</v>
      </c>
      <c r="I14" s="238">
        <v>2.8582446558190528</v>
      </c>
    </row>
    <row r="15" spans="1:29" x14ac:dyDescent="0.25">
      <c r="A15" s="121" t="s">
        <v>125</v>
      </c>
      <c r="B15" s="239">
        <v>18</v>
      </c>
      <c r="C15" s="238">
        <v>0</v>
      </c>
      <c r="D15" s="238">
        <v>2.7792718398919187</v>
      </c>
      <c r="E15" s="238">
        <v>4.462064230211895E-2</v>
      </c>
      <c r="F15" s="238">
        <v>0.15620968191562387</v>
      </c>
      <c r="G15" s="238">
        <v>0.59243841807359987</v>
      </c>
      <c r="H15" s="238">
        <v>3.3879537142771331E-2</v>
      </c>
      <c r="I15" s="238">
        <v>3.606420119326033</v>
      </c>
    </row>
    <row r="16" spans="1:29" x14ac:dyDescent="0.25">
      <c r="A16" s="184"/>
      <c r="B16" s="234"/>
      <c r="C16" s="238"/>
      <c r="D16" s="238"/>
      <c r="E16" s="238"/>
      <c r="F16" s="238"/>
      <c r="G16" s="238"/>
      <c r="H16" s="238"/>
      <c r="I16" s="238"/>
    </row>
    <row r="17" spans="1:9" ht="16.5" x14ac:dyDescent="0.25">
      <c r="A17" s="117" t="s">
        <v>199</v>
      </c>
      <c r="B17" s="234"/>
      <c r="C17" s="240"/>
      <c r="D17" s="240"/>
      <c r="E17" s="240"/>
      <c r="F17" s="240"/>
      <c r="G17" s="241"/>
      <c r="H17" s="241"/>
      <c r="I17" s="241"/>
    </row>
    <row r="18" spans="1:9" ht="5.25" customHeight="1" x14ac:dyDescent="0.25">
      <c r="A18" s="178"/>
      <c r="B18" s="234"/>
      <c r="C18" s="240"/>
      <c r="D18" s="240"/>
      <c r="E18" s="240"/>
      <c r="F18" s="240"/>
      <c r="G18" s="241"/>
      <c r="H18" s="241"/>
      <c r="I18" s="241"/>
    </row>
    <row r="19" spans="1:9" x14ac:dyDescent="0.25">
      <c r="A19" s="184" t="s">
        <v>83</v>
      </c>
      <c r="B19" s="234">
        <v>242</v>
      </c>
      <c r="C19" s="236">
        <v>7.0732120351110431E-3</v>
      </c>
      <c r="D19" s="236">
        <v>1.7124272823093682</v>
      </c>
      <c r="E19" s="236">
        <v>0.12345142343024446</v>
      </c>
      <c r="F19" s="236">
        <v>0.16141031686946039</v>
      </c>
      <c r="G19" s="236">
        <v>0.74395896189095689</v>
      </c>
      <c r="H19" s="236">
        <v>8.360645902109648E-2</v>
      </c>
      <c r="I19" s="236">
        <v>2.8319276555562376</v>
      </c>
    </row>
    <row r="20" spans="1:9" ht="5.25" customHeight="1" x14ac:dyDescent="0.25">
      <c r="A20" s="184"/>
      <c r="B20" s="234"/>
      <c r="C20" s="236"/>
      <c r="D20" s="236"/>
      <c r="E20" s="236"/>
      <c r="F20" s="236"/>
      <c r="G20" s="236"/>
      <c r="H20" s="236"/>
      <c r="I20" s="236"/>
    </row>
    <row r="21" spans="1:9" x14ac:dyDescent="0.25">
      <c r="A21" s="121" t="s">
        <v>128</v>
      </c>
      <c r="B21" s="239">
        <v>3</v>
      </c>
      <c r="C21" s="238">
        <v>0</v>
      </c>
      <c r="D21" s="238">
        <v>1.8516950704418975</v>
      </c>
      <c r="E21" s="238">
        <v>4.9728545717171682E-2</v>
      </c>
      <c r="F21" s="238">
        <v>0.11245566998588222</v>
      </c>
      <c r="G21" s="238">
        <v>0.65306549514937817</v>
      </c>
      <c r="H21" s="238">
        <v>4.4317755295718124E-2</v>
      </c>
      <c r="I21" s="238">
        <v>2.711262536590048</v>
      </c>
    </row>
    <row r="22" spans="1:9" x14ac:dyDescent="0.25">
      <c r="A22" s="121" t="s">
        <v>129</v>
      </c>
      <c r="B22" s="239">
        <v>5</v>
      </c>
      <c r="C22" s="238">
        <v>0</v>
      </c>
      <c r="D22" s="238">
        <v>1.7389220432370873</v>
      </c>
      <c r="E22" s="238">
        <v>3.9302342442843266E-2</v>
      </c>
      <c r="F22" s="238">
        <v>0.1483535618083518</v>
      </c>
      <c r="G22" s="238">
        <v>0.74299088183520479</v>
      </c>
      <c r="H22" s="238">
        <v>3.6217232301909111E-2</v>
      </c>
      <c r="I22" s="238">
        <v>2.7057860616253961</v>
      </c>
    </row>
    <row r="23" spans="1:9" x14ac:dyDescent="0.25">
      <c r="A23" s="121" t="s">
        <v>130</v>
      </c>
      <c r="B23" s="239">
        <v>15</v>
      </c>
      <c r="C23" s="238">
        <v>7.0806040312305259E-3</v>
      </c>
      <c r="D23" s="238">
        <v>2.1127430509386365</v>
      </c>
      <c r="E23" s="238">
        <v>9.8373022534110774E-2</v>
      </c>
      <c r="F23" s="238">
        <v>0.27272666306761906</v>
      </c>
      <c r="G23" s="238">
        <v>0.79380588025148302</v>
      </c>
      <c r="H23" s="238">
        <v>0.1250566824762544</v>
      </c>
      <c r="I23" s="238">
        <v>3.4097859032993343</v>
      </c>
    </row>
    <row r="24" spans="1:9" x14ac:dyDescent="0.25">
      <c r="A24" s="121" t="s">
        <v>131</v>
      </c>
      <c r="B24" s="239">
        <v>9</v>
      </c>
      <c r="C24" s="238">
        <v>3.5546177487860604E-2</v>
      </c>
      <c r="D24" s="238">
        <v>1.8086720874252502</v>
      </c>
      <c r="E24" s="238">
        <v>0.1621168210761583</v>
      </c>
      <c r="F24" s="238">
        <v>0.14390048940897349</v>
      </c>
      <c r="G24" s="238">
        <v>0.62332196510973792</v>
      </c>
      <c r="H24" s="238">
        <v>8.057807459507367E-2</v>
      </c>
      <c r="I24" s="238">
        <v>2.8541356151030541</v>
      </c>
    </row>
    <row r="25" spans="1:9" x14ac:dyDescent="0.25">
      <c r="A25" s="121" t="s">
        <v>132</v>
      </c>
      <c r="B25" s="239">
        <v>11</v>
      </c>
      <c r="C25" s="238">
        <v>0</v>
      </c>
      <c r="D25" s="238">
        <v>1.7890609446998731</v>
      </c>
      <c r="E25" s="238">
        <v>6.9964794808463945E-2</v>
      </c>
      <c r="F25" s="238">
        <v>0.10327075279090214</v>
      </c>
      <c r="G25" s="238">
        <v>0.59993104095281202</v>
      </c>
      <c r="H25" s="238">
        <v>5.7888368159604159E-2</v>
      </c>
      <c r="I25" s="238">
        <v>2.6201159014116553</v>
      </c>
    </row>
    <row r="26" spans="1:9" x14ac:dyDescent="0.25">
      <c r="A26" s="121" t="s">
        <v>133</v>
      </c>
      <c r="B26" s="239">
        <v>23</v>
      </c>
      <c r="C26" s="238">
        <v>4.8093640237298584E-3</v>
      </c>
      <c r="D26" s="238">
        <v>1.553102046198984</v>
      </c>
      <c r="E26" s="238">
        <v>0.1219994293901978</v>
      </c>
      <c r="F26" s="238">
        <v>0.15058893891391265</v>
      </c>
      <c r="G26" s="238">
        <v>0.67074335608751734</v>
      </c>
      <c r="H26" s="238">
        <v>9.3268363770955806E-2</v>
      </c>
      <c r="I26" s="238">
        <v>2.5945114983852968</v>
      </c>
    </row>
    <row r="27" spans="1:9" x14ac:dyDescent="0.25">
      <c r="A27" s="121" t="s">
        <v>134</v>
      </c>
      <c r="B27" s="239">
        <v>21</v>
      </c>
      <c r="C27" s="238">
        <v>2.3063157666532977E-4</v>
      </c>
      <c r="D27" s="238">
        <v>1.6458979315167293</v>
      </c>
      <c r="E27" s="238">
        <v>6.603691872413725E-2</v>
      </c>
      <c r="F27" s="238">
        <v>0.15599466666510725</v>
      </c>
      <c r="G27" s="238">
        <v>0.77845892261395688</v>
      </c>
      <c r="H27" s="238">
        <v>6.1721275810111977E-2</v>
      </c>
      <c r="I27" s="238">
        <v>2.708340346906708</v>
      </c>
    </row>
    <row r="28" spans="1:9" x14ac:dyDescent="0.25">
      <c r="A28" s="121" t="s">
        <v>135</v>
      </c>
      <c r="B28" s="239">
        <v>29</v>
      </c>
      <c r="C28" s="238">
        <v>1.2032750428988181E-3</v>
      </c>
      <c r="D28" s="238">
        <v>1.6903383878436182</v>
      </c>
      <c r="E28" s="238">
        <v>9.1951283277816556E-2</v>
      </c>
      <c r="F28" s="238">
        <v>0.12968034343176543</v>
      </c>
      <c r="G28" s="238">
        <v>0.85691852469952834</v>
      </c>
      <c r="H28" s="238">
        <v>8.6404098855976982E-2</v>
      </c>
      <c r="I28" s="238">
        <v>2.8564959131516052</v>
      </c>
    </row>
    <row r="29" spans="1:9" x14ac:dyDescent="0.25">
      <c r="A29" s="121" t="s">
        <v>136</v>
      </c>
      <c r="B29" s="239">
        <v>10</v>
      </c>
      <c r="C29" s="238">
        <v>8.7148781638696216E-3</v>
      </c>
      <c r="D29" s="238">
        <v>1.7500158628038784</v>
      </c>
      <c r="E29" s="238">
        <v>6.0143501568761887E-2</v>
      </c>
      <c r="F29" s="238">
        <v>0.15349855165913787</v>
      </c>
      <c r="G29" s="238">
        <v>0.76416720570207253</v>
      </c>
      <c r="H29" s="238">
        <v>7.0048511063938751E-2</v>
      </c>
      <c r="I29" s="238">
        <v>2.8065885109616588</v>
      </c>
    </row>
    <row r="30" spans="1:9" x14ac:dyDescent="0.25">
      <c r="A30" s="121" t="s">
        <v>137</v>
      </c>
      <c r="B30" s="239">
        <v>18</v>
      </c>
      <c r="C30" s="238">
        <v>1.7941020898967564E-3</v>
      </c>
      <c r="D30" s="238">
        <v>1.9079853111191512</v>
      </c>
      <c r="E30" s="238">
        <v>0.28023238302786752</v>
      </c>
      <c r="F30" s="238">
        <v>0.24050084462749147</v>
      </c>
      <c r="G30" s="238">
        <v>0.96910089108313857</v>
      </c>
      <c r="H30" s="238">
        <v>0.1160830260552338</v>
      </c>
      <c r="I30" s="238">
        <v>3.5156965580027788</v>
      </c>
    </row>
    <row r="31" spans="1:9" x14ac:dyDescent="0.25">
      <c r="A31" s="121" t="s">
        <v>138</v>
      </c>
      <c r="B31" s="239">
        <v>16</v>
      </c>
      <c r="C31" s="238">
        <v>1.4820227359171479E-3</v>
      </c>
      <c r="D31" s="238">
        <v>1.7717389803011507</v>
      </c>
      <c r="E31" s="238">
        <v>8.395527318768109E-2</v>
      </c>
      <c r="F31" s="238">
        <v>0.18688732384925019</v>
      </c>
      <c r="G31" s="238">
        <v>0.71594276486075525</v>
      </c>
      <c r="H31" s="238">
        <v>9.686813757881127E-2</v>
      </c>
      <c r="I31" s="238">
        <v>2.8568745025135662</v>
      </c>
    </row>
    <row r="32" spans="1:9" x14ac:dyDescent="0.25">
      <c r="A32" s="121" t="s">
        <v>139</v>
      </c>
      <c r="B32" s="239">
        <v>82</v>
      </c>
      <c r="C32" s="238">
        <v>1.2715845495590851E-2</v>
      </c>
      <c r="D32" s="238">
        <v>1.6099216610617</v>
      </c>
      <c r="E32" s="238">
        <v>0.14918555741408648</v>
      </c>
      <c r="F32" s="238">
        <v>0.14174209402916368</v>
      </c>
      <c r="G32" s="238">
        <v>0.70269550530744185</v>
      </c>
      <c r="H32" s="238">
        <v>7.5745193817561826E-2</v>
      </c>
      <c r="I32" s="238">
        <v>2.6920058571255439</v>
      </c>
    </row>
    <row r="33" spans="1:9" x14ac:dyDescent="0.25">
      <c r="A33" s="184"/>
      <c r="B33" s="234"/>
      <c r="C33" s="238"/>
      <c r="D33" s="238"/>
      <c r="E33" s="238"/>
      <c r="F33" s="238"/>
      <c r="G33" s="238"/>
      <c r="H33" s="238"/>
      <c r="I33" s="238"/>
    </row>
    <row r="34" spans="1:9" x14ac:dyDescent="0.25">
      <c r="A34" s="117" t="s">
        <v>175</v>
      </c>
      <c r="B34" s="242"/>
      <c r="C34" s="240"/>
      <c r="D34" s="240"/>
      <c r="E34" s="240"/>
      <c r="F34" s="240"/>
      <c r="G34" s="241"/>
      <c r="H34" s="241"/>
      <c r="I34" s="241"/>
    </row>
    <row r="35" spans="1:9" ht="5.25" customHeight="1" x14ac:dyDescent="0.25">
      <c r="A35" s="178"/>
      <c r="B35" s="242"/>
      <c r="C35" s="240"/>
      <c r="D35" s="240"/>
      <c r="E35" s="240"/>
      <c r="F35" s="240"/>
      <c r="G35" s="241"/>
      <c r="H35" s="241"/>
      <c r="I35" s="241"/>
    </row>
    <row r="36" spans="1:9" x14ac:dyDescent="0.25">
      <c r="A36" s="184" t="s">
        <v>34</v>
      </c>
      <c r="B36" s="234">
        <v>242</v>
      </c>
      <c r="C36" s="236">
        <v>7.0732120351110449E-3</v>
      </c>
      <c r="D36" s="236">
        <v>1.7124272823093665</v>
      </c>
      <c r="E36" s="236">
        <v>0.12345142343024436</v>
      </c>
      <c r="F36" s="236">
        <v>0.16141031686946047</v>
      </c>
      <c r="G36" s="236">
        <v>0.74395896189095612</v>
      </c>
      <c r="H36" s="236">
        <v>8.360645902109648E-2</v>
      </c>
      <c r="I36" s="236">
        <v>2.8319276555562354</v>
      </c>
    </row>
    <row r="37" spans="1:9" ht="5.25" customHeight="1" x14ac:dyDescent="0.25">
      <c r="A37" s="184"/>
      <c r="B37" s="234"/>
      <c r="C37" s="236"/>
      <c r="D37" s="236"/>
      <c r="E37" s="236"/>
      <c r="F37" s="236"/>
      <c r="G37" s="236"/>
      <c r="H37" s="236"/>
      <c r="I37" s="236"/>
    </row>
    <row r="38" spans="1:9" x14ac:dyDescent="0.25">
      <c r="A38" s="121" t="s">
        <v>158</v>
      </c>
      <c r="B38" s="239">
        <v>35</v>
      </c>
      <c r="C38" s="238">
        <v>3.8194665478388187E-3</v>
      </c>
      <c r="D38" s="238">
        <v>2.3921738820582892</v>
      </c>
      <c r="E38" s="238">
        <v>4.6104478103824842E-2</v>
      </c>
      <c r="F38" s="238">
        <v>0.17216614523891624</v>
      </c>
      <c r="G38" s="238">
        <v>0.69803394643777517</v>
      </c>
      <c r="H38" s="238">
        <v>4.7506229122598567E-2</v>
      </c>
      <c r="I38" s="238">
        <v>3.3598041475092422</v>
      </c>
    </row>
    <row r="39" spans="1:9" x14ac:dyDescent="0.25">
      <c r="A39" s="121" t="s">
        <v>159</v>
      </c>
      <c r="B39" s="239">
        <v>50</v>
      </c>
      <c r="C39" s="238">
        <v>1.1843440650048736E-2</v>
      </c>
      <c r="D39" s="238">
        <v>1.8603438089305173</v>
      </c>
      <c r="E39" s="238">
        <v>5.2589184531102527E-2</v>
      </c>
      <c r="F39" s="238">
        <v>0.14433036180448297</v>
      </c>
      <c r="G39" s="238">
        <v>0.68175108154598507</v>
      </c>
      <c r="H39" s="238">
        <v>3.3898477822676472E-2</v>
      </c>
      <c r="I39" s="238">
        <v>2.7847563552848129</v>
      </c>
    </row>
    <row r="40" spans="1:9" x14ac:dyDescent="0.25">
      <c r="A40" s="121" t="s">
        <v>160</v>
      </c>
      <c r="B40" s="239">
        <v>41</v>
      </c>
      <c r="C40" s="238">
        <v>0</v>
      </c>
      <c r="D40" s="238">
        <v>1.614808581125337</v>
      </c>
      <c r="E40" s="238">
        <v>0.1452043702684962</v>
      </c>
      <c r="F40" s="238">
        <v>0.14439172623344382</v>
      </c>
      <c r="G40" s="238">
        <v>0.79579094579913323</v>
      </c>
      <c r="H40" s="238">
        <v>7.0115367678199814E-2</v>
      </c>
      <c r="I40" s="238">
        <v>2.7703109911046102</v>
      </c>
    </row>
    <row r="41" spans="1:9" x14ac:dyDescent="0.25">
      <c r="A41" s="121" t="s">
        <v>161</v>
      </c>
      <c r="B41" s="239">
        <v>24</v>
      </c>
      <c r="C41" s="238">
        <v>4.2810334037905799E-4</v>
      </c>
      <c r="D41" s="238">
        <v>1.3501682131838675</v>
      </c>
      <c r="E41" s="238">
        <v>0.17790809047437828</v>
      </c>
      <c r="F41" s="238">
        <v>0.17352576524914279</v>
      </c>
      <c r="G41" s="238">
        <v>0.82699291286751841</v>
      </c>
      <c r="H41" s="238">
        <v>0.11532278179168821</v>
      </c>
      <c r="I41" s="238">
        <v>2.6443458669069742</v>
      </c>
    </row>
    <row r="42" spans="1:9" x14ac:dyDescent="0.25">
      <c r="A42" s="121" t="s">
        <v>162</v>
      </c>
      <c r="B42" s="239">
        <v>31</v>
      </c>
      <c r="C42" s="238">
        <v>8.6421003241174096E-4</v>
      </c>
      <c r="D42" s="238">
        <v>1.3359556559768739</v>
      </c>
      <c r="E42" s="238">
        <v>4.5342522791788679E-2</v>
      </c>
      <c r="F42" s="238">
        <v>0.12665126125324846</v>
      </c>
      <c r="G42" s="238">
        <v>0.79433527786889213</v>
      </c>
      <c r="H42" s="238">
        <v>7.2989906175952121E-2</v>
      </c>
      <c r="I42" s="238">
        <v>2.3761388340991672</v>
      </c>
    </row>
    <row r="43" spans="1:9" x14ac:dyDescent="0.25">
      <c r="A43" s="121" t="s">
        <v>163</v>
      </c>
      <c r="B43" s="239">
        <v>50</v>
      </c>
      <c r="C43" s="238">
        <v>4.5082824510046353E-3</v>
      </c>
      <c r="D43" s="238">
        <v>1.6545491986235468</v>
      </c>
      <c r="E43" s="238">
        <v>7.4894902839744842E-2</v>
      </c>
      <c r="F43" s="238">
        <v>0.13580660977105008</v>
      </c>
      <c r="G43" s="238">
        <v>0.70693367815966635</v>
      </c>
      <c r="H43" s="238">
        <v>8.4540631434679311E-2</v>
      </c>
      <c r="I43" s="238">
        <v>2.6612333032796918</v>
      </c>
    </row>
    <row r="44" spans="1:9" x14ac:dyDescent="0.25">
      <c r="A44" s="121" t="s">
        <v>176</v>
      </c>
      <c r="B44" s="239">
        <v>11</v>
      </c>
      <c r="C44" s="238">
        <v>2.3881663056388523E-2</v>
      </c>
      <c r="D44" s="238">
        <v>2.2404010063963344</v>
      </c>
      <c r="E44" s="238">
        <v>0.29031485810954305</v>
      </c>
      <c r="F44" s="238">
        <v>0.25389768933119367</v>
      </c>
      <c r="G44" s="238">
        <v>0.73383180655486813</v>
      </c>
      <c r="H44" s="238">
        <v>0.11033502808617285</v>
      </c>
      <c r="I44" s="238">
        <v>3.6526620515345005</v>
      </c>
    </row>
    <row r="45" spans="1:9" x14ac:dyDescent="0.25">
      <c r="A45" s="121"/>
      <c r="B45" s="239"/>
      <c r="C45" s="238"/>
      <c r="D45" s="238"/>
      <c r="E45" s="238"/>
      <c r="F45" s="238"/>
      <c r="G45" s="238"/>
      <c r="H45" s="238"/>
      <c r="I45" s="238"/>
    </row>
    <row r="46" spans="1:9" ht="16.5" x14ac:dyDescent="0.25">
      <c r="A46" s="117" t="s">
        <v>177</v>
      </c>
      <c r="B46" s="242"/>
      <c r="C46" s="240"/>
      <c r="D46" s="240"/>
      <c r="E46" s="240"/>
      <c r="F46" s="240"/>
      <c r="G46" s="241"/>
      <c r="H46" s="241"/>
      <c r="I46" s="241"/>
    </row>
    <row r="47" spans="1:9" ht="5.25" customHeight="1" x14ac:dyDescent="0.25">
      <c r="A47" s="178"/>
      <c r="B47" s="242"/>
      <c r="C47" s="240"/>
      <c r="D47" s="240"/>
      <c r="E47" s="240"/>
      <c r="F47" s="240"/>
      <c r="G47" s="241"/>
      <c r="H47" s="241"/>
      <c r="I47" s="241"/>
    </row>
    <row r="48" spans="1:9" x14ac:dyDescent="0.25">
      <c r="A48" s="184" t="s">
        <v>34</v>
      </c>
      <c r="B48" s="234">
        <v>242</v>
      </c>
      <c r="C48" s="236">
        <v>7.0732120351110431E-3</v>
      </c>
      <c r="D48" s="236">
        <v>1.7124272823093665</v>
      </c>
      <c r="E48" s="236">
        <v>0.1234514234302444</v>
      </c>
      <c r="F48" s="236">
        <v>0.16141031686946056</v>
      </c>
      <c r="G48" s="236">
        <v>0.74395896189095612</v>
      </c>
      <c r="H48" s="236">
        <v>8.360645902109648E-2</v>
      </c>
      <c r="I48" s="236">
        <v>2.8319276555562345</v>
      </c>
    </row>
    <row r="49" spans="1:29" ht="5.25" customHeight="1" x14ac:dyDescent="0.25">
      <c r="A49" s="184"/>
      <c r="B49" s="234"/>
      <c r="C49" s="236"/>
      <c r="D49" s="236"/>
      <c r="E49" s="236"/>
      <c r="F49" s="236"/>
      <c r="G49" s="236"/>
      <c r="H49" s="236"/>
      <c r="I49" s="236"/>
    </row>
    <row r="50" spans="1:29" s="70" customFormat="1" x14ac:dyDescent="0.25">
      <c r="A50" s="187" t="s">
        <v>205</v>
      </c>
      <c r="B50" s="234"/>
      <c r="C50" s="236"/>
      <c r="D50" s="236"/>
      <c r="E50" s="236"/>
      <c r="F50" s="236"/>
      <c r="G50" s="236"/>
      <c r="H50" s="236"/>
      <c r="I50" s="236"/>
      <c r="J50"/>
      <c r="K50"/>
      <c r="L50"/>
      <c r="M50"/>
      <c r="N50"/>
      <c r="O50"/>
      <c r="P50"/>
      <c r="Q50"/>
      <c r="R50"/>
      <c r="S50"/>
      <c r="T50"/>
      <c r="U50"/>
      <c r="V50"/>
      <c r="W50"/>
      <c r="X50"/>
      <c r="Y50"/>
      <c r="Z50"/>
      <c r="AA50"/>
      <c r="AB50"/>
      <c r="AC50"/>
    </row>
    <row r="51" spans="1:29" x14ac:dyDescent="0.25">
      <c r="A51" s="193" t="s">
        <v>179</v>
      </c>
      <c r="B51" s="239">
        <v>13</v>
      </c>
      <c r="C51" s="238">
        <v>1.8979111482477391E-2</v>
      </c>
      <c r="D51" s="238">
        <v>0.87185872979431556</v>
      </c>
      <c r="E51" s="238">
        <v>3.9588461398714699E-2</v>
      </c>
      <c r="F51" s="238">
        <v>0.12745272798192223</v>
      </c>
      <c r="G51" s="238">
        <v>0.70863821391394233</v>
      </c>
      <c r="H51" s="238">
        <v>6.5200848336746511E-2</v>
      </c>
      <c r="I51" s="238">
        <v>1.8317180929081189</v>
      </c>
    </row>
    <row r="52" spans="1:29" x14ac:dyDescent="0.25">
      <c r="A52" s="193" t="s">
        <v>180</v>
      </c>
      <c r="B52" s="239">
        <v>191</v>
      </c>
      <c r="C52" s="238">
        <v>2.2443914479904777E-3</v>
      </c>
      <c r="D52" s="238">
        <v>1.6072230977971831</v>
      </c>
      <c r="E52" s="238">
        <v>9.4002249338071608E-2</v>
      </c>
      <c r="F52" s="238">
        <v>0.150485445034654</v>
      </c>
      <c r="G52" s="238">
        <v>0.77800823046152201</v>
      </c>
      <c r="H52" s="238">
        <v>8.1726456861366273E-2</v>
      </c>
      <c r="I52" s="238">
        <v>2.713689870940788</v>
      </c>
    </row>
    <row r="53" spans="1:29" x14ac:dyDescent="0.25">
      <c r="A53" s="193" t="s">
        <v>181</v>
      </c>
      <c r="B53" s="239">
        <v>37</v>
      </c>
      <c r="C53" s="238">
        <v>2.8490056354795783E-2</v>
      </c>
      <c r="D53" s="238">
        <v>2.4428460855807286</v>
      </c>
      <c r="E53" s="238">
        <v>0.22638523190008819</v>
      </c>
      <c r="F53" s="238">
        <v>0.22096970550134448</v>
      </c>
      <c r="G53" s="238">
        <v>0.58668675308395757</v>
      </c>
      <c r="H53" s="238">
        <v>9.6734220372765176E-2</v>
      </c>
      <c r="I53" s="238">
        <v>3.6021120527936796</v>
      </c>
    </row>
    <row r="54" spans="1:29" x14ac:dyDescent="0.25">
      <c r="A54" s="193" t="s">
        <v>182</v>
      </c>
      <c r="B54" s="239">
        <v>1</v>
      </c>
      <c r="C54" s="238">
        <v>0</v>
      </c>
      <c r="D54" s="238">
        <v>0.85630750954120416</v>
      </c>
      <c r="E54" s="238">
        <v>3.9643273376987529</v>
      </c>
      <c r="F54" s="238">
        <v>0.3203520790280836</v>
      </c>
      <c r="G54" s="238">
        <v>0.49451832776689014</v>
      </c>
      <c r="H54" s="238">
        <v>0.11115102667980321</v>
      </c>
      <c r="I54" s="238">
        <v>5.7466562807147339</v>
      </c>
    </row>
    <row r="55" spans="1:29" x14ac:dyDescent="0.25">
      <c r="A55" s="111"/>
      <c r="B55" s="111"/>
      <c r="C55" s="111"/>
      <c r="D55" s="111"/>
      <c r="E55" s="111"/>
      <c r="F55" s="111"/>
      <c r="G55" s="111"/>
      <c r="H55" s="111"/>
      <c r="I55" s="111"/>
    </row>
    <row r="56" spans="1:29" x14ac:dyDescent="0.25">
      <c r="A56" s="194" t="s">
        <v>168</v>
      </c>
      <c r="B56" s="243"/>
    </row>
    <row r="57" spans="1:29" x14ac:dyDescent="0.25">
      <c r="B57" s="244"/>
    </row>
    <row r="58" spans="1:29" x14ac:dyDescent="0.25">
      <c r="A58" s="198" t="s">
        <v>24</v>
      </c>
    </row>
    <row r="59" spans="1:29" x14ac:dyDescent="0.25">
      <c r="A59" s="198" t="s">
        <v>201</v>
      </c>
    </row>
    <row r="60" spans="1:29" x14ac:dyDescent="0.25">
      <c r="A60" s="201" t="s">
        <v>184</v>
      </c>
    </row>
    <row r="61" spans="1:29" x14ac:dyDescent="0.25">
      <c r="A61" s="164" t="s">
        <v>206</v>
      </c>
    </row>
  </sheetData>
  <sheetProtection algorithmName="SHA-512" hashValue="H9pWL8qby7FK3XbPncBB+1X4gLoAR0GVLgUsrHRf5n4ZHvzw3kwMVoitUWGqEjE0GRvcGoGISUkKk4OUW85sZQ==" saltValue="A8pAUnxfcR3fZUAqhasFyQ==" spinCount="100000" sheet="1" objects="1" scenarios="1"/>
  <pageMargins left="0.7" right="0.7" top="0.78740157499999996" bottom="0.78740157499999996" header="0.3" footer="0.3"/>
  <pageSetup paperSize="9" scale="61"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zoomScaleNormal="100" workbookViewId="0"/>
  </sheetViews>
  <sheetFormatPr baseColWidth="10" defaultRowHeight="15" x14ac:dyDescent="0.25"/>
  <cols>
    <col min="1" max="1" width="31" style="205" customWidth="1"/>
    <col min="2" max="2" width="13.5703125" style="206" customWidth="1"/>
    <col min="3" max="4" width="13.5703125" style="207" customWidth="1"/>
    <col min="5" max="5" width="15.85546875" style="207" customWidth="1"/>
    <col min="6" max="6" width="13.5703125" style="207" customWidth="1"/>
    <col min="7" max="7" width="14.28515625" style="207" customWidth="1"/>
    <col min="8" max="9" width="13.5703125" style="207" customWidth="1"/>
  </cols>
  <sheetData>
    <row r="1" spans="1:18" ht="15" customHeight="1" x14ac:dyDescent="0.3">
      <c r="A1" s="41" t="s">
        <v>186</v>
      </c>
      <c r="B1" s="165"/>
    </row>
    <row r="2" spans="1:18" ht="15" customHeight="1" x14ac:dyDescent="0.4">
      <c r="A2" s="42" t="s">
        <v>47</v>
      </c>
      <c r="B2" s="167"/>
      <c r="C2" s="208"/>
      <c r="D2" s="208"/>
      <c r="E2" s="208"/>
      <c r="F2" s="208"/>
      <c r="G2" s="209"/>
      <c r="H2" s="209"/>
      <c r="I2" s="209"/>
    </row>
    <row r="3" spans="1:18" s="4" customFormat="1" ht="28.5" customHeight="1" x14ac:dyDescent="0.25">
      <c r="A3" s="3" t="s">
        <v>187</v>
      </c>
      <c r="B3" s="210"/>
      <c r="G3" s="211"/>
      <c r="H3" s="211"/>
      <c r="I3" s="211"/>
      <c r="J3"/>
      <c r="K3"/>
      <c r="L3"/>
      <c r="M3"/>
      <c r="N3"/>
      <c r="O3"/>
      <c r="P3"/>
      <c r="Q3"/>
      <c r="R3"/>
    </row>
    <row r="4" spans="1:18" s="35" customFormat="1" ht="13.5" customHeight="1" x14ac:dyDescent="0.25">
      <c r="A4" s="111"/>
      <c r="B4" s="212" t="s">
        <v>188</v>
      </c>
      <c r="C4" s="213"/>
      <c r="D4" s="111"/>
      <c r="E4" s="111"/>
      <c r="F4" s="111"/>
      <c r="G4" s="111"/>
      <c r="H4" s="111"/>
      <c r="I4" s="111"/>
      <c r="J4"/>
      <c r="K4"/>
      <c r="L4"/>
      <c r="M4"/>
      <c r="N4"/>
      <c r="O4"/>
      <c r="P4"/>
      <c r="Q4"/>
      <c r="R4"/>
    </row>
    <row r="5" spans="1:18" s="214" customFormat="1" ht="68.25" customHeight="1" x14ac:dyDescent="0.25">
      <c r="A5" s="111"/>
      <c r="B5" s="111" t="s">
        <v>149</v>
      </c>
      <c r="C5" s="111" t="s">
        <v>189</v>
      </c>
      <c r="D5" s="111" t="s">
        <v>190</v>
      </c>
      <c r="E5" s="111" t="s">
        <v>191</v>
      </c>
      <c r="F5" s="111" t="s">
        <v>192</v>
      </c>
      <c r="G5" s="111" t="s">
        <v>193</v>
      </c>
      <c r="H5" s="111" t="s">
        <v>194</v>
      </c>
      <c r="I5" s="111" t="s">
        <v>195</v>
      </c>
      <c r="J5"/>
      <c r="K5"/>
      <c r="L5"/>
      <c r="M5"/>
      <c r="N5"/>
      <c r="O5"/>
      <c r="P5"/>
      <c r="Q5"/>
      <c r="R5"/>
    </row>
    <row r="6" spans="1:18" s="217" customFormat="1" x14ac:dyDescent="0.25">
      <c r="A6" s="177" t="s">
        <v>119</v>
      </c>
      <c r="B6" s="215"/>
      <c r="C6" s="216"/>
      <c r="D6" s="216"/>
      <c r="E6" s="216"/>
      <c r="F6" s="216"/>
      <c r="G6" s="191"/>
      <c r="H6" s="191"/>
      <c r="I6" s="191"/>
      <c r="J6"/>
      <c r="K6"/>
      <c r="L6"/>
      <c r="M6"/>
      <c r="N6"/>
      <c r="O6"/>
      <c r="P6"/>
      <c r="Q6"/>
      <c r="R6"/>
    </row>
    <row r="7" spans="1:18" s="217" customFormat="1" ht="5.25" customHeight="1" x14ac:dyDescent="0.25">
      <c r="A7" s="182"/>
      <c r="B7" s="215"/>
      <c r="C7" s="216"/>
      <c r="D7" s="216"/>
      <c r="E7" s="216"/>
      <c r="F7" s="216"/>
      <c r="G7" s="191"/>
      <c r="H7" s="191"/>
      <c r="I7" s="191"/>
      <c r="J7"/>
      <c r="K7"/>
      <c r="L7"/>
      <c r="M7"/>
      <c r="N7"/>
      <c r="O7"/>
      <c r="P7"/>
      <c r="Q7"/>
      <c r="R7"/>
    </row>
    <row r="8" spans="1:18" s="217" customFormat="1" x14ac:dyDescent="0.25">
      <c r="A8" s="186" t="s">
        <v>34</v>
      </c>
      <c r="B8" s="215">
        <v>242</v>
      </c>
      <c r="C8" s="218">
        <v>2.3924745015715841E-3</v>
      </c>
      <c r="D8" s="218">
        <v>0.57921897270768963</v>
      </c>
      <c r="E8" s="218">
        <v>4.1756755102696386E-2</v>
      </c>
      <c r="F8" s="218">
        <v>5.4596138993691506E-2</v>
      </c>
      <c r="G8" s="218">
        <v>0.2516399674864031</v>
      </c>
      <c r="H8" s="218">
        <v>2.8279418230606271E-2</v>
      </c>
      <c r="I8" s="218">
        <v>0.95788372702265856</v>
      </c>
      <c r="J8"/>
      <c r="K8"/>
      <c r="L8"/>
      <c r="M8"/>
      <c r="N8"/>
      <c r="O8"/>
      <c r="P8"/>
      <c r="Q8"/>
      <c r="R8"/>
    </row>
    <row r="9" spans="1:18" s="217" customFormat="1" ht="5.25" customHeight="1" x14ac:dyDescent="0.25">
      <c r="A9" s="187"/>
      <c r="B9" s="219"/>
      <c r="C9" s="220"/>
      <c r="D9" s="220"/>
      <c r="E9" s="220"/>
      <c r="F9" s="220"/>
      <c r="G9" s="220"/>
      <c r="H9" s="220"/>
      <c r="I9" s="220"/>
      <c r="J9"/>
      <c r="K9"/>
      <c r="L9"/>
      <c r="M9"/>
      <c r="N9"/>
      <c r="O9"/>
      <c r="P9"/>
      <c r="Q9"/>
      <c r="R9"/>
    </row>
    <row r="10" spans="1:18" s="217" customFormat="1" x14ac:dyDescent="0.25">
      <c r="A10" s="187" t="s">
        <v>120</v>
      </c>
      <c r="B10" s="221">
        <v>17</v>
      </c>
      <c r="C10" s="220">
        <v>1.1222560069936074E-2</v>
      </c>
      <c r="D10" s="220">
        <v>0.79219869948865229</v>
      </c>
      <c r="E10" s="220">
        <v>7.3480011149726118E-2</v>
      </c>
      <c r="F10" s="220">
        <v>7.4600211054739976E-2</v>
      </c>
      <c r="G10" s="220">
        <v>0.23166328679562165</v>
      </c>
      <c r="H10" s="220">
        <v>3.4616646176030587E-2</v>
      </c>
      <c r="I10" s="220">
        <v>1.2177814147347066</v>
      </c>
      <c r="J10"/>
      <c r="K10"/>
      <c r="L10"/>
      <c r="M10"/>
      <c r="N10"/>
      <c r="O10"/>
      <c r="P10"/>
      <c r="Q10"/>
      <c r="R10"/>
    </row>
    <row r="11" spans="1:18" s="217" customFormat="1" x14ac:dyDescent="0.25">
      <c r="A11" s="187" t="s">
        <v>196</v>
      </c>
      <c r="B11" s="221">
        <v>41</v>
      </c>
      <c r="C11" s="220">
        <v>2.388820063440684E-3</v>
      </c>
      <c r="D11" s="220">
        <v>0.66793970609849318</v>
      </c>
      <c r="E11" s="220">
        <v>9.8274705637585794E-2</v>
      </c>
      <c r="F11" s="220">
        <v>6.3122756458702897E-2</v>
      </c>
      <c r="G11" s="220">
        <v>0.24414423909921731</v>
      </c>
      <c r="H11" s="220">
        <v>2.9682838916438622E-2</v>
      </c>
      <c r="I11" s="220">
        <v>1.1055530662738782</v>
      </c>
      <c r="J11"/>
      <c r="K11"/>
      <c r="L11"/>
      <c r="M11"/>
      <c r="N11"/>
      <c r="O11"/>
      <c r="P11"/>
      <c r="Q11"/>
      <c r="R11"/>
    </row>
    <row r="12" spans="1:18" s="217" customFormat="1" x14ac:dyDescent="0.25">
      <c r="A12" s="187" t="s">
        <v>122</v>
      </c>
      <c r="B12" s="221">
        <v>69</v>
      </c>
      <c r="C12" s="220">
        <v>1.4392941701389638E-5</v>
      </c>
      <c r="D12" s="220">
        <v>0.46844557837814077</v>
      </c>
      <c r="E12" s="220">
        <v>1.9594281609938809E-2</v>
      </c>
      <c r="F12" s="220">
        <v>4.4089123668378187E-2</v>
      </c>
      <c r="G12" s="220">
        <v>0.25187432254113579</v>
      </c>
      <c r="H12" s="220">
        <v>2.2433021583552405E-2</v>
      </c>
      <c r="I12" s="220">
        <v>0.80645072072284729</v>
      </c>
      <c r="J12"/>
      <c r="K12"/>
      <c r="L12"/>
      <c r="M12"/>
      <c r="N12"/>
      <c r="O12"/>
      <c r="P12"/>
      <c r="Q12"/>
      <c r="R12"/>
    </row>
    <row r="13" spans="1:18" s="217" customFormat="1" x14ac:dyDescent="0.25">
      <c r="A13" s="187" t="s">
        <v>197</v>
      </c>
      <c r="B13" s="221">
        <v>94</v>
      </c>
      <c r="C13" s="220">
        <v>5.0834530675725989E-4</v>
      </c>
      <c r="D13" s="220">
        <v>0.5157682259243741</v>
      </c>
      <c r="E13" s="220">
        <v>2.0744078441934259E-2</v>
      </c>
      <c r="F13" s="220">
        <v>5.1672255821696308E-2</v>
      </c>
      <c r="G13" s="220">
        <v>0.27203474492002694</v>
      </c>
      <c r="H13" s="220">
        <v>3.2208751226357184E-2</v>
      </c>
      <c r="I13" s="220">
        <v>0.89293640164114596</v>
      </c>
      <c r="J13"/>
      <c r="K13"/>
      <c r="L13"/>
      <c r="M13"/>
      <c r="N13"/>
      <c r="O13"/>
      <c r="P13"/>
      <c r="Q13"/>
      <c r="R13"/>
    </row>
    <row r="14" spans="1:18" s="217" customFormat="1" x14ac:dyDescent="0.25">
      <c r="A14" s="187" t="s">
        <v>124</v>
      </c>
      <c r="B14" s="221">
        <v>3</v>
      </c>
      <c r="C14" s="220">
        <v>6.4066320293398515E-3</v>
      </c>
      <c r="D14" s="220">
        <v>0.82901487122672535</v>
      </c>
      <c r="E14" s="220">
        <v>1.5040495110024445E-2</v>
      </c>
      <c r="F14" s="220">
        <v>3.336907511676384E-2</v>
      </c>
      <c r="G14" s="220">
        <v>9.344296840715316E-2</v>
      </c>
      <c r="H14" s="220">
        <v>0</v>
      </c>
      <c r="I14" s="220">
        <v>0.97727404189000666</v>
      </c>
      <c r="J14"/>
      <c r="K14"/>
      <c r="L14"/>
      <c r="M14"/>
      <c r="N14"/>
      <c r="O14"/>
      <c r="P14"/>
      <c r="Q14"/>
      <c r="R14"/>
    </row>
    <row r="15" spans="1:18" s="217" customFormat="1" x14ac:dyDescent="0.25">
      <c r="A15" s="187" t="s">
        <v>198</v>
      </c>
      <c r="B15" s="221">
        <v>18</v>
      </c>
      <c r="C15" s="220">
        <v>0</v>
      </c>
      <c r="D15" s="220">
        <v>0.95247071220706259</v>
      </c>
      <c r="E15" s="220">
        <v>1.5291722940742844E-2</v>
      </c>
      <c r="F15" s="220">
        <v>5.3533859067776177E-2</v>
      </c>
      <c r="G15" s="220">
        <v>0.2030316840195564</v>
      </c>
      <c r="H15" s="220">
        <v>1.1610691120043851E-2</v>
      </c>
      <c r="I15" s="220">
        <v>1.2359386693551819</v>
      </c>
      <c r="J15"/>
      <c r="K15"/>
      <c r="L15"/>
      <c r="M15"/>
      <c r="N15"/>
      <c r="O15"/>
      <c r="P15"/>
      <c r="Q15"/>
      <c r="R15"/>
    </row>
    <row r="16" spans="1:18" s="217" customFormat="1" x14ac:dyDescent="0.25">
      <c r="A16" s="186"/>
      <c r="B16" s="215"/>
      <c r="C16" s="220"/>
      <c r="D16" s="220"/>
      <c r="E16" s="220"/>
      <c r="F16" s="220"/>
      <c r="G16" s="220"/>
      <c r="H16" s="220"/>
      <c r="I16" s="220"/>
      <c r="J16"/>
      <c r="K16"/>
      <c r="L16"/>
      <c r="M16"/>
      <c r="N16"/>
      <c r="O16"/>
      <c r="P16"/>
      <c r="Q16"/>
      <c r="R16"/>
    </row>
    <row r="17" spans="1:18" s="217" customFormat="1" ht="16.5" x14ac:dyDescent="0.25">
      <c r="A17" s="177" t="s">
        <v>199</v>
      </c>
      <c r="B17" s="215"/>
      <c r="C17" s="216"/>
      <c r="D17" s="216"/>
      <c r="E17" s="216"/>
      <c r="F17" s="216"/>
      <c r="G17" s="191"/>
      <c r="H17" s="191"/>
      <c r="I17" s="191"/>
      <c r="J17"/>
      <c r="K17"/>
      <c r="L17"/>
      <c r="M17"/>
      <c r="N17"/>
      <c r="O17"/>
      <c r="P17"/>
      <c r="Q17"/>
      <c r="R17"/>
    </row>
    <row r="18" spans="1:18" s="217" customFormat="1" ht="5.25" customHeight="1" x14ac:dyDescent="0.25">
      <c r="A18" s="182"/>
      <c r="B18" s="215"/>
      <c r="C18" s="216"/>
      <c r="D18" s="216"/>
      <c r="E18" s="216"/>
      <c r="F18" s="216"/>
      <c r="G18" s="191"/>
      <c r="H18" s="191"/>
      <c r="I18" s="191"/>
      <c r="J18"/>
      <c r="K18"/>
      <c r="L18"/>
      <c r="M18"/>
      <c r="N18"/>
      <c r="O18"/>
      <c r="P18"/>
      <c r="Q18"/>
      <c r="R18"/>
    </row>
    <row r="19" spans="1:18" s="217" customFormat="1" x14ac:dyDescent="0.25">
      <c r="A19" s="186" t="s">
        <v>83</v>
      </c>
      <c r="B19" s="215">
        <v>242</v>
      </c>
      <c r="C19" s="218">
        <v>2.359371815556662E-3</v>
      </c>
      <c r="D19" s="218">
        <v>0.57921897270769007</v>
      </c>
      <c r="E19" s="218">
        <v>4.1756755102696407E-2</v>
      </c>
      <c r="F19" s="218">
        <v>5.4596138993691458E-2</v>
      </c>
      <c r="G19" s="218">
        <v>0.25163996748640344</v>
      </c>
      <c r="H19" s="218">
        <v>2.8279418230606264E-2</v>
      </c>
      <c r="I19" s="218">
        <v>0.95785062433664425</v>
      </c>
      <c r="J19"/>
      <c r="K19"/>
      <c r="L19"/>
      <c r="M19"/>
      <c r="N19"/>
      <c r="O19"/>
      <c r="P19"/>
      <c r="Q19"/>
      <c r="R19"/>
    </row>
    <row r="20" spans="1:18" s="217" customFormat="1" ht="5.25" customHeight="1" x14ac:dyDescent="0.25">
      <c r="A20" s="186"/>
      <c r="B20" s="215"/>
      <c r="C20" s="218"/>
      <c r="D20" s="218"/>
      <c r="E20" s="218"/>
      <c r="F20" s="218"/>
      <c r="G20" s="218"/>
      <c r="H20" s="218"/>
      <c r="I20" s="218"/>
      <c r="J20"/>
      <c r="K20"/>
      <c r="L20"/>
      <c r="M20"/>
      <c r="N20"/>
      <c r="O20"/>
      <c r="P20"/>
      <c r="Q20"/>
      <c r="R20"/>
    </row>
    <row r="21" spans="1:18" s="217" customFormat="1" x14ac:dyDescent="0.25">
      <c r="A21" s="187" t="s">
        <v>128</v>
      </c>
      <c r="B21" s="221">
        <v>3</v>
      </c>
      <c r="C21" s="220">
        <v>0</v>
      </c>
      <c r="D21" s="220">
        <v>0.59871658192553734</v>
      </c>
      <c r="E21" s="220">
        <v>1.6078945929692195E-2</v>
      </c>
      <c r="F21" s="220">
        <v>3.6360778524957629E-2</v>
      </c>
      <c r="G21" s="220">
        <v>0.21115849324804536</v>
      </c>
      <c r="H21" s="220">
        <v>1.4329451642884478E-2</v>
      </c>
      <c r="I21" s="220">
        <v>0.87664425127111711</v>
      </c>
      <c r="J21"/>
      <c r="K21"/>
      <c r="L21"/>
      <c r="M21"/>
      <c r="N21"/>
      <c r="O21"/>
      <c r="P21"/>
      <c r="Q21"/>
      <c r="R21"/>
    </row>
    <row r="22" spans="1:18" s="217" customFormat="1" x14ac:dyDescent="0.25">
      <c r="A22" s="187" t="s">
        <v>129</v>
      </c>
      <c r="B22" s="221">
        <v>5</v>
      </c>
      <c r="C22" s="220">
        <v>0</v>
      </c>
      <c r="D22" s="220">
        <v>0.60190907471696631</v>
      </c>
      <c r="E22" s="220">
        <v>1.3604081140948415E-2</v>
      </c>
      <c r="F22" s="220">
        <v>5.1350982332022017E-2</v>
      </c>
      <c r="G22" s="220">
        <v>0.257178265091207</v>
      </c>
      <c r="H22" s="220">
        <v>1.2536203602934809E-2</v>
      </c>
      <c r="I22" s="220">
        <v>0.93657860688407846</v>
      </c>
      <c r="J22"/>
      <c r="K22"/>
      <c r="L22"/>
      <c r="M22"/>
      <c r="N22"/>
      <c r="O22"/>
      <c r="P22"/>
      <c r="Q22"/>
      <c r="R22"/>
    </row>
    <row r="23" spans="1:18" s="217" customFormat="1" x14ac:dyDescent="0.25">
      <c r="A23" s="187" t="s">
        <v>130</v>
      </c>
      <c r="B23" s="221">
        <v>15</v>
      </c>
      <c r="C23" s="220">
        <v>2.4778711829071542E-3</v>
      </c>
      <c r="D23" s="220">
        <v>0.71544133747644501</v>
      </c>
      <c r="E23" s="220">
        <v>3.3312203669128918E-2</v>
      </c>
      <c r="F23" s="220">
        <v>9.2353837587537416E-2</v>
      </c>
      <c r="G23" s="220">
        <v>0.26880767181388909</v>
      </c>
      <c r="H23" s="220">
        <v>4.2348131322182819E-2</v>
      </c>
      <c r="I23" s="220">
        <v>1.1547410530520905</v>
      </c>
      <c r="J23"/>
      <c r="K23"/>
      <c r="L23"/>
      <c r="M23"/>
      <c r="N23"/>
      <c r="O23"/>
      <c r="P23"/>
      <c r="Q23"/>
      <c r="R23"/>
    </row>
    <row r="24" spans="1:18" s="217" customFormat="1" x14ac:dyDescent="0.25">
      <c r="A24" s="187" t="s">
        <v>131</v>
      </c>
      <c r="B24" s="221">
        <v>9</v>
      </c>
      <c r="C24" s="220">
        <v>1.0472335151788918E-2</v>
      </c>
      <c r="D24" s="220">
        <v>0.61291333726525399</v>
      </c>
      <c r="E24" s="220">
        <v>5.4937300422472954E-2</v>
      </c>
      <c r="F24" s="220">
        <v>4.8764245222202213E-2</v>
      </c>
      <c r="G24" s="220">
        <v>0.211228087436239</v>
      </c>
      <c r="H24" s="220">
        <v>2.7305876479125069E-2</v>
      </c>
      <c r="I24" s="220">
        <v>0.96562118197708202</v>
      </c>
      <c r="J24"/>
      <c r="K24"/>
      <c r="L24"/>
      <c r="M24"/>
      <c r="N24"/>
      <c r="O24"/>
      <c r="P24"/>
      <c r="Q24"/>
      <c r="R24"/>
    </row>
    <row r="25" spans="1:18" s="217" customFormat="1" x14ac:dyDescent="0.25">
      <c r="A25" s="187" t="s">
        <v>132</v>
      </c>
      <c r="B25" s="221">
        <v>11</v>
      </c>
      <c r="C25" s="220">
        <v>0</v>
      </c>
      <c r="D25" s="220">
        <v>0.59116513944944027</v>
      </c>
      <c r="E25" s="220">
        <v>2.311869128999158E-2</v>
      </c>
      <c r="F25" s="220">
        <v>3.412408568614967E-2</v>
      </c>
      <c r="G25" s="220">
        <v>0.19823713582010663</v>
      </c>
      <c r="H25" s="220">
        <v>1.9128238943986242E-2</v>
      </c>
      <c r="I25" s="220">
        <v>0.86577329118967439</v>
      </c>
      <c r="J25"/>
      <c r="K25"/>
      <c r="L25"/>
      <c r="M25"/>
      <c r="N25"/>
      <c r="O25"/>
      <c r="P25"/>
      <c r="Q25"/>
      <c r="R25"/>
    </row>
    <row r="26" spans="1:18" s="217" customFormat="1" x14ac:dyDescent="0.25">
      <c r="A26" s="187" t="s">
        <v>133</v>
      </c>
      <c r="B26" s="221">
        <v>23</v>
      </c>
      <c r="C26" s="220">
        <v>2.2449481430987452E-3</v>
      </c>
      <c r="D26" s="220">
        <v>0.56039057427204975</v>
      </c>
      <c r="E26" s="220">
        <v>4.4019857203945814E-2</v>
      </c>
      <c r="F26" s="220">
        <v>5.4335529441556243E-2</v>
      </c>
      <c r="G26" s="220">
        <v>0.24201774469807646</v>
      </c>
      <c r="H26" s="220">
        <v>3.3653108669154337E-2</v>
      </c>
      <c r="I26" s="220">
        <v>0.93666176242788124</v>
      </c>
      <c r="J26"/>
      <c r="K26"/>
      <c r="L26"/>
      <c r="M26"/>
      <c r="N26"/>
      <c r="O26"/>
      <c r="P26"/>
      <c r="Q26"/>
      <c r="R26"/>
    </row>
    <row r="27" spans="1:18" s="217" customFormat="1" x14ac:dyDescent="0.25">
      <c r="A27" s="187" t="s">
        <v>134</v>
      </c>
      <c r="B27" s="221">
        <v>21</v>
      </c>
      <c r="C27" s="220">
        <v>1.3983239339746377E-5</v>
      </c>
      <c r="D27" s="220">
        <v>0.53808313296342891</v>
      </c>
      <c r="E27" s="220">
        <v>2.1589037471837859E-2</v>
      </c>
      <c r="F27" s="220">
        <v>5.0998362266240875E-2</v>
      </c>
      <c r="G27" s="220">
        <v>0.25449671449398487</v>
      </c>
      <c r="H27" s="220">
        <v>2.0178151282929283E-2</v>
      </c>
      <c r="I27" s="220">
        <v>0.88535938171776152</v>
      </c>
      <c r="J27"/>
      <c r="K27"/>
      <c r="L27"/>
      <c r="M27"/>
      <c r="N27"/>
      <c r="O27"/>
      <c r="P27"/>
      <c r="Q27"/>
      <c r="R27"/>
    </row>
    <row r="28" spans="1:18" s="217" customFormat="1" x14ac:dyDescent="0.25">
      <c r="A28" s="187" t="s">
        <v>135</v>
      </c>
      <c r="B28" s="221">
        <v>29</v>
      </c>
      <c r="C28" s="220">
        <v>2.7102271228406164E-4</v>
      </c>
      <c r="D28" s="220">
        <v>0.56806501109298768</v>
      </c>
      <c r="E28" s="220">
        <v>3.090168639065409E-2</v>
      </c>
      <c r="F28" s="220">
        <v>4.3581135150155263E-2</v>
      </c>
      <c r="G28" s="220">
        <v>0.28798105440900579</v>
      </c>
      <c r="H28" s="220">
        <v>2.9037467129712433E-2</v>
      </c>
      <c r="I28" s="220">
        <v>0.95983737688479942</v>
      </c>
      <c r="J28"/>
      <c r="K28"/>
      <c r="L28"/>
      <c r="M28"/>
      <c r="N28"/>
      <c r="O28"/>
      <c r="P28"/>
      <c r="Q28"/>
      <c r="R28"/>
    </row>
    <row r="29" spans="1:18" s="217" customFormat="1" x14ac:dyDescent="0.25">
      <c r="A29" s="187" t="s">
        <v>136</v>
      </c>
      <c r="B29" s="221">
        <v>10</v>
      </c>
      <c r="C29" s="220">
        <v>3.6154061504555038E-3</v>
      </c>
      <c r="D29" s="220">
        <v>0.60092358209346164</v>
      </c>
      <c r="E29" s="220">
        <v>2.0652183314748877E-2</v>
      </c>
      <c r="F29" s="220">
        <v>5.270860765877794E-2</v>
      </c>
      <c r="G29" s="220">
        <v>0.26240110408662221</v>
      </c>
      <c r="H29" s="220">
        <v>2.4053383219859951E-2</v>
      </c>
      <c r="I29" s="220">
        <v>0.96435426652392608</v>
      </c>
      <c r="J29"/>
      <c r="K29"/>
      <c r="L29"/>
      <c r="M29"/>
      <c r="N29"/>
      <c r="O29"/>
      <c r="P29"/>
      <c r="Q29"/>
      <c r="R29"/>
    </row>
    <row r="30" spans="1:18" s="217" customFormat="1" x14ac:dyDescent="0.25">
      <c r="A30" s="187" t="s">
        <v>137</v>
      </c>
      <c r="B30" s="221">
        <v>18</v>
      </c>
      <c r="C30" s="220">
        <v>0</v>
      </c>
      <c r="D30" s="220">
        <v>0.63942112829592479</v>
      </c>
      <c r="E30" s="220">
        <v>9.3913986389984772E-2</v>
      </c>
      <c r="F30" s="220">
        <v>8.0598797344845E-2</v>
      </c>
      <c r="G30" s="220">
        <v>0.32477377136907604</v>
      </c>
      <c r="H30" s="220">
        <v>3.8902783508697317E-2</v>
      </c>
      <c r="I30" s="220">
        <v>1.1776104669085279</v>
      </c>
      <c r="J30"/>
      <c r="K30"/>
      <c r="L30"/>
      <c r="M30"/>
      <c r="N30"/>
      <c r="O30"/>
      <c r="P30"/>
      <c r="Q30"/>
      <c r="R30"/>
    </row>
    <row r="31" spans="1:18" s="217" customFormat="1" x14ac:dyDescent="0.25">
      <c r="A31" s="187" t="s">
        <v>138</v>
      </c>
      <c r="B31" s="221">
        <v>16</v>
      </c>
      <c r="C31" s="220">
        <v>4.9209884983955089E-4</v>
      </c>
      <c r="D31" s="220">
        <v>0.60656949221853096</v>
      </c>
      <c r="E31" s="220">
        <v>2.8742782087383921E-2</v>
      </c>
      <c r="F31" s="220">
        <v>6.3982420881235846E-2</v>
      </c>
      <c r="G31" s="220">
        <v>0.24510892640929804</v>
      </c>
      <c r="H31" s="220">
        <v>3.3163608001302261E-2</v>
      </c>
      <c r="I31" s="220">
        <v>0.97805932844759069</v>
      </c>
      <c r="J31"/>
      <c r="K31"/>
      <c r="L31"/>
      <c r="M31"/>
      <c r="N31"/>
      <c r="O31"/>
      <c r="P31"/>
      <c r="Q31"/>
      <c r="R31"/>
    </row>
    <row r="32" spans="1:18" s="217" customFormat="1" x14ac:dyDescent="0.25">
      <c r="A32" s="187" t="s">
        <v>139</v>
      </c>
      <c r="B32" s="221">
        <v>82</v>
      </c>
      <c r="C32" s="220">
        <v>4.2883576926317059E-3</v>
      </c>
      <c r="D32" s="220">
        <v>0.54137617881581046</v>
      </c>
      <c r="E32" s="220">
        <v>5.0167352213946956E-2</v>
      </c>
      <c r="F32" s="220">
        <v>4.7664302617218483E-2</v>
      </c>
      <c r="G32" s="220">
        <v>0.23629883163601231</v>
      </c>
      <c r="H32" s="220">
        <v>2.5471204335229449E-2</v>
      </c>
      <c r="I32" s="220">
        <v>0.90526622731084927</v>
      </c>
      <c r="J32"/>
      <c r="K32"/>
      <c r="L32"/>
      <c r="M32"/>
      <c r="N32"/>
      <c r="O32"/>
      <c r="P32"/>
      <c r="Q32"/>
      <c r="R32"/>
    </row>
    <row r="33" spans="1:18" s="217" customFormat="1" x14ac:dyDescent="0.25">
      <c r="A33" s="186"/>
      <c r="B33" s="215"/>
      <c r="C33" s="220"/>
      <c r="D33" s="220"/>
      <c r="E33" s="220"/>
      <c r="F33" s="220"/>
      <c r="G33" s="220"/>
      <c r="H33" s="220"/>
      <c r="I33" s="220"/>
      <c r="J33"/>
      <c r="K33"/>
      <c r="L33"/>
      <c r="M33"/>
      <c r="N33"/>
      <c r="O33"/>
      <c r="P33"/>
      <c r="Q33"/>
      <c r="R33"/>
    </row>
    <row r="34" spans="1:18" s="217" customFormat="1" x14ac:dyDescent="0.25">
      <c r="A34" s="177" t="s">
        <v>175</v>
      </c>
      <c r="B34" s="182"/>
      <c r="C34" s="182"/>
      <c r="D34" s="182"/>
      <c r="E34" s="182"/>
      <c r="F34" s="182"/>
      <c r="G34" s="191"/>
      <c r="H34" s="191"/>
      <c r="I34" s="191"/>
      <c r="J34"/>
      <c r="K34"/>
      <c r="L34"/>
      <c r="M34"/>
      <c r="N34"/>
      <c r="O34"/>
      <c r="P34"/>
      <c r="Q34"/>
      <c r="R34"/>
    </row>
    <row r="35" spans="1:18" s="217" customFormat="1" ht="5.25" customHeight="1" x14ac:dyDescent="0.25">
      <c r="A35" s="182"/>
      <c r="B35" s="182"/>
      <c r="C35" s="182"/>
      <c r="D35" s="182"/>
      <c r="E35" s="182"/>
      <c r="F35" s="182"/>
      <c r="G35" s="191"/>
      <c r="H35" s="191"/>
      <c r="I35" s="191"/>
      <c r="J35"/>
      <c r="K35"/>
      <c r="L35"/>
      <c r="M35"/>
      <c r="N35"/>
      <c r="O35"/>
      <c r="P35"/>
      <c r="Q35"/>
      <c r="R35"/>
    </row>
    <row r="36" spans="1:18" s="217" customFormat="1" x14ac:dyDescent="0.25">
      <c r="A36" s="186" t="s">
        <v>34</v>
      </c>
      <c r="B36" s="215">
        <v>242</v>
      </c>
      <c r="C36" s="218">
        <v>2.3924745015715845E-3</v>
      </c>
      <c r="D36" s="218">
        <v>0.57921897270768941</v>
      </c>
      <c r="E36" s="218">
        <v>4.1756755102696372E-2</v>
      </c>
      <c r="F36" s="218">
        <v>5.4596138993691479E-2</v>
      </c>
      <c r="G36" s="218">
        <v>0.2516399674864031</v>
      </c>
      <c r="H36" s="218">
        <v>2.8279418230606264E-2</v>
      </c>
      <c r="I36" s="218">
        <v>0.95788372702265834</v>
      </c>
      <c r="J36"/>
      <c r="K36"/>
      <c r="L36"/>
      <c r="M36"/>
      <c r="N36"/>
      <c r="O36"/>
      <c r="P36"/>
      <c r="Q36"/>
      <c r="R36"/>
    </row>
    <row r="37" spans="1:18" s="217" customFormat="1" ht="5.25" customHeight="1" x14ac:dyDescent="0.25">
      <c r="A37" s="186"/>
      <c r="B37" s="215"/>
      <c r="C37" s="218"/>
      <c r="D37" s="218"/>
      <c r="E37" s="218"/>
      <c r="F37" s="218"/>
      <c r="G37" s="218"/>
      <c r="H37" s="218"/>
      <c r="I37" s="218"/>
      <c r="J37"/>
      <c r="K37"/>
      <c r="L37"/>
      <c r="M37"/>
      <c r="N37"/>
      <c r="O37"/>
      <c r="P37"/>
      <c r="Q37"/>
      <c r="R37"/>
    </row>
    <row r="38" spans="1:18" s="217" customFormat="1" x14ac:dyDescent="0.25">
      <c r="A38" s="187" t="s">
        <v>200</v>
      </c>
      <c r="B38" s="221">
        <v>35</v>
      </c>
      <c r="C38" s="220">
        <v>1.2526096033402922E-3</v>
      </c>
      <c r="D38" s="220">
        <v>0.78452316311594295</v>
      </c>
      <c r="E38" s="220">
        <v>1.5120151284613454E-2</v>
      </c>
      <c r="F38" s="220">
        <v>5.6462588216244988E-2</v>
      </c>
      <c r="G38" s="220">
        <v>0.22892307441734885</v>
      </c>
      <c r="H38" s="220">
        <v>1.5579861237722356E-2</v>
      </c>
      <c r="I38" s="220">
        <v>1.1018614478752127</v>
      </c>
      <c r="J38"/>
      <c r="K38"/>
      <c r="L38"/>
      <c r="M38"/>
      <c r="N38"/>
      <c r="O38"/>
      <c r="P38"/>
      <c r="Q38"/>
      <c r="R38"/>
    </row>
    <row r="39" spans="1:18" s="217" customFormat="1" x14ac:dyDescent="0.25">
      <c r="A39" s="187" t="s">
        <v>159</v>
      </c>
      <c r="B39" s="221">
        <v>50</v>
      </c>
      <c r="C39" s="220">
        <v>3.9519318123407048E-3</v>
      </c>
      <c r="D39" s="220">
        <v>0.62076149133008374</v>
      </c>
      <c r="E39" s="220">
        <v>1.7548014759770386E-2</v>
      </c>
      <c r="F39" s="220">
        <v>4.8160307900004792E-2</v>
      </c>
      <c r="G39" s="220">
        <v>0.22748742252093559</v>
      </c>
      <c r="H39" s="220">
        <v>1.1311279961267823E-2</v>
      </c>
      <c r="I39" s="220">
        <v>0.92922044828440309</v>
      </c>
      <c r="J39"/>
      <c r="K39"/>
      <c r="L39"/>
      <c r="M39"/>
      <c r="N39"/>
      <c r="O39"/>
      <c r="P39"/>
      <c r="Q39"/>
      <c r="R39"/>
    </row>
    <row r="40" spans="1:18" s="217" customFormat="1" x14ac:dyDescent="0.25">
      <c r="A40" s="187" t="s">
        <v>160</v>
      </c>
      <c r="B40" s="221">
        <v>41</v>
      </c>
      <c r="C40" s="220">
        <v>0</v>
      </c>
      <c r="D40" s="220">
        <v>0.55329923521089774</v>
      </c>
      <c r="E40" s="220">
        <v>4.9752935399222452E-2</v>
      </c>
      <c r="F40" s="220">
        <v>4.9474490431596733E-2</v>
      </c>
      <c r="G40" s="220">
        <v>0.27267041236031286</v>
      </c>
      <c r="H40" s="220">
        <v>2.4024382683081439E-2</v>
      </c>
      <c r="I40" s="220">
        <v>0.94922145608511121</v>
      </c>
      <c r="J40"/>
      <c r="K40"/>
      <c r="L40"/>
      <c r="M40"/>
      <c r="N40"/>
      <c r="O40"/>
      <c r="P40"/>
      <c r="Q40"/>
      <c r="R40"/>
    </row>
    <row r="41" spans="1:18" s="217" customFormat="1" x14ac:dyDescent="0.25">
      <c r="A41" s="187" t="s">
        <v>161</v>
      </c>
      <c r="B41" s="221">
        <v>24</v>
      </c>
      <c r="C41" s="220">
        <v>1.3907432131731194E-4</v>
      </c>
      <c r="D41" s="220">
        <v>0.43861775931599262</v>
      </c>
      <c r="E41" s="220">
        <v>5.7795500772489274E-2</v>
      </c>
      <c r="F41" s="220">
        <v>5.6371851739637269E-2</v>
      </c>
      <c r="G41" s="220">
        <v>0.2686582122658514</v>
      </c>
      <c r="H41" s="220">
        <v>3.7463939421501571E-2</v>
      </c>
      <c r="I41" s="220">
        <v>0.85904633783678941</v>
      </c>
      <c r="J41"/>
      <c r="K41"/>
      <c r="L41"/>
      <c r="M41"/>
      <c r="N41"/>
      <c r="O41"/>
      <c r="P41"/>
      <c r="Q41"/>
      <c r="R41"/>
    </row>
    <row r="42" spans="1:18" s="217" customFormat="1" x14ac:dyDescent="0.25">
      <c r="A42" s="187" t="s">
        <v>162</v>
      </c>
      <c r="B42" s="221">
        <v>31</v>
      </c>
      <c r="C42" s="220">
        <v>2.954066641770537E-4</v>
      </c>
      <c r="D42" s="220">
        <v>0.45666005834166268</v>
      </c>
      <c r="E42" s="220">
        <v>1.5499106583979929E-2</v>
      </c>
      <c r="F42" s="220">
        <v>4.3292284511241889E-2</v>
      </c>
      <c r="G42" s="220">
        <v>0.27152188226577512</v>
      </c>
      <c r="H42" s="220">
        <v>2.4949611660792858E-2</v>
      </c>
      <c r="I42" s="220">
        <v>0.81221835002762954</v>
      </c>
      <c r="J42"/>
      <c r="K42"/>
      <c r="L42"/>
      <c r="M42"/>
      <c r="N42"/>
      <c r="O42"/>
      <c r="P42"/>
      <c r="Q42"/>
      <c r="R42"/>
    </row>
    <row r="43" spans="1:18" s="217" customFormat="1" x14ac:dyDescent="0.25">
      <c r="A43" s="187" t="s">
        <v>163</v>
      </c>
      <c r="B43" s="221">
        <v>50</v>
      </c>
      <c r="C43" s="220">
        <v>1.5375686103982244E-3</v>
      </c>
      <c r="D43" s="220">
        <v>0.56429093336780523</v>
      </c>
      <c r="E43" s="220">
        <v>2.55432202699622E-2</v>
      </c>
      <c r="F43" s="220">
        <v>4.631741301435878E-2</v>
      </c>
      <c r="G43" s="220">
        <v>0.24110269154263908</v>
      </c>
      <c r="H43" s="220">
        <v>2.8832936403139893E-2</v>
      </c>
      <c r="I43" s="220">
        <v>0.90762476320830332</v>
      </c>
      <c r="J43"/>
      <c r="K43"/>
      <c r="L43"/>
      <c r="M43"/>
      <c r="N43"/>
      <c r="O43"/>
      <c r="P43"/>
      <c r="Q43"/>
      <c r="R43"/>
    </row>
    <row r="44" spans="1:18" s="217" customFormat="1" x14ac:dyDescent="0.25">
      <c r="A44" s="187" t="s">
        <v>176</v>
      </c>
      <c r="B44" s="221">
        <v>11</v>
      </c>
      <c r="C44" s="220">
        <v>8.059274095794355E-3</v>
      </c>
      <c r="D44" s="220">
        <v>0.75606149171472659</v>
      </c>
      <c r="E44" s="220">
        <v>9.797169527356514E-2</v>
      </c>
      <c r="F44" s="220">
        <v>8.5682101191087295E-2</v>
      </c>
      <c r="G44" s="220">
        <v>0.24764404619868147</v>
      </c>
      <c r="H44" s="220">
        <v>3.7234435123468614E-2</v>
      </c>
      <c r="I44" s="220">
        <v>1.2326530435973235</v>
      </c>
      <c r="J44"/>
      <c r="K44"/>
      <c r="L44"/>
      <c r="M44"/>
      <c r="N44"/>
      <c r="O44"/>
      <c r="P44"/>
      <c r="Q44"/>
      <c r="R44"/>
    </row>
    <row r="45" spans="1:18" s="217" customFormat="1" x14ac:dyDescent="0.25">
      <c r="A45" s="62"/>
      <c r="B45" s="62"/>
      <c r="C45" s="62"/>
      <c r="D45" s="62"/>
      <c r="E45" s="62"/>
      <c r="F45" s="62"/>
      <c r="G45" s="62"/>
      <c r="H45" s="62"/>
      <c r="I45" s="62"/>
      <c r="J45"/>
      <c r="K45"/>
      <c r="L45"/>
      <c r="M45"/>
      <c r="N45"/>
      <c r="O45"/>
      <c r="P45"/>
      <c r="Q45"/>
      <c r="R45"/>
    </row>
    <row r="46" spans="1:18" s="217" customFormat="1" ht="16.5" x14ac:dyDescent="0.25">
      <c r="A46" s="177" t="s">
        <v>177</v>
      </c>
      <c r="B46" s="182"/>
      <c r="C46" s="182"/>
      <c r="D46" s="182"/>
      <c r="E46" s="182"/>
      <c r="F46" s="182"/>
      <c r="G46" s="191"/>
      <c r="H46" s="191"/>
      <c r="I46" s="191"/>
      <c r="J46"/>
      <c r="K46"/>
      <c r="L46"/>
      <c r="M46"/>
      <c r="N46"/>
      <c r="O46"/>
      <c r="P46"/>
      <c r="Q46"/>
      <c r="R46"/>
    </row>
    <row r="47" spans="1:18" s="217" customFormat="1" ht="5.25" customHeight="1" x14ac:dyDescent="0.25">
      <c r="A47" s="182"/>
      <c r="B47" s="182"/>
      <c r="C47" s="182"/>
      <c r="D47" s="182"/>
      <c r="E47" s="182"/>
      <c r="F47" s="182"/>
      <c r="G47" s="191"/>
      <c r="H47" s="191"/>
      <c r="I47" s="191"/>
      <c r="J47"/>
      <c r="K47"/>
      <c r="L47"/>
      <c r="M47"/>
      <c r="N47"/>
      <c r="O47"/>
      <c r="P47"/>
      <c r="Q47"/>
      <c r="R47"/>
    </row>
    <row r="48" spans="1:18" s="217" customFormat="1" x14ac:dyDescent="0.25">
      <c r="A48" s="186" t="s">
        <v>34</v>
      </c>
      <c r="B48" s="222">
        <v>242</v>
      </c>
      <c r="C48" s="218">
        <v>2.3924745015715841E-3</v>
      </c>
      <c r="D48" s="218">
        <v>0.57921897270768963</v>
      </c>
      <c r="E48" s="218">
        <v>4.1756755102696386E-2</v>
      </c>
      <c r="F48" s="218">
        <v>5.4596138993691506E-2</v>
      </c>
      <c r="G48" s="218">
        <v>0.2516399674864031</v>
      </c>
      <c r="H48" s="218">
        <v>2.8279418230606264E-2</v>
      </c>
      <c r="I48" s="218">
        <v>0.95788372702265856</v>
      </c>
      <c r="J48"/>
      <c r="K48"/>
      <c r="L48"/>
      <c r="M48"/>
      <c r="N48"/>
      <c r="O48"/>
      <c r="P48"/>
      <c r="Q48"/>
      <c r="R48"/>
    </row>
    <row r="49" spans="1:18" s="217" customFormat="1" ht="5.25" customHeight="1" x14ac:dyDescent="0.25">
      <c r="A49" s="186"/>
      <c r="B49" s="222"/>
      <c r="C49" s="218"/>
      <c r="D49" s="218"/>
      <c r="E49" s="218"/>
      <c r="F49" s="218"/>
      <c r="G49" s="218"/>
      <c r="H49" s="218"/>
      <c r="I49" s="218"/>
      <c r="J49"/>
      <c r="K49"/>
      <c r="L49"/>
      <c r="M49"/>
      <c r="N49"/>
      <c r="O49"/>
      <c r="P49"/>
      <c r="Q49"/>
      <c r="R49"/>
    </row>
    <row r="50" spans="1:18" s="223" customFormat="1" x14ac:dyDescent="0.25">
      <c r="A50" s="187" t="s">
        <v>178</v>
      </c>
      <c r="B50" s="215"/>
      <c r="C50" s="218"/>
      <c r="D50" s="218"/>
      <c r="E50" s="218"/>
      <c r="F50" s="218"/>
      <c r="G50" s="218"/>
      <c r="H50" s="218"/>
      <c r="I50" s="218"/>
      <c r="J50"/>
      <c r="K50"/>
      <c r="L50"/>
      <c r="M50"/>
      <c r="N50"/>
      <c r="O50"/>
      <c r="P50"/>
      <c r="Q50"/>
      <c r="R50"/>
    </row>
    <row r="51" spans="1:18" s="217" customFormat="1" x14ac:dyDescent="0.25">
      <c r="A51" s="224" t="s">
        <v>179</v>
      </c>
      <c r="B51" s="221">
        <v>13</v>
      </c>
      <c r="C51" s="220">
        <v>6.4901372212692963E-3</v>
      </c>
      <c r="D51" s="220">
        <v>1.0471263158714252</v>
      </c>
      <c r="E51" s="220">
        <v>1.3537754235428657E-2</v>
      </c>
      <c r="F51" s="220">
        <v>4.3584005214969607E-2</v>
      </c>
      <c r="G51" s="220">
        <v>0.24232742680198066</v>
      </c>
      <c r="H51" s="220">
        <v>2.2296220402063641E-2</v>
      </c>
      <c r="I51" s="220">
        <v>1.3753618597471369</v>
      </c>
      <c r="J51"/>
      <c r="K51"/>
      <c r="L51"/>
      <c r="M51"/>
      <c r="N51"/>
      <c r="O51"/>
      <c r="P51"/>
      <c r="Q51"/>
      <c r="R51"/>
    </row>
    <row r="52" spans="1:18" s="217" customFormat="1" x14ac:dyDescent="0.25">
      <c r="A52" s="224" t="s">
        <v>180</v>
      </c>
      <c r="B52" s="221">
        <v>191</v>
      </c>
      <c r="C52" s="220">
        <v>7.5775950952320303E-4</v>
      </c>
      <c r="D52" s="220">
        <v>0.54302733880471954</v>
      </c>
      <c r="E52" s="220">
        <v>3.1737377370722006E-2</v>
      </c>
      <c r="F52" s="220">
        <v>5.0807436965569899E-2</v>
      </c>
      <c r="G52" s="220">
        <v>0.26267393580000814</v>
      </c>
      <c r="H52" s="220">
        <v>2.7592780181811164E-2</v>
      </c>
      <c r="I52" s="220">
        <v>0.91659662863235403</v>
      </c>
      <c r="J52"/>
      <c r="K52"/>
      <c r="L52"/>
      <c r="M52"/>
      <c r="N52"/>
      <c r="O52"/>
      <c r="P52"/>
      <c r="Q52"/>
      <c r="R52"/>
    </row>
    <row r="53" spans="1:18" s="217" customFormat="1" x14ac:dyDescent="0.25">
      <c r="A53" s="224" t="s">
        <v>181</v>
      </c>
      <c r="B53" s="221">
        <v>37</v>
      </c>
      <c r="C53" s="220">
        <v>9.6957840698003884E-3</v>
      </c>
      <c r="D53" s="220">
        <v>0.65840351667780783</v>
      </c>
      <c r="E53" s="220">
        <v>7.7043804257883014E-2</v>
      </c>
      <c r="F53" s="220">
        <v>7.5200783172468963E-2</v>
      </c>
      <c r="G53" s="220">
        <v>0.1996622261351482</v>
      </c>
      <c r="H53" s="220">
        <v>3.2920753164355748E-2</v>
      </c>
      <c r="I53" s="220">
        <v>1.0529268674774641</v>
      </c>
      <c r="J53"/>
      <c r="K53"/>
      <c r="L53"/>
      <c r="M53"/>
      <c r="N53"/>
      <c r="O53"/>
      <c r="P53"/>
      <c r="Q53"/>
      <c r="R53"/>
    </row>
    <row r="54" spans="1:18" s="217" customFormat="1" x14ac:dyDescent="0.25">
      <c r="A54" s="224" t="s">
        <v>182</v>
      </c>
      <c r="B54" s="221">
        <v>1</v>
      </c>
      <c r="C54" s="220">
        <v>0</v>
      </c>
      <c r="D54" s="220">
        <v>0.29978208986199029</v>
      </c>
      <c r="E54" s="220">
        <v>1.387859292310885</v>
      </c>
      <c r="F54" s="220">
        <v>0.11215108436235344</v>
      </c>
      <c r="G54" s="220">
        <v>0.17312441631213038</v>
      </c>
      <c r="H54" s="220">
        <v>3.8912524644598934E-2</v>
      </c>
      <c r="I54" s="220">
        <v>2.011829407491958</v>
      </c>
      <c r="J54"/>
      <c r="K54"/>
      <c r="L54"/>
      <c r="M54"/>
      <c r="N54"/>
      <c r="O54"/>
      <c r="P54"/>
      <c r="Q54"/>
      <c r="R54"/>
    </row>
    <row r="55" spans="1:18" s="217" customFormat="1" x14ac:dyDescent="0.25">
      <c r="A55" s="111"/>
      <c r="B55" s="111"/>
      <c r="C55" s="111"/>
      <c r="D55" s="111"/>
      <c r="E55" s="111"/>
      <c r="F55" s="111"/>
      <c r="G55" s="111"/>
      <c r="H55" s="111"/>
      <c r="I55" s="111"/>
      <c r="J55"/>
      <c r="K55"/>
      <c r="L55"/>
      <c r="M55"/>
      <c r="N55"/>
      <c r="O55"/>
      <c r="P55"/>
      <c r="Q55"/>
      <c r="R55"/>
    </row>
    <row r="56" spans="1:18" s="227" customFormat="1" x14ac:dyDescent="0.25">
      <c r="A56" s="194" t="s">
        <v>168</v>
      </c>
      <c r="B56" s="225"/>
      <c r="C56" s="226"/>
      <c r="D56" s="226"/>
      <c r="E56" s="226"/>
      <c r="F56" s="226"/>
      <c r="G56" s="226"/>
      <c r="H56" s="226"/>
      <c r="I56" s="226"/>
      <c r="J56"/>
      <c r="K56"/>
      <c r="L56"/>
      <c r="M56"/>
      <c r="N56"/>
      <c r="O56"/>
      <c r="P56"/>
      <c r="Q56"/>
      <c r="R56"/>
    </row>
    <row r="57" spans="1:18" s="227" customFormat="1" x14ac:dyDescent="0.25">
      <c r="A57" s="194"/>
      <c r="B57" s="228"/>
      <c r="C57" s="226"/>
      <c r="D57" s="226"/>
      <c r="E57" s="226"/>
      <c r="F57" s="226"/>
      <c r="G57" s="226"/>
      <c r="H57" s="226"/>
      <c r="I57" s="226"/>
      <c r="J57"/>
      <c r="K57"/>
      <c r="L57"/>
      <c r="M57"/>
      <c r="N57"/>
      <c r="O57"/>
      <c r="P57"/>
      <c r="Q57"/>
      <c r="R57"/>
    </row>
    <row r="58" spans="1:18" s="227" customFormat="1" x14ac:dyDescent="0.25">
      <c r="A58" s="194" t="s">
        <v>24</v>
      </c>
      <c r="B58" s="229"/>
      <c r="C58" s="226"/>
      <c r="D58" s="226"/>
      <c r="E58" s="226"/>
      <c r="F58" s="226"/>
      <c r="G58" s="226"/>
      <c r="H58" s="226"/>
      <c r="I58" s="226"/>
      <c r="J58"/>
      <c r="K58"/>
      <c r="L58"/>
      <c r="M58"/>
      <c r="N58"/>
      <c r="O58"/>
      <c r="P58"/>
      <c r="Q58"/>
      <c r="R58"/>
    </row>
    <row r="59" spans="1:18" s="227" customFormat="1" x14ac:dyDescent="0.25">
      <c r="A59" s="194" t="s">
        <v>201</v>
      </c>
      <c r="B59" s="229"/>
      <c r="C59" s="226"/>
      <c r="D59" s="226"/>
      <c r="E59" s="226"/>
      <c r="F59" s="226"/>
      <c r="G59" s="226"/>
      <c r="H59" s="226"/>
      <c r="I59" s="226"/>
      <c r="J59"/>
      <c r="K59"/>
      <c r="L59"/>
      <c r="M59"/>
      <c r="N59"/>
      <c r="O59"/>
      <c r="P59"/>
      <c r="Q59"/>
      <c r="R59"/>
    </row>
    <row r="60" spans="1:18" s="227" customFormat="1" x14ac:dyDescent="0.25">
      <c r="A60" s="201" t="s">
        <v>184</v>
      </c>
      <c r="B60" s="229"/>
      <c r="C60" s="226"/>
      <c r="D60" s="226"/>
      <c r="E60" s="226"/>
      <c r="F60" s="226"/>
      <c r="G60" s="226"/>
      <c r="H60" s="226"/>
      <c r="I60" s="226"/>
      <c r="J60"/>
      <c r="K60"/>
      <c r="L60"/>
      <c r="M60"/>
      <c r="N60"/>
      <c r="O60"/>
      <c r="P60"/>
      <c r="Q60"/>
      <c r="R60"/>
    </row>
    <row r="61" spans="1:18" x14ac:dyDescent="0.25">
      <c r="A61" s="164" t="s">
        <v>185</v>
      </c>
    </row>
  </sheetData>
  <sheetProtection algorithmName="SHA-512" hashValue="RlhJuovM4ZRBu/uy0uKmlKKuRxjoSG2qHjTolK6OaErGRxfHarn5nCTjPhq1aHTfeCHvJyXOkmzfzUOfZUCzHA==" saltValue="2g7gkOLIDoG5sT9vlX+m0A==" spinCount="100000" sheet="1" objects="1" scenarios="1"/>
  <pageMargins left="0.7" right="0.7" top="0.78740157499999996" bottom="0.78740157499999996" header="0.3" footer="0.3"/>
  <pageSetup paperSize="9" scale="6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workbookViewId="0">
      <selection sqref="A1:C1"/>
    </sheetView>
  </sheetViews>
  <sheetFormatPr baseColWidth="10" defaultRowHeight="15" x14ac:dyDescent="0.25"/>
  <sheetData>
    <row r="1" spans="1:3" ht="18.75" x14ac:dyDescent="0.4">
      <c r="A1" s="563" t="s">
        <v>1112</v>
      </c>
      <c r="B1" s="564"/>
      <c r="C1" s="564"/>
    </row>
  </sheetData>
  <sheetProtection algorithmName="SHA-512" hashValue="HVfKXL304Q3EZwoQi0VJUj/RVJnReYjoxLI7epdaOJHSLSSlw2LZiYR4SUL0/08o+JO0TFjpmVJx3k7OyTQmlQ==" saltValue="FdE/4kX0+jUZuUQCoUZtMA==" spinCount="100000" sheet="1" objects="1" scenarios="1"/>
  <mergeCells count="1">
    <mergeCell ref="A1:C1"/>
  </mergeCell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C9" sqref="C9"/>
    </sheetView>
  </sheetViews>
  <sheetFormatPr baseColWidth="10" defaultRowHeight="15" x14ac:dyDescent="0.25"/>
  <cols>
    <col min="1" max="1" width="31.85546875" style="247" customWidth="1"/>
    <col min="2" max="2" width="7.85546875" style="247" customWidth="1"/>
    <col min="3" max="4" width="13.5703125" style="247" customWidth="1"/>
    <col min="5" max="5" width="15.28515625" style="247" customWidth="1"/>
    <col min="6" max="9" width="13.5703125" style="247" customWidth="1"/>
    <col min="10" max="10" width="1.42578125" style="247" customWidth="1"/>
    <col min="11" max="11" width="13.5703125" style="247" customWidth="1"/>
    <col min="12" max="12" width="11.42578125" style="246"/>
    <col min="13" max="13" width="11.42578125" style="246" customWidth="1"/>
    <col min="14" max="16384" width="11.42578125" style="246"/>
  </cols>
  <sheetData>
    <row r="1" spans="1:11" ht="15.75" x14ac:dyDescent="0.3">
      <c r="A1" s="245" t="s">
        <v>207</v>
      </c>
      <c r="B1" s="246"/>
      <c r="K1"/>
    </row>
    <row r="2" spans="1:11" ht="18.75" x14ac:dyDescent="0.4">
      <c r="A2" s="42" t="s">
        <v>117</v>
      </c>
      <c r="B2" s="42"/>
    </row>
    <row r="3" spans="1:11" s="249" customFormat="1" ht="19.5" x14ac:dyDescent="0.25">
      <c r="A3" s="3" t="s">
        <v>208</v>
      </c>
      <c r="B3" s="170"/>
      <c r="C3" s="248"/>
      <c r="D3" s="248"/>
      <c r="E3" s="248"/>
      <c r="F3" s="248"/>
      <c r="G3" s="248"/>
      <c r="H3" s="248"/>
      <c r="I3" s="248"/>
      <c r="J3" s="248"/>
      <c r="K3" s="248"/>
    </row>
    <row r="4" spans="1:11" ht="33" customHeight="1" x14ac:dyDescent="0.25">
      <c r="A4" s="6" t="s">
        <v>209</v>
      </c>
      <c r="B4" s="111"/>
      <c r="C4" s="575" t="s">
        <v>147</v>
      </c>
      <c r="D4" s="575"/>
      <c r="E4" s="575" t="s">
        <v>148</v>
      </c>
      <c r="F4" s="575"/>
      <c r="G4" s="575"/>
      <c r="H4" s="575"/>
      <c r="I4" s="575"/>
      <c r="J4" s="250"/>
      <c r="K4" s="111" t="s">
        <v>210</v>
      </c>
    </row>
    <row r="5" spans="1:11" ht="31.5" customHeight="1" x14ac:dyDescent="0.25">
      <c r="A5" s="111"/>
      <c r="B5" s="111"/>
      <c r="C5" s="111" t="s">
        <v>150</v>
      </c>
      <c r="D5" s="111" t="s">
        <v>151</v>
      </c>
      <c r="E5" s="111" t="s">
        <v>211</v>
      </c>
      <c r="F5" s="111" t="s">
        <v>153</v>
      </c>
      <c r="G5" s="111" t="s">
        <v>154</v>
      </c>
      <c r="H5" s="111" t="s">
        <v>155</v>
      </c>
      <c r="I5" s="111" t="s">
        <v>156</v>
      </c>
      <c r="J5" s="111"/>
      <c r="K5" s="111"/>
    </row>
    <row r="6" spans="1:11" s="254" customFormat="1" ht="15.75" x14ac:dyDescent="0.3">
      <c r="A6" s="251" t="s">
        <v>34</v>
      </c>
      <c r="B6" s="251"/>
      <c r="C6" s="252">
        <f>C9+C11+C13+C15+C17+C19</f>
        <v>879899.5959999999</v>
      </c>
      <c r="D6" s="252">
        <f t="shared" ref="D6:I6" si="0">D9+D11+D13+D15+D17+D19</f>
        <v>324588.565</v>
      </c>
      <c r="E6" s="252">
        <f t="shared" si="0"/>
        <v>776638.11</v>
      </c>
      <c r="F6" s="252">
        <f t="shared" si="0"/>
        <v>13132.816999999999</v>
      </c>
      <c r="G6" s="252">
        <f t="shared" si="0"/>
        <v>15250.898000000001</v>
      </c>
      <c r="H6" s="252">
        <f t="shared" si="0"/>
        <v>9593.9759999999987</v>
      </c>
      <c r="I6" s="252">
        <f t="shared" si="0"/>
        <v>8999.4539999999997</v>
      </c>
      <c r="J6" s="253"/>
      <c r="K6" s="252">
        <f>K9+K11+K13+K15+K17+K19</f>
        <v>2028103.4160000004</v>
      </c>
    </row>
    <row r="7" spans="1:11" s="254" customFormat="1" x14ac:dyDescent="0.25">
      <c r="A7" s="123"/>
      <c r="B7" s="255" t="s">
        <v>212</v>
      </c>
      <c r="C7" s="256">
        <v>43.38534164768646</v>
      </c>
      <c r="D7" s="256">
        <v>16.004537167053414</v>
      </c>
      <c r="E7" s="256">
        <v>38.293812035076215</v>
      </c>
      <c r="F7" s="256">
        <v>0.64754178196206913</v>
      </c>
      <c r="G7" s="256">
        <v>0.75197832022191102</v>
      </c>
      <c r="H7" s="256">
        <v>0.47305161681163488</v>
      </c>
      <c r="I7" s="256">
        <v>0.44373743118827219</v>
      </c>
      <c r="J7" s="257"/>
      <c r="K7" s="256">
        <v>100</v>
      </c>
    </row>
    <row r="8" spans="1:11" s="254" customFormat="1" ht="8.25" customHeight="1" x14ac:dyDescent="0.25">
      <c r="A8" s="123"/>
      <c r="B8" s="123"/>
      <c r="C8" s="258"/>
      <c r="D8" s="258"/>
      <c r="E8" s="258"/>
      <c r="F8" s="258"/>
      <c r="G8" s="258"/>
      <c r="H8" s="258"/>
      <c r="I8" s="258"/>
      <c r="J8" s="259"/>
      <c r="K8" s="258"/>
    </row>
    <row r="9" spans="1:11" s="254" customFormat="1" x14ac:dyDescent="0.25">
      <c r="A9" s="123" t="s">
        <v>120</v>
      </c>
      <c r="B9" s="123"/>
      <c r="C9" s="260">
        <v>140713.726</v>
      </c>
      <c r="D9" s="260">
        <v>70231.872999999992</v>
      </c>
      <c r="E9" s="260">
        <v>176117.93000000002</v>
      </c>
      <c r="F9" s="260">
        <v>6788.3940000000002</v>
      </c>
      <c r="G9" s="260">
        <v>11124.683000000001</v>
      </c>
      <c r="H9" s="260">
        <v>4480.1399999999994</v>
      </c>
      <c r="I9" s="260">
        <v>1837.0939999999998</v>
      </c>
      <c r="J9" s="261"/>
      <c r="K9" s="260">
        <v>411293.83999999997</v>
      </c>
    </row>
    <row r="10" spans="1:11" s="254" customFormat="1" x14ac:dyDescent="0.25">
      <c r="A10" s="123"/>
      <c r="B10" s="255" t="s">
        <v>212</v>
      </c>
      <c r="C10" s="256">
        <v>34.212456476372225</v>
      </c>
      <c r="D10" s="256">
        <v>17.075838772591389</v>
      </c>
      <c r="E10" s="256">
        <v>42.82046383189207</v>
      </c>
      <c r="F10" s="256">
        <v>1.6504973670405572</v>
      </c>
      <c r="G10" s="256">
        <v>2.704801754385624</v>
      </c>
      <c r="H10" s="256">
        <v>1.0892796254862458</v>
      </c>
      <c r="I10" s="256">
        <v>0.44666217223190113</v>
      </c>
      <c r="J10" s="257"/>
      <c r="K10" s="256">
        <v>100</v>
      </c>
    </row>
    <row r="11" spans="1:11" s="254" customFormat="1" x14ac:dyDescent="0.25">
      <c r="A11" s="123" t="s">
        <v>121</v>
      </c>
      <c r="B11" s="123"/>
      <c r="C11" s="260">
        <v>160528.55799999999</v>
      </c>
      <c r="D11" s="260">
        <v>93639.719000000012</v>
      </c>
      <c r="E11" s="260">
        <v>136832.87099999998</v>
      </c>
      <c r="F11" s="260">
        <v>2192.9169999999999</v>
      </c>
      <c r="G11" s="260">
        <v>2401.348</v>
      </c>
      <c r="H11" s="260">
        <v>2420.1840000000002</v>
      </c>
      <c r="I11" s="260">
        <v>2196.5849999999996</v>
      </c>
      <c r="J11" s="261"/>
      <c r="K11" s="260">
        <v>400212.18200000003</v>
      </c>
    </row>
    <row r="12" spans="1:11" s="254" customFormat="1" x14ac:dyDescent="0.25">
      <c r="A12" s="123"/>
      <c r="B12" s="255" t="s">
        <v>212</v>
      </c>
      <c r="C12" s="256">
        <v>40.110862492436567</v>
      </c>
      <c r="D12" s="256">
        <v>23.397518419366854</v>
      </c>
      <c r="E12" s="256">
        <v>34.190081450344252</v>
      </c>
      <c r="F12" s="256">
        <v>0.54793859323352623</v>
      </c>
      <c r="G12" s="256">
        <v>0.60001871707143584</v>
      </c>
      <c r="H12" s="256">
        <v>0.60472522048316857</v>
      </c>
      <c r="I12" s="256">
        <v>0.54885510706418206</v>
      </c>
      <c r="J12" s="257"/>
      <c r="K12" s="256">
        <v>100</v>
      </c>
    </row>
    <row r="13" spans="1:11" s="254" customFormat="1" x14ac:dyDescent="0.25">
      <c r="A13" s="123" t="s">
        <v>122</v>
      </c>
      <c r="B13" s="123"/>
      <c r="C13" s="260">
        <v>280188.2</v>
      </c>
      <c r="D13" s="260">
        <v>76259.353000000003</v>
      </c>
      <c r="E13" s="260">
        <v>211513.92800000001</v>
      </c>
      <c r="F13" s="260">
        <v>1836.5940000000001</v>
      </c>
      <c r="G13" s="260">
        <v>205.60599999999999</v>
      </c>
      <c r="H13" s="260">
        <v>334.68700000000001</v>
      </c>
      <c r="I13" s="260">
        <v>2139.694</v>
      </c>
      <c r="J13" s="261"/>
      <c r="K13" s="260">
        <v>572478.06200000015</v>
      </c>
    </row>
    <row r="14" spans="1:11" s="254" customFormat="1" x14ac:dyDescent="0.25">
      <c r="A14" s="123"/>
      <c r="B14" s="255" t="s">
        <v>212</v>
      </c>
      <c r="C14" s="256">
        <v>48.943045786093357</v>
      </c>
      <c r="D14" s="256">
        <v>13.320921457423459</v>
      </c>
      <c r="E14" s="256">
        <v>36.947080078677317</v>
      </c>
      <c r="F14" s="256">
        <v>0.3208147389235676</v>
      </c>
      <c r="G14" s="256">
        <v>3.5915088044020091E-2</v>
      </c>
      <c r="H14" s="256">
        <v>5.8462851629762523E-2</v>
      </c>
      <c r="I14" s="256">
        <v>0.37375999920849357</v>
      </c>
      <c r="J14" s="257"/>
      <c r="K14" s="256">
        <v>100</v>
      </c>
    </row>
    <row r="15" spans="1:11" s="254" customFormat="1" x14ac:dyDescent="0.25">
      <c r="A15" s="123" t="s">
        <v>123</v>
      </c>
      <c r="B15" s="123"/>
      <c r="C15" s="260">
        <v>278489.90900000004</v>
      </c>
      <c r="D15" s="260">
        <v>74602.717999999993</v>
      </c>
      <c r="E15" s="260">
        <v>226787.66200000001</v>
      </c>
      <c r="F15" s="260">
        <v>2045.0530000000001</v>
      </c>
      <c r="G15" s="260">
        <v>1071.769</v>
      </c>
      <c r="H15" s="260">
        <v>2163.3220000000001</v>
      </c>
      <c r="I15" s="260">
        <v>2537.991</v>
      </c>
      <c r="J15" s="261"/>
      <c r="K15" s="260">
        <v>587698.42400000012</v>
      </c>
    </row>
    <row r="16" spans="1:11" s="254" customFormat="1" x14ac:dyDescent="0.25">
      <c r="A16" s="123"/>
      <c r="B16" s="255" t="s">
        <v>212</v>
      </c>
      <c r="C16" s="256">
        <v>47.386533233242083</v>
      </c>
      <c r="D16" s="256">
        <v>12.694047653256932</v>
      </c>
      <c r="E16" s="256">
        <v>38.589122029022143</v>
      </c>
      <c r="F16" s="256">
        <v>0.34797660100582467</v>
      </c>
      <c r="G16" s="256">
        <v>0.18236717272530914</v>
      </c>
      <c r="H16" s="256">
        <v>0.36810069785043353</v>
      </c>
      <c r="I16" s="256">
        <v>0.4318526128972569</v>
      </c>
      <c r="J16" s="257"/>
      <c r="K16" s="256">
        <v>100</v>
      </c>
    </row>
    <row r="17" spans="1:11" s="254" customFormat="1" x14ac:dyDescent="0.25">
      <c r="A17" s="123" t="s">
        <v>124</v>
      </c>
      <c r="B17" s="123"/>
      <c r="C17" s="260">
        <v>6639.8190000000004</v>
      </c>
      <c r="D17" s="260">
        <v>3266.1129999999998</v>
      </c>
      <c r="E17" s="260">
        <v>7884.6760000000004</v>
      </c>
      <c r="F17" s="260">
        <v>269.85899999999998</v>
      </c>
      <c r="G17" s="260">
        <v>447.49200000000002</v>
      </c>
      <c r="H17" s="260">
        <v>172.155</v>
      </c>
      <c r="I17" s="260">
        <v>64.777000000000001</v>
      </c>
      <c r="J17" s="261"/>
      <c r="K17" s="260">
        <v>18744.890999999996</v>
      </c>
    </row>
    <row r="18" spans="1:11" s="254" customFormat="1" x14ac:dyDescent="0.25">
      <c r="A18" s="123"/>
      <c r="B18" s="255" t="s">
        <v>212</v>
      </c>
      <c r="C18" s="256">
        <v>35.42201979195292</v>
      </c>
      <c r="D18" s="256">
        <v>17.424017029493534</v>
      </c>
      <c r="E18" s="256">
        <v>42.063066677741695</v>
      </c>
      <c r="F18" s="256">
        <v>1.4396402731816367</v>
      </c>
      <c r="G18" s="256">
        <v>2.3872744845515514</v>
      </c>
      <c r="H18" s="256">
        <v>0.91841024842449093</v>
      </c>
      <c r="I18" s="256">
        <v>0.34557149465419679</v>
      </c>
      <c r="J18" s="257"/>
      <c r="K18" s="256">
        <v>100</v>
      </c>
    </row>
    <row r="19" spans="1:11" s="254" customFormat="1" x14ac:dyDescent="0.25">
      <c r="A19" s="123" t="s">
        <v>125</v>
      </c>
      <c r="B19" s="123"/>
      <c r="C19" s="260">
        <v>13339.384</v>
      </c>
      <c r="D19" s="260">
        <v>6588.7889999999998</v>
      </c>
      <c r="E19" s="260">
        <v>17501.043000000001</v>
      </c>
      <c r="F19" s="260">
        <v>0</v>
      </c>
      <c r="G19" s="260">
        <v>0</v>
      </c>
      <c r="H19" s="260">
        <v>23.488</v>
      </c>
      <c r="I19" s="260">
        <v>223.31299999999999</v>
      </c>
      <c r="J19" s="261"/>
      <c r="K19" s="260">
        <v>37676.017</v>
      </c>
    </row>
    <row r="20" spans="1:11" s="254" customFormat="1" x14ac:dyDescent="0.25">
      <c r="A20" s="123"/>
      <c r="B20" s="255" t="s">
        <v>212</v>
      </c>
      <c r="C20" s="256">
        <v>35.405504780401813</v>
      </c>
      <c r="D20" s="256">
        <v>17.488018969733453</v>
      </c>
      <c r="E20" s="256">
        <v>46.451414967776458</v>
      </c>
      <c r="F20" s="256">
        <v>0</v>
      </c>
      <c r="G20" s="256">
        <v>0</v>
      </c>
      <c r="H20" s="256">
        <v>6.2342046400499292E-2</v>
      </c>
      <c r="I20" s="256">
        <v>0.59271923568778517</v>
      </c>
      <c r="J20" s="257"/>
      <c r="K20" s="256">
        <v>100</v>
      </c>
    </row>
    <row r="21" spans="1:11" x14ac:dyDescent="0.25">
      <c r="A21" s="111"/>
      <c r="B21" s="111"/>
      <c r="C21" s="111"/>
      <c r="D21" s="111"/>
      <c r="E21" s="111"/>
      <c r="F21" s="111"/>
      <c r="G21" s="111"/>
      <c r="H21" s="111"/>
      <c r="I21" s="111"/>
      <c r="J21" s="111"/>
      <c r="K21" s="111"/>
    </row>
    <row r="22" spans="1:11" x14ac:dyDescent="0.25">
      <c r="A22" s="262" t="s">
        <v>168</v>
      </c>
    </row>
    <row r="24" spans="1:11" x14ac:dyDescent="0.25">
      <c r="A24" s="262" t="s">
        <v>24</v>
      </c>
    </row>
    <row r="25" spans="1:11" x14ac:dyDescent="0.25">
      <c r="A25" s="262" t="s">
        <v>213</v>
      </c>
    </row>
    <row r="26" spans="1:11" x14ac:dyDescent="0.25">
      <c r="A26" s="262"/>
    </row>
    <row r="27" spans="1:11" x14ac:dyDescent="0.25">
      <c r="A27" s="262"/>
    </row>
    <row r="28" spans="1:11" x14ac:dyDescent="0.25">
      <c r="A28" s="262"/>
      <c r="B28" s="263"/>
    </row>
    <row r="29" spans="1:11" ht="28.5" x14ac:dyDescent="0.25">
      <c r="A29" s="264" t="s">
        <v>214</v>
      </c>
      <c r="B29" s="265"/>
    </row>
    <row r="35" spans="1:11" x14ac:dyDescent="0.25">
      <c r="A35" s="246"/>
      <c r="B35" s="246"/>
      <c r="C35" s="246"/>
      <c r="D35" s="246"/>
      <c r="E35" s="246"/>
      <c r="F35" s="246"/>
      <c r="G35" s="266" t="s">
        <v>102</v>
      </c>
      <c r="H35" s="246"/>
      <c r="I35" s="246"/>
      <c r="J35" s="246"/>
      <c r="K35" s="246"/>
    </row>
  </sheetData>
  <sheetProtection algorithmName="SHA-512" hashValue="YkWBDc9ctgkwSU0bnitjQI8D8fCVgqWtHZNfwYZXjuUW6wlA89fsp3b1S3F597zazZRQtCFi/TODTcos91Hrag==" saltValue="9PRyO+bkc1h5gJgb/i+Yvw==" spinCount="100000" sheet="1" objects="1" scenarios="1"/>
  <mergeCells count="2">
    <mergeCell ref="C4:D4"/>
    <mergeCell ref="E4:I4"/>
  </mergeCells>
  <pageMargins left="0.7" right="0.7" top="0.78740157499999996" bottom="0.78740157499999996" header="0.3" footer="0.3"/>
  <pageSetup paperSize="9" scale="57"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election activeCell="A25" sqref="A25"/>
    </sheetView>
  </sheetViews>
  <sheetFormatPr baseColWidth="10" defaultRowHeight="15" x14ac:dyDescent="0.25"/>
  <cols>
    <col min="1" max="1" width="11" style="267" customWidth="1"/>
    <col min="2" max="2" width="19" style="267" customWidth="1"/>
    <col min="3" max="3" width="10.28515625" style="267" customWidth="1"/>
    <col min="4" max="10" width="13.5703125" customWidth="1"/>
    <col min="12" max="16384" width="11.42578125" style="267"/>
  </cols>
  <sheetData>
    <row r="1" spans="1:10" s="267" customFormat="1" ht="15.75" x14ac:dyDescent="0.3">
      <c r="A1" s="41" t="s">
        <v>215</v>
      </c>
      <c r="B1" s="87"/>
      <c r="C1"/>
      <c r="D1"/>
      <c r="E1"/>
      <c r="F1"/>
      <c r="G1"/>
      <c r="H1"/>
      <c r="I1"/>
      <c r="J1"/>
    </row>
    <row r="2" spans="1:10" s="267" customFormat="1" ht="18.75" x14ac:dyDescent="0.4">
      <c r="A2" s="42" t="s">
        <v>117</v>
      </c>
      <c r="B2" s="268"/>
      <c r="C2"/>
      <c r="D2"/>
      <c r="E2"/>
      <c r="F2"/>
      <c r="G2"/>
      <c r="H2"/>
      <c r="I2"/>
      <c r="J2"/>
    </row>
    <row r="3" spans="1:10" s="270" customFormat="1" ht="18.75" x14ac:dyDescent="0.25">
      <c r="A3" s="3" t="s">
        <v>216</v>
      </c>
      <c r="B3" s="269"/>
      <c r="C3" s="4"/>
      <c r="D3" s="4"/>
      <c r="E3" s="4"/>
      <c r="F3" s="4"/>
      <c r="G3" s="4"/>
      <c r="H3" s="4"/>
      <c r="I3" s="4"/>
      <c r="J3" s="4"/>
    </row>
    <row r="4" spans="1:10" s="267" customFormat="1" ht="60" x14ac:dyDescent="0.25">
      <c r="A4" s="5"/>
      <c r="B4" s="6" t="s">
        <v>209</v>
      </c>
      <c r="C4" s="5"/>
      <c r="D4" s="5" t="s">
        <v>217</v>
      </c>
      <c r="E4" s="5" t="s">
        <v>218</v>
      </c>
      <c r="F4" s="5" t="s">
        <v>219</v>
      </c>
      <c r="G4" s="5" t="s">
        <v>220</v>
      </c>
      <c r="H4" s="5" t="s">
        <v>221</v>
      </c>
      <c r="I4" s="5" t="s">
        <v>222</v>
      </c>
      <c r="J4" s="5" t="s">
        <v>223</v>
      </c>
    </row>
    <row r="5" spans="1:10" s="172" customFormat="1" ht="20.25" customHeight="1" x14ac:dyDescent="0.25">
      <c r="A5" s="271" t="s">
        <v>34</v>
      </c>
      <c r="B5" s="271"/>
      <c r="C5" s="271"/>
      <c r="D5" s="272">
        <f>SUM(D18,D16,D14,D12,D10,D8)</f>
        <v>1201738.5559999999</v>
      </c>
      <c r="E5" s="272">
        <f t="shared" ref="E5:J5" si="0">SUM(E18,E16,E14,E12,E10,E8)</f>
        <v>775785.28399999999</v>
      </c>
      <c r="F5" s="272">
        <f t="shared" si="0"/>
        <v>1507.5549999999998</v>
      </c>
      <c r="G5" s="272">
        <f t="shared" si="0"/>
        <v>8435.5550000000003</v>
      </c>
      <c r="H5" s="272">
        <f t="shared" si="0"/>
        <v>518.99900000000002</v>
      </c>
      <c r="I5" s="272">
        <f t="shared" si="0"/>
        <v>9820.9619999999995</v>
      </c>
      <c r="J5" s="272">
        <f t="shared" si="0"/>
        <v>1997806.9110000003</v>
      </c>
    </row>
    <row r="6" spans="1:10" s="172" customFormat="1" x14ac:dyDescent="0.25">
      <c r="A6" s="184"/>
      <c r="B6" s="184"/>
      <c r="C6" s="188" t="s">
        <v>212</v>
      </c>
      <c r="D6" s="273">
        <v>60.152888118625583</v>
      </c>
      <c r="E6" s="273">
        <v>38.831845046110161</v>
      </c>
      <c r="F6" s="273">
        <v>7.5460495791627558E-2</v>
      </c>
      <c r="G6" s="273">
        <v>0.42224075577842457</v>
      </c>
      <c r="H6" s="273">
        <v>2.5978436511675473E-2</v>
      </c>
      <c r="I6" s="273">
        <v>0.49158714718251356</v>
      </c>
      <c r="J6" s="273">
        <v>100</v>
      </c>
    </row>
    <row r="7" spans="1:10" s="267" customFormat="1" ht="7.5" customHeight="1" x14ac:dyDescent="0.25">
      <c r="A7" s="80"/>
      <c r="B7" s="80"/>
      <c r="C7" s="121"/>
      <c r="D7" s="80"/>
      <c r="E7" s="80"/>
      <c r="F7" s="80"/>
      <c r="G7" s="80"/>
      <c r="H7" s="80"/>
      <c r="I7" s="80"/>
      <c r="J7" s="80"/>
    </row>
    <row r="8" spans="1:10" s="172" customFormat="1" ht="15" customHeight="1" x14ac:dyDescent="0.25">
      <c r="A8" s="187" t="s">
        <v>120</v>
      </c>
      <c r="B8" s="274"/>
      <c r="C8" s="121"/>
      <c r="D8" s="275">
        <v>200212.24299999999</v>
      </c>
      <c r="E8" s="275">
        <v>188689.557</v>
      </c>
      <c r="F8" s="275">
        <v>73.703000000000003</v>
      </c>
      <c r="G8" s="275">
        <v>42.511000000000003</v>
      </c>
      <c r="H8" s="275">
        <v>0</v>
      </c>
      <c r="I8" s="275">
        <v>0</v>
      </c>
      <c r="J8" s="275">
        <v>389018.01399999997</v>
      </c>
    </row>
    <row r="9" spans="1:10" s="172" customFormat="1" x14ac:dyDescent="0.25">
      <c r="A9" s="187"/>
      <c r="B9" s="274"/>
      <c r="C9" s="188" t="s">
        <v>212</v>
      </c>
      <c r="D9" s="273">
        <v>51.466059615429536</v>
      </c>
      <c r="E9" s="273">
        <v>48.50406670370797</v>
      </c>
      <c r="F9" s="273">
        <v>1.8945909276067614E-2</v>
      </c>
      <c r="G9" s="273">
        <v>1.092777158643353E-2</v>
      </c>
      <c r="H9" s="273">
        <v>0</v>
      </c>
      <c r="I9" s="273">
        <v>0</v>
      </c>
      <c r="J9" s="273">
        <v>100</v>
      </c>
    </row>
    <row r="10" spans="1:10" s="172" customFormat="1" x14ac:dyDescent="0.25">
      <c r="A10" s="187" t="s">
        <v>121</v>
      </c>
      <c r="B10" s="184"/>
      <c r="C10" s="121"/>
      <c r="D10" s="275">
        <v>247602.66</v>
      </c>
      <c r="E10" s="275">
        <v>132513.503</v>
      </c>
      <c r="F10" s="275">
        <v>869.12400000000002</v>
      </c>
      <c r="G10" s="275">
        <v>8386.0450000000001</v>
      </c>
      <c r="H10" s="275">
        <v>518.99900000000002</v>
      </c>
      <c r="I10" s="275">
        <v>7351.1490000000003</v>
      </c>
      <c r="J10" s="275">
        <v>397241.48</v>
      </c>
    </row>
    <row r="11" spans="1:10" s="172" customFormat="1" x14ac:dyDescent="0.25">
      <c r="A11" s="187"/>
      <c r="B11" s="184"/>
      <c r="C11" s="188" t="s">
        <v>212</v>
      </c>
      <c r="D11" s="273">
        <v>62.330514930112535</v>
      </c>
      <c r="E11" s="273">
        <v>33.358425459496324</v>
      </c>
      <c r="F11" s="273">
        <v>0.21878984037618632</v>
      </c>
      <c r="G11" s="273">
        <v>2.111069820805219</v>
      </c>
      <c r="H11" s="273">
        <v>0.13065075681421789</v>
      </c>
      <c r="I11" s="273">
        <v>1.8505491923955175</v>
      </c>
      <c r="J11" s="273">
        <v>100</v>
      </c>
    </row>
    <row r="12" spans="1:10" s="172" customFormat="1" x14ac:dyDescent="0.25">
      <c r="A12" s="187" t="s">
        <v>122</v>
      </c>
      <c r="B12" s="184"/>
      <c r="C12" s="121"/>
      <c r="D12" s="275">
        <v>352337.73100000003</v>
      </c>
      <c r="E12" s="275">
        <v>209027.09899999999</v>
      </c>
      <c r="F12" s="275">
        <v>564.72799999999995</v>
      </c>
      <c r="G12" s="275">
        <v>2</v>
      </c>
      <c r="H12" s="275">
        <v>0</v>
      </c>
      <c r="I12" s="275">
        <v>3.524</v>
      </c>
      <c r="J12" s="275">
        <v>561935.08200000005</v>
      </c>
    </row>
    <row r="13" spans="1:10" s="172" customFormat="1" x14ac:dyDescent="0.25">
      <c r="A13" s="187"/>
      <c r="B13" s="184"/>
      <c r="C13" s="188" t="s">
        <v>212</v>
      </c>
      <c r="D13" s="273">
        <v>62.700789163400195</v>
      </c>
      <c r="E13" s="273">
        <v>37.197730786987947</v>
      </c>
      <c r="F13" s="273">
        <v>0.10049701790997984</v>
      </c>
      <c r="G13" s="273">
        <v>3.5591299850540385E-4</v>
      </c>
      <c r="H13" s="273">
        <v>0</v>
      </c>
      <c r="I13" s="273">
        <v>6.2711870336652157E-4</v>
      </c>
      <c r="J13" s="273">
        <v>100</v>
      </c>
    </row>
    <row r="14" spans="1:10" s="172" customFormat="1" x14ac:dyDescent="0.25">
      <c r="A14" s="187" t="s">
        <v>123</v>
      </c>
      <c r="B14" s="184"/>
      <c r="C14" s="121"/>
      <c r="D14" s="275">
        <v>371031.04499999998</v>
      </c>
      <c r="E14" s="275">
        <v>219497.53200000001</v>
      </c>
      <c r="F14" s="275">
        <v>0</v>
      </c>
      <c r="G14" s="275">
        <v>3.3</v>
      </c>
      <c r="H14" s="275">
        <v>0</v>
      </c>
      <c r="I14" s="275">
        <v>1938.702</v>
      </c>
      <c r="J14" s="275">
        <v>592470.57900000014</v>
      </c>
    </row>
    <row r="15" spans="1:10" s="172" customFormat="1" x14ac:dyDescent="0.25">
      <c r="A15" s="187"/>
      <c r="B15" s="184"/>
      <c r="C15" s="188" t="s">
        <v>212</v>
      </c>
      <c r="D15" s="273">
        <v>62.624383075062354</v>
      </c>
      <c r="E15" s="273">
        <v>37.047836598144386</v>
      </c>
      <c r="F15" s="273">
        <v>0</v>
      </c>
      <c r="G15" s="276">
        <v>5.5698968302694395E-4</v>
      </c>
      <c r="H15" s="273">
        <v>0</v>
      </c>
      <c r="I15" s="273">
        <v>0.32722333711021279</v>
      </c>
      <c r="J15" s="273">
        <v>100</v>
      </c>
    </row>
    <row r="16" spans="1:10" s="172" customFormat="1" x14ac:dyDescent="0.25">
      <c r="A16" s="187" t="s">
        <v>124</v>
      </c>
      <c r="B16" s="184"/>
      <c r="C16" s="121"/>
      <c r="D16" s="275">
        <v>9058.0619999999999</v>
      </c>
      <c r="E16" s="275">
        <v>8524.7970000000005</v>
      </c>
      <c r="F16" s="275">
        <v>0</v>
      </c>
      <c r="G16" s="275">
        <v>1.6990000000000001</v>
      </c>
      <c r="H16" s="275">
        <v>0</v>
      </c>
      <c r="I16" s="275">
        <v>0</v>
      </c>
      <c r="J16" s="275">
        <v>17584.558000000001</v>
      </c>
    </row>
    <row r="17" spans="1:11" s="172" customFormat="1" x14ac:dyDescent="0.25">
      <c r="A17" s="187"/>
      <c r="B17" s="184"/>
      <c r="C17" s="188" t="s">
        <v>212</v>
      </c>
      <c r="D17" s="273">
        <v>51.511456813415492</v>
      </c>
      <c r="E17" s="273">
        <v>48.478881300286311</v>
      </c>
      <c r="F17" s="273">
        <v>0</v>
      </c>
      <c r="G17" s="273">
        <v>9.6618862981941306E-3</v>
      </c>
      <c r="H17" s="273">
        <v>0</v>
      </c>
      <c r="I17" s="273">
        <v>0</v>
      </c>
      <c r="J17" s="273">
        <v>100</v>
      </c>
    </row>
    <row r="18" spans="1:11" s="172" customFormat="1" x14ac:dyDescent="0.25">
      <c r="A18" s="187" t="s">
        <v>125</v>
      </c>
      <c r="B18" s="184"/>
      <c r="C18" s="121"/>
      <c r="D18" s="275">
        <v>21496.814999999999</v>
      </c>
      <c r="E18" s="275">
        <v>17532.795999999998</v>
      </c>
      <c r="F18" s="275">
        <v>0</v>
      </c>
      <c r="G18" s="275">
        <v>0</v>
      </c>
      <c r="H18" s="275">
        <v>0</v>
      </c>
      <c r="I18" s="275">
        <v>527.58699999999999</v>
      </c>
      <c r="J18" s="275">
        <v>39557.197999999997</v>
      </c>
    </row>
    <row r="19" spans="1:11" s="172" customFormat="1" x14ac:dyDescent="0.25">
      <c r="A19" s="187"/>
      <c r="B19" s="184"/>
      <c r="C19" s="188" t="s">
        <v>212</v>
      </c>
      <c r="D19" s="273">
        <v>54.343624136370835</v>
      </c>
      <c r="E19" s="273">
        <v>44.32264388392727</v>
      </c>
      <c r="F19" s="273">
        <v>0</v>
      </c>
      <c r="G19" s="273">
        <v>0</v>
      </c>
      <c r="H19" s="273">
        <v>0</v>
      </c>
      <c r="I19" s="273">
        <v>1.3337319797018992</v>
      </c>
      <c r="J19" s="273">
        <v>100</v>
      </c>
    </row>
    <row r="20" spans="1:11" x14ac:dyDescent="0.25">
      <c r="A20" s="5"/>
      <c r="B20" s="5"/>
      <c r="C20" s="5"/>
      <c r="D20" s="5"/>
      <c r="E20" s="5"/>
      <c r="F20" s="5"/>
      <c r="G20" s="5"/>
      <c r="H20" s="5"/>
      <c r="I20" s="5"/>
      <c r="J20" s="5"/>
      <c r="K20" s="267"/>
    </row>
    <row r="21" spans="1:11" x14ac:dyDescent="0.25">
      <c r="A21" s="262" t="s">
        <v>168</v>
      </c>
      <c r="B21" s="277"/>
      <c r="C21" s="277"/>
    </row>
    <row r="22" spans="1:11" x14ac:dyDescent="0.25">
      <c r="A22" s="277"/>
      <c r="B22" s="277"/>
      <c r="C22" s="277"/>
    </row>
    <row r="23" spans="1:11" x14ac:dyDescent="0.25">
      <c r="A23" s="277"/>
      <c r="B23" s="277"/>
      <c r="C23" s="277"/>
    </row>
    <row r="24" spans="1:11" x14ac:dyDescent="0.25">
      <c r="A24" s="278"/>
      <c r="B24" s="278"/>
      <c r="C24" s="278"/>
    </row>
    <row r="25" spans="1:11" x14ac:dyDescent="0.25">
      <c r="A25" s="278"/>
      <c r="B25" s="278"/>
      <c r="C25" s="278"/>
    </row>
    <row r="26" spans="1:11" ht="28.5" x14ac:dyDescent="0.25">
      <c r="A26" s="264" t="s">
        <v>224</v>
      </c>
      <c r="B26" s="279"/>
      <c r="C26" s="279"/>
    </row>
  </sheetData>
  <sheetProtection algorithmName="SHA-512" hashValue="CjooSUuZu98LYkxu1gH+YGthdQW0Qz/K8uKSbTHmCwhC/tUuKKpUhU0R0/bi9Bp9cc1GT6UjpxVChc0i6Uj0RA==" saltValue="UpSvcTjHYH+z0STYmW8sEg==" spinCount="100000" sheet="1" objects="1" scenarios="1"/>
  <pageMargins left="0.7" right="0.7" top="0.78740157499999996" bottom="0.78740157499999996" header="0.3" footer="0.3"/>
  <pageSetup paperSize="9" scale="64"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C6" sqref="C6"/>
    </sheetView>
  </sheetViews>
  <sheetFormatPr baseColWidth="10" defaultRowHeight="15" x14ac:dyDescent="0.25"/>
  <cols>
    <col min="1" max="1" width="44.140625" customWidth="1"/>
  </cols>
  <sheetData>
    <row r="1" spans="1:11" ht="15.75" x14ac:dyDescent="0.3">
      <c r="A1" s="1" t="s">
        <v>225</v>
      </c>
    </row>
    <row r="2" spans="1:11" ht="18.75" x14ac:dyDescent="0.4">
      <c r="A2" s="42" t="s">
        <v>117</v>
      </c>
    </row>
    <row r="3" spans="1:11" s="4" customFormat="1" ht="18.75" x14ac:dyDescent="0.25">
      <c r="A3" s="3" t="s">
        <v>226</v>
      </c>
    </row>
    <row r="4" spans="1:11" ht="16.5" x14ac:dyDescent="0.25">
      <c r="A4" s="5" t="s">
        <v>227</v>
      </c>
      <c r="B4" s="5"/>
      <c r="C4" s="5"/>
      <c r="D4" s="5"/>
      <c r="E4" s="5"/>
    </row>
    <row r="5" spans="1:11" x14ac:dyDescent="0.25">
      <c r="A5" s="5"/>
      <c r="B5" s="5">
        <v>2014</v>
      </c>
      <c r="C5" s="5">
        <v>2015</v>
      </c>
      <c r="D5" s="5">
        <v>2016</v>
      </c>
      <c r="E5" s="5">
        <v>2017</v>
      </c>
    </row>
    <row r="6" spans="1:11" s="208" customFormat="1" ht="21.75" customHeight="1" x14ac:dyDescent="0.25">
      <c r="A6" s="271" t="s">
        <v>34</v>
      </c>
      <c r="B6" s="272">
        <f>SUM(B8:B10)</f>
        <v>1922236.1780000003</v>
      </c>
      <c r="C6" s="272">
        <f>SUM(C8:C10)</f>
        <v>1961825.148</v>
      </c>
      <c r="D6" s="272">
        <f>SUM(D8:D10)</f>
        <v>1990471.2480000001</v>
      </c>
      <c r="E6" s="272">
        <f>SUM(E8:E10)</f>
        <v>2036757.057</v>
      </c>
      <c r="G6" s="280"/>
      <c r="H6" s="280"/>
      <c r="I6" s="280"/>
      <c r="J6" s="280"/>
      <c r="K6" s="280"/>
    </row>
    <row r="7" spans="1:11" ht="5.25" customHeight="1" x14ac:dyDescent="0.25">
      <c r="A7" s="184"/>
      <c r="B7" s="275"/>
      <c r="C7" s="275"/>
      <c r="D7" s="281"/>
      <c r="E7" s="281"/>
    </row>
    <row r="8" spans="1:11" x14ac:dyDescent="0.25">
      <c r="A8" s="121" t="s">
        <v>228</v>
      </c>
      <c r="B8" s="275">
        <v>763528.2030000001</v>
      </c>
      <c r="C8" s="275">
        <v>799691.39599999995</v>
      </c>
      <c r="D8" s="275">
        <v>803825.88899999997</v>
      </c>
      <c r="E8" s="275">
        <v>817338.4580000001</v>
      </c>
    </row>
    <row r="9" spans="1:11" x14ac:dyDescent="0.25">
      <c r="A9" s="121" t="s">
        <v>229</v>
      </c>
      <c r="B9" s="275">
        <v>1086698.628</v>
      </c>
      <c r="C9" s="275">
        <v>1120421.5860000001</v>
      </c>
      <c r="D9" s="275">
        <v>1134483.8770000001</v>
      </c>
      <c r="E9" s="275">
        <v>1162876.781</v>
      </c>
    </row>
    <row r="10" spans="1:11" x14ac:dyDescent="0.25">
      <c r="A10" s="121" t="s">
        <v>230</v>
      </c>
      <c r="B10" s="275">
        <v>72009.347000000009</v>
      </c>
      <c r="C10" s="275">
        <v>41712.166000000005</v>
      </c>
      <c r="D10" s="275">
        <v>52161.481999999996</v>
      </c>
      <c r="E10" s="275">
        <v>56541.818000000007</v>
      </c>
    </row>
    <row r="11" spans="1:11" x14ac:dyDescent="0.25">
      <c r="A11" s="5"/>
      <c r="B11" s="5"/>
      <c r="C11" s="5"/>
      <c r="D11" s="5"/>
      <c r="E11" s="5"/>
    </row>
    <row r="12" spans="1:11" x14ac:dyDescent="0.25">
      <c r="A12" s="262" t="s">
        <v>168</v>
      </c>
    </row>
    <row r="14" spans="1:11" x14ac:dyDescent="0.25">
      <c r="A14" s="262" t="s">
        <v>24</v>
      </c>
    </row>
    <row r="15" spans="1:11" x14ac:dyDescent="0.25">
      <c r="A15" s="262" t="s">
        <v>231</v>
      </c>
    </row>
    <row r="20" spans="1:8" ht="28.5" x14ac:dyDescent="0.25">
      <c r="A20" s="264" t="s">
        <v>232</v>
      </c>
    </row>
    <row r="22" spans="1:8" ht="27" customHeight="1" x14ac:dyDescent="0.25">
      <c r="B22" s="35"/>
      <c r="C22" s="35"/>
      <c r="D22" s="35"/>
      <c r="E22" s="35"/>
      <c r="F22" s="282"/>
      <c r="G22" s="282"/>
      <c r="H22" s="282"/>
    </row>
    <row r="23" spans="1:8" x14ac:dyDescent="0.25">
      <c r="B23" s="35"/>
      <c r="C23" s="35"/>
      <c r="D23" s="35"/>
      <c r="E23" s="35"/>
    </row>
    <row r="24" spans="1:8" x14ac:dyDescent="0.25">
      <c r="B24" s="35"/>
      <c r="C24" s="35"/>
      <c r="D24" s="35"/>
      <c r="E24" s="35"/>
    </row>
    <row r="25" spans="1:8" x14ac:dyDescent="0.25">
      <c r="B25" s="283"/>
      <c r="C25" s="283"/>
      <c r="D25" s="283"/>
      <c r="E25" s="283"/>
    </row>
    <row r="43" spans="1:6" x14ac:dyDescent="0.25">
      <c r="A43" s="283"/>
    </row>
    <row r="46" spans="1:6" x14ac:dyDescent="0.25">
      <c r="F46" s="284" t="s">
        <v>102</v>
      </c>
    </row>
  </sheetData>
  <sheetProtection algorithmName="SHA-512" hashValue="KkWFA/lrXRejMQcObH0J+cBoIV614eHWwbOUfoq0/jVBkVMQw2Ruuq9QxNheVbOk/hH6Q/ud6IIJOlBCxZ4p0Q==" saltValue="C/M/ksZ4in/AqukuyO3Anw==" spinCount="100000" sheet="1" objects="1" scenarios="1"/>
  <pageMargins left="0.7" right="0.7" top="0.78740157499999996" bottom="0.78740157499999996" header="0.3" footer="0.3"/>
  <pageSetup paperSize="9" scale="70"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zoomScaleNormal="100" workbookViewId="0"/>
  </sheetViews>
  <sheetFormatPr baseColWidth="10" defaultRowHeight="15" x14ac:dyDescent="0.25"/>
  <cols>
    <col min="1" max="1" width="10.7109375" style="205" customWidth="1"/>
    <col min="2" max="2" width="18.85546875" style="205" customWidth="1"/>
    <col min="3" max="3" width="11.7109375" style="206" customWidth="1"/>
    <col min="4" max="4" width="11.7109375" style="141" customWidth="1"/>
    <col min="5" max="5" width="12.140625" style="141" customWidth="1"/>
    <col min="6" max="11" width="11.7109375" style="141" customWidth="1"/>
  </cols>
  <sheetData>
    <row r="1" spans="1:22" ht="15" customHeight="1" x14ac:dyDescent="0.3">
      <c r="A1" s="41" t="s">
        <v>171</v>
      </c>
      <c r="B1" s="87"/>
      <c r="C1" s="165"/>
    </row>
    <row r="2" spans="1:22" ht="15" customHeight="1" x14ac:dyDescent="0.4">
      <c r="A2" s="42" t="s">
        <v>144</v>
      </c>
      <c r="B2" s="166"/>
      <c r="C2" s="167"/>
      <c r="D2" s="168"/>
      <c r="E2" s="168"/>
      <c r="F2" s="168"/>
      <c r="G2" s="168"/>
      <c r="H2" s="169"/>
      <c r="I2" s="169"/>
      <c r="J2" s="169"/>
      <c r="K2" s="169"/>
    </row>
    <row r="3" spans="1:22" s="4" customFormat="1" ht="27.75" customHeight="1" x14ac:dyDescent="0.25">
      <c r="A3" s="3" t="s">
        <v>172</v>
      </c>
      <c r="B3" s="170"/>
      <c r="C3" s="170"/>
      <c r="D3" s="171"/>
      <c r="E3" s="171"/>
      <c r="F3" s="171"/>
      <c r="G3" s="171"/>
      <c r="H3" s="143"/>
      <c r="I3" s="143"/>
      <c r="J3" s="143"/>
      <c r="K3" s="143"/>
      <c r="L3"/>
      <c r="M3"/>
      <c r="N3"/>
      <c r="O3"/>
      <c r="P3"/>
      <c r="Q3"/>
      <c r="R3"/>
      <c r="S3"/>
      <c r="T3"/>
      <c r="U3"/>
      <c r="V3"/>
    </row>
    <row r="4" spans="1:22" s="172" customFormat="1" ht="36.75" customHeight="1" x14ac:dyDescent="0.25">
      <c r="A4" s="5"/>
      <c r="B4" s="5" t="s">
        <v>146</v>
      </c>
      <c r="C4" s="5"/>
      <c r="D4" s="576" t="s">
        <v>147</v>
      </c>
      <c r="E4" s="576"/>
      <c r="F4" s="576" t="s">
        <v>148</v>
      </c>
      <c r="G4" s="576"/>
      <c r="H4" s="576"/>
      <c r="I4" s="576"/>
      <c r="J4" s="576"/>
      <c r="K4" s="5" t="s">
        <v>34</v>
      </c>
      <c r="L4"/>
      <c r="M4"/>
      <c r="N4"/>
      <c r="O4"/>
      <c r="P4"/>
      <c r="Q4"/>
      <c r="R4"/>
      <c r="S4"/>
      <c r="T4"/>
      <c r="U4"/>
      <c r="V4"/>
    </row>
    <row r="5" spans="1:22" ht="37.5" customHeight="1" x14ac:dyDescent="0.25">
      <c r="A5" s="5"/>
      <c r="B5" s="5"/>
      <c r="C5" s="5" t="s">
        <v>149</v>
      </c>
      <c r="D5" s="5" t="s">
        <v>150</v>
      </c>
      <c r="E5" s="5" t="s">
        <v>151</v>
      </c>
      <c r="F5" s="5" t="s">
        <v>152</v>
      </c>
      <c r="G5" s="5" t="s">
        <v>153</v>
      </c>
      <c r="H5" s="5" t="s">
        <v>154</v>
      </c>
      <c r="I5" s="5" t="s">
        <v>173</v>
      </c>
      <c r="J5" s="5" t="s">
        <v>156</v>
      </c>
      <c r="K5" s="5"/>
    </row>
    <row r="6" spans="1:22" ht="6" customHeight="1" x14ac:dyDescent="0.25">
      <c r="A6" s="173"/>
      <c r="B6" s="174"/>
      <c r="C6" s="175"/>
      <c r="D6" s="176"/>
      <c r="E6" s="176"/>
      <c r="F6" s="176"/>
      <c r="G6" s="176"/>
      <c r="H6" s="176"/>
      <c r="I6" s="176"/>
      <c r="J6" s="176"/>
      <c r="K6" s="176"/>
    </row>
    <row r="7" spans="1:22" x14ac:dyDescent="0.25">
      <c r="A7" s="177" t="s">
        <v>119</v>
      </c>
      <c r="B7" s="178"/>
      <c r="C7" s="179"/>
      <c r="D7" s="180"/>
      <c r="E7" s="180"/>
      <c r="F7" s="180"/>
      <c r="G7" s="180"/>
      <c r="H7" s="181"/>
      <c r="I7" s="181"/>
      <c r="J7" s="181"/>
      <c r="K7" s="181"/>
    </row>
    <row r="8" spans="1:22" ht="5.25" customHeight="1" x14ac:dyDescent="0.25">
      <c r="A8" s="182"/>
      <c r="B8" s="178"/>
      <c r="C8" s="179"/>
      <c r="D8" s="180"/>
      <c r="E8" s="180"/>
      <c r="F8" s="180"/>
      <c r="G8" s="180"/>
      <c r="H8" s="181"/>
      <c r="I8" s="181"/>
      <c r="J8" s="181"/>
      <c r="K8" s="181"/>
    </row>
    <row r="9" spans="1:22" x14ac:dyDescent="0.25">
      <c r="A9" s="183" t="s">
        <v>34</v>
      </c>
      <c r="B9" s="184"/>
      <c r="C9" s="179">
        <v>242</v>
      </c>
      <c r="D9" s="185">
        <v>143.72221532567249</v>
      </c>
      <c r="E9" s="185">
        <v>53.018080521065549</v>
      </c>
      <c r="F9" s="185">
        <v>126.85555281871424</v>
      </c>
      <c r="G9" s="185">
        <v>2.1451056021471935</v>
      </c>
      <c r="H9" s="185">
        <v>2.4910715452423826</v>
      </c>
      <c r="I9" s="185">
        <v>1.5670736647336001</v>
      </c>
      <c r="J9" s="185">
        <v>1.4699648363078515</v>
      </c>
      <c r="K9" s="185">
        <v>331.26906431388335</v>
      </c>
    </row>
    <row r="10" spans="1:22" ht="5.25" customHeight="1" x14ac:dyDescent="0.25">
      <c r="A10" s="186"/>
      <c r="B10" s="184"/>
      <c r="C10" s="179"/>
      <c r="D10" s="185"/>
      <c r="E10" s="185"/>
      <c r="F10" s="185"/>
      <c r="G10" s="185"/>
      <c r="H10" s="185"/>
      <c r="I10" s="185"/>
      <c r="J10" s="185"/>
      <c r="K10" s="185"/>
    </row>
    <row r="11" spans="1:22" x14ac:dyDescent="0.25">
      <c r="A11" s="187" t="s">
        <v>120</v>
      </c>
      <c r="B11" s="121"/>
      <c r="C11" s="188">
        <v>17</v>
      </c>
      <c r="D11" s="189">
        <v>146.78642728313039</v>
      </c>
      <c r="E11" s="189">
        <v>73.26282952007503</v>
      </c>
      <c r="F11" s="189">
        <v>183.71855013774879</v>
      </c>
      <c r="G11" s="189">
        <v>7.0813568126981341</v>
      </c>
      <c r="H11" s="189">
        <v>11.604784541256315</v>
      </c>
      <c r="I11" s="189">
        <v>4.6734868233696245</v>
      </c>
      <c r="J11" s="189">
        <v>1.9163764083915675</v>
      </c>
      <c r="K11" s="189">
        <v>429.04381152666986</v>
      </c>
    </row>
    <row r="12" spans="1:22" x14ac:dyDescent="0.25">
      <c r="A12" s="187" t="s">
        <v>121</v>
      </c>
      <c r="B12" s="121"/>
      <c r="C12" s="188">
        <v>41</v>
      </c>
      <c r="D12" s="189">
        <v>157.04821256142623</v>
      </c>
      <c r="E12" s="189">
        <v>91.609559550794842</v>
      </c>
      <c r="F12" s="189">
        <v>133.86626079453237</v>
      </c>
      <c r="G12" s="189">
        <v>2.1453733805144197</v>
      </c>
      <c r="H12" s="189">
        <v>2.3492854843806406</v>
      </c>
      <c r="I12" s="189">
        <v>2.3677131097742921</v>
      </c>
      <c r="J12" s="189">
        <v>2.1489618563024808</v>
      </c>
      <c r="K12" s="189">
        <v>391.53536673772527</v>
      </c>
    </row>
    <row r="13" spans="1:22" x14ac:dyDescent="0.25">
      <c r="A13" s="187" t="s">
        <v>122</v>
      </c>
      <c r="B13" s="121"/>
      <c r="C13" s="188">
        <v>69</v>
      </c>
      <c r="D13" s="189">
        <v>135.31027295481886</v>
      </c>
      <c r="E13" s="189">
        <v>36.827653233747476</v>
      </c>
      <c r="F13" s="189">
        <v>102.14565542526738</v>
      </c>
      <c r="G13" s="189">
        <v>0.88693969070497114</v>
      </c>
      <c r="H13" s="189">
        <v>9.929256114693083E-2</v>
      </c>
      <c r="I13" s="189">
        <v>0.16162918111622637</v>
      </c>
      <c r="J13" s="189">
        <v>1.0333146762775456</v>
      </c>
      <c r="K13" s="189">
        <v>276.4647577230794</v>
      </c>
    </row>
    <row r="14" spans="1:22" x14ac:dyDescent="0.25">
      <c r="A14" s="187" t="s">
        <v>123</v>
      </c>
      <c r="B14" s="121"/>
      <c r="C14" s="188">
        <v>94</v>
      </c>
      <c r="D14" s="189">
        <v>145.04410802714116</v>
      </c>
      <c r="E14" s="189">
        <v>38.854853763158609</v>
      </c>
      <c r="F14" s="189">
        <v>118.1163592765969</v>
      </c>
      <c r="G14" s="189">
        <v>1.0651117999870836</v>
      </c>
      <c r="H14" s="189">
        <v>0.55820255453543577</v>
      </c>
      <c r="I14" s="189">
        <v>1.1267090825380357</v>
      </c>
      <c r="J14" s="189">
        <v>1.3218455278963519</v>
      </c>
      <c r="K14" s="189">
        <v>306.08719003185359</v>
      </c>
    </row>
    <row r="15" spans="1:22" x14ac:dyDescent="0.25">
      <c r="A15" s="187" t="s">
        <v>124</v>
      </c>
      <c r="B15" s="121"/>
      <c r="C15" s="188">
        <v>3</v>
      </c>
      <c r="D15" s="189">
        <v>151.71527476293844</v>
      </c>
      <c r="E15" s="189">
        <v>74.628424540157667</v>
      </c>
      <c r="F15" s="189">
        <v>180.15939677824747</v>
      </c>
      <c r="G15" s="189">
        <v>6.1660916257283214</v>
      </c>
      <c r="H15" s="189">
        <v>10.224882897292357</v>
      </c>
      <c r="I15" s="189">
        <v>3.9336227579115732</v>
      </c>
      <c r="J15" s="189">
        <v>1.4801096766822803</v>
      </c>
      <c r="K15" s="189">
        <v>428.30780303895807</v>
      </c>
    </row>
    <row r="16" spans="1:22" x14ac:dyDescent="0.25">
      <c r="A16" s="187" t="s">
        <v>125</v>
      </c>
      <c r="B16" s="121"/>
      <c r="C16" s="188">
        <v>18</v>
      </c>
      <c r="D16" s="189">
        <v>124.75575174890577</v>
      </c>
      <c r="E16" s="189">
        <v>61.621235644008827</v>
      </c>
      <c r="F16" s="189">
        <v>163.67740638210319</v>
      </c>
      <c r="G16" s="189">
        <v>0</v>
      </c>
      <c r="H16" s="189">
        <v>0</v>
      </c>
      <c r="I16" s="189">
        <v>0.21967004601399123</v>
      </c>
      <c r="J16" s="189">
        <v>2.0885208185253079</v>
      </c>
      <c r="K16" s="189">
        <v>352.36258463955704</v>
      </c>
    </row>
    <row r="17" spans="1:11" x14ac:dyDescent="0.25">
      <c r="A17" s="186"/>
      <c r="B17" s="184"/>
      <c r="C17" s="179"/>
      <c r="D17" s="189"/>
      <c r="E17" s="189"/>
      <c r="F17" s="189"/>
      <c r="G17" s="189"/>
      <c r="H17" s="189"/>
      <c r="I17" s="189"/>
      <c r="J17" s="189"/>
      <c r="K17" s="189"/>
    </row>
    <row r="18" spans="1:11" ht="16.5" x14ac:dyDescent="0.25">
      <c r="A18" s="177" t="s">
        <v>174</v>
      </c>
      <c r="B18" s="178"/>
      <c r="C18" s="179"/>
      <c r="D18" s="190"/>
      <c r="E18" s="190"/>
      <c r="F18" s="190"/>
      <c r="G18" s="190"/>
      <c r="H18" s="191"/>
      <c r="I18" s="191"/>
      <c r="J18" s="191"/>
      <c r="K18" s="191"/>
    </row>
    <row r="19" spans="1:11" ht="5.25" customHeight="1" x14ac:dyDescent="0.25">
      <c r="A19" s="182"/>
      <c r="B19" s="178"/>
      <c r="C19" s="179"/>
      <c r="D19" s="190"/>
      <c r="E19" s="190"/>
      <c r="F19" s="190"/>
      <c r="G19" s="190"/>
      <c r="H19" s="191"/>
      <c r="I19" s="191"/>
      <c r="J19" s="191"/>
      <c r="K19" s="191"/>
    </row>
    <row r="20" spans="1:11" x14ac:dyDescent="0.25">
      <c r="A20" s="183" t="s">
        <v>83</v>
      </c>
      <c r="B20" s="184"/>
      <c r="C20" s="179">
        <v>242</v>
      </c>
      <c r="D20" s="185">
        <v>143.72221532567249</v>
      </c>
      <c r="E20" s="185">
        <v>53.018080521065549</v>
      </c>
      <c r="F20" s="185">
        <v>126.85555281871424</v>
      </c>
      <c r="G20" s="185">
        <v>2.1451056021471935</v>
      </c>
      <c r="H20" s="185">
        <v>2.4910715452423826</v>
      </c>
      <c r="I20" s="185">
        <v>1.5670736647336001</v>
      </c>
      <c r="J20" s="185">
        <v>1.4699648363078515</v>
      </c>
      <c r="K20" s="185">
        <v>331.26906431388335</v>
      </c>
    </row>
    <row r="21" spans="1:11" ht="5.25" customHeight="1" x14ac:dyDescent="0.25">
      <c r="A21" s="186"/>
      <c r="B21" s="184"/>
      <c r="C21" s="179"/>
      <c r="D21" s="185"/>
      <c r="E21" s="185"/>
      <c r="F21" s="185"/>
      <c r="G21" s="185"/>
      <c r="H21" s="185"/>
      <c r="I21" s="185"/>
      <c r="J21" s="185"/>
      <c r="K21" s="185"/>
    </row>
    <row r="22" spans="1:11" x14ac:dyDescent="0.25">
      <c r="A22" s="187" t="s">
        <v>128</v>
      </c>
      <c r="B22" s="121"/>
      <c r="C22" s="188">
        <v>3</v>
      </c>
      <c r="D22" s="189">
        <v>132.59750547005549</v>
      </c>
      <c r="E22" s="189">
        <v>57.890183443042183</v>
      </c>
      <c r="F22" s="189">
        <v>135.96849063397249</v>
      </c>
      <c r="G22" s="189">
        <v>0</v>
      </c>
      <c r="H22" s="189">
        <v>0</v>
      </c>
      <c r="I22" s="189">
        <v>3.6910180304107386E-2</v>
      </c>
      <c r="J22" s="189">
        <v>0.58255860114294156</v>
      </c>
      <c r="K22" s="189">
        <v>327.07564832851722</v>
      </c>
    </row>
    <row r="23" spans="1:11" x14ac:dyDescent="0.25">
      <c r="A23" s="187" t="s">
        <v>129</v>
      </c>
      <c r="B23" s="121"/>
      <c r="C23" s="188">
        <v>5</v>
      </c>
      <c r="D23" s="189">
        <v>132.63853496444293</v>
      </c>
      <c r="E23" s="189">
        <v>51.306436251269893</v>
      </c>
      <c r="F23" s="189">
        <v>129.86229046732137</v>
      </c>
      <c r="G23" s="189">
        <v>0</v>
      </c>
      <c r="H23" s="189">
        <v>0</v>
      </c>
      <c r="I23" s="189">
        <v>-0.110734845919404</v>
      </c>
      <c r="J23" s="189">
        <v>0.73248603115475786</v>
      </c>
      <c r="K23" s="189">
        <v>314.42901286826958</v>
      </c>
    </row>
    <row r="24" spans="1:11" x14ac:dyDescent="0.25">
      <c r="A24" s="187" t="s">
        <v>130</v>
      </c>
      <c r="B24" s="121"/>
      <c r="C24" s="188">
        <v>15</v>
      </c>
      <c r="D24" s="189">
        <v>142.71770279584919</v>
      </c>
      <c r="E24" s="189">
        <v>52.852764689774993</v>
      </c>
      <c r="F24" s="189">
        <v>156.24551021178959</v>
      </c>
      <c r="G24" s="189">
        <v>2.7737566921922063</v>
      </c>
      <c r="H24" s="189">
        <v>2.7592085508984296</v>
      </c>
      <c r="I24" s="189">
        <v>1.6556247462396254</v>
      </c>
      <c r="J24" s="189">
        <v>2.2695407291302745</v>
      </c>
      <c r="K24" s="189">
        <v>361.27410841587431</v>
      </c>
    </row>
    <row r="25" spans="1:11" x14ac:dyDescent="0.25">
      <c r="A25" s="187" t="s">
        <v>131</v>
      </c>
      <c r="B25" s="121"/>
      <c r="C25" s="188">
        <v>9</v>
      </c>
      <c r="D25" s="189">
        <v>138.05469841149073</v>
      </c>
      <c r="E25" s="189">
        <v>55.117488818481704</v>
      </c>
      <c r="F25" s="189">
        <v>151.10043530479487</v>
      </c>
      <c r="G25" s="189">
        <v>3.010151677363607</v>
      </c>
      <c r="H25" s="189">
        <v>6.0448184599666321</v>
      </c>
      <c r="I25" s="189">
        <v>3.5666733692373741E-2</v>
      </c>
      <c r="J25" s="189">
        <v>9.1973762152938177E-2</v>
      </c>
      <c r="K25" s="189">
        <v>353.45523316794288</v>
      </c>
    </row>
    <row r="26" spans="1:11" x14ac:dyDescent="0.25">
      <c r="A26" s="187" t="s">
        <v>132</v>
      </c>
      <c r="B26" s="121"/>
      <c r="C26" s="188">
        <v>11</v>
      </c>
      <c r="D26" s="189">
        <v>142.40929252170636</v>
      </c>
      <c r="E26" s="189">
        <v>43.438668728705785</v>
      </c>
      <c r="F26" s="189">
        <v>131.86670408691967</v>
      </c>
      <c r="G26" s="189">
        <v>0.72103593914367803</v>
      </c>
      <c r="H26" s="189">
        <v>0.51101018982273794</v>
      </c>
      <c r="I26" s="189">
        <v>1.2275164465937103</v>
      </c>
      <c r="J26" s="189">
        <v>1.4510409634014225</v>
      </c>
      <c r="K26" s="189">
        <v>321.62526887629338</v>
      </c>
    </row>
    <row r="27" spans="1:11" x14ac:dyDescent="0.25">
      <c r="A27" s="187" t="s">
        <v>133</v>
      </c>
      <c r="B27" s="121"/>
      <c r="C27" s="188">
        <v>23</v>
      </c>
      <c r="D27" s="189">
        <v>126.85085504458822</v>
      </c>
      <c r="E27" s="189">
        <v>38.72168211225739</v>
      </c>
      <c r="F27" s="189">
        <v>123.0957107885994</v>
      </c>
      <c r="G27" s="189">
        <v>2.7424934429095997</v>
      </c>
      <c r="H27" s="189">
        <v>1.5685399545375065</v>
      </c>
      <c r="I27" s="189">
        <v>2.3772722503934256</v>
      </c>
      <c r="J27" s="189">
        <v>1.8544046161916419</v>
      </c>
      <c r="K27" s="189">
        <v>297.21095820947716</v>
      </c>
    </row>
    <row r="28" spans="1:11" x14ac:dyDescent="0.25">
      <c r="A28" s="187" t="s">
        <v>134</v>
      </c>
      <c r="B28" s="121"/>
      <c r="C28" s="188">
        <v>21</v>
      </c>
      <c r="D28" s="189">
        <v>133.57268882943865</v>
      </c>
      <c r="E28" s="189">
        <v>44.715042364714314</v>
      </c>
      <c r="F28" s="189">
        <v>128.89496133593406</v>
      </c>
      <c r="G28" s="189">
        <v>0.92789710655554447</v>
      </c>
      <c r="H28" s="189">
        <v>0</v>
      </c>
      <c r="I28" s="189">
        <v>1.2588237334916388</v>
      </c>
      <c r="J28" s="189">
        <v>1.8709803634345101</v>
      </c>
      <c r="K28" s="189">
        <v>311.24039373356874</v>
      </c>
    </row>
    <row r="29" spans="1:11" x14ac:dyDescent="0.25">
      <c r="A29" s="187" t="s">
        <v>135</v>
      </c>
      <c r="B29" s="121"/>
      <c r="C29" s="188">
        <v>29</v>
      </c>
      <c r="D29" s="189">
        <v>158.64076218529357</v>
      </c>
      <c r="E29" s="189">
        <v>42.247759208106039</v>
      </c>
      <c r="F29" s="189">
        <v>132.09757400302144</v>
      </c>
      <c r="G29" s="189">
        <v>1.0358495098070202</v>
      </c>
      <c r="H29" s="189">
        <v>0.55431945032647922</v>
      </c>
      <c r="I29" s="189">
        <v>0.97309785528719428</v>
      </c>
      <c r="J29" s="189">
        <v>1.7919160825015961</v>
      </c>
      <c r="K29" s="189">
        <v>337.34127829434334</v>
      </c>
    </row>
    <row r="30" spans="1:11" x14ac:dyDescent="0.25">
      <c r="A30" s="187" t="s">
        <v>136</v>
      </c>
      <c r="B30" s="121"/>
      <c r="C30" s="188">
        <v>10</v>
      </c>
      <c r="D30" s="189">
        <v>129.15009643222163</v>
      </c>
      <c r="E30" s="189">
        <v>44.207335691040569</v>
      </c>
      <c r="F30" s="189">
        <v>127.55820358103514</v>
      </c>
      <c r="G30" s="189">
        <v>2.4925355901181563</v>
      </c>
      <c r="H30" s="189">
        <v>1.9007453718948184</v>
      </c>
      <c r="I30" s="189">
        <v>1.2383522277767562</v>
      </c>
      <c r="J30" s="189">
        <v>1.5275163250556998</v>
      </c>
      <c r="K30" s="189">
        <v>308.07478521914277</v>
      </c>
    </row>
    <row r="31" spans="1:11" x14ac:dyDescent="0.25">
      <c r="A31" s="187" t="s">
        <v>137</v>
      </c>
      <c r="B31" s="121"/>
      <c r="C31" s="188">
        <v>18</v>
      </c>
      <c r="D31" s="189">
        <v>169.1240598905049</v>
      </c>
      <c r="E31" s="189">
        <v>92.150157145753838</v>
      </c>
      <c r="F31" s="189">
        <v>119.71422053862744</v>
      </c>
      <c r="G31" s="189">
        <v>1.5382034691883721</v>
      </c>
      <c r="H31" s="189">
        <v>0.62013585503880253</v>
      </c>
      <c r="I31" s="189">
        <v>3.3061899758520896</v>
      </c>
      <c r="J31" s="189">
        <v>1.9029429113900718</v>
      </c>
      <c r="K31" s="189">
        <v>388.35590978635548</v>
      </c>
    </row>
    <row r="32" spans="1:11" x14ac:dyDescent="0.25">
      <c r="A32" s="187" t="s">
        <v>138</v>
      </c>
      <c r="B32" s="121"/>
      <c r="C32" s="188">
        <v>16</v>
      </c>
      <c r="D32" s="189">
        <v>134.16405445776962</v>
      </c>
      <c r="E32" s="189">
        <v>52.441271819384575</v>
      </c>
      <c r="F32" s="189">
        <v>118.05123639622722</v>
      </c>
      <c r="G32" s="189">
        <v>2.0368912978532712</v>
      </c>
      <c r="H32" s="189">
        <v>0.73107251077632196</v>
      </c>
      <c r="I32" s="189">
        <v>0.17382954205966455</v>
      </c>
      <c r="J32" s="189">
        <v>1.3184738167385088</v>
      </c>
      <c r="K32" s="189">
        <v>308.91682984080916</v>
      </c>
    </row>
    <row r="33" spans="1:11" x14ac:dyDescent="0.25">
      <c r="A33" s="187" t="s">
        <v>139</v>
      </c>
      <c r="B33" s="121"/>
      <c r="C33" s="188">
        <v>82</v>
      </c>
      <c r="D33" s="189">
        <v>147.333772946256</v>
      </c>
      <c r="E33" s="189">
        <v>56.130296750742836</v>
      </c>
      <c r="F33" s="189">
        <v>120.3203532930101</v>
      </c>
      <c r="G33" s="189">
        <v>2.9190657063456196</v>
      </c>
      <c r="H33" s="189">
        <v>5.0243045204965719</v>
      </c>
      <c r="I33" s="189">
        <v>1.9833330127989384</v>
      </c>
      <c r="J33" s="189">
        <v>1.1532079082245921</v>
      </c>
      <c r="K33" s="189">
        <v>334.86433413787466</v>
      </c>
    </row>
    <row r="34" spans="1:11" x14ac:dyDescent="0.25">
      <c r="A34" s="186"/>
      <c r="B34" s="184"/>
      <c r="C34" s="179"/>
      <c r="D34" s="189"/>
      <c r="E34" s="189"/>
      <c r="F34" s="189"/>
      <c r="G34" s="189"/>
      <c r="H34" s="189"/>
      <c r="I34" s="189"/>
      <c r="J34" s="189"/>
      <c r="K34" s="189"/>
    </row>
    <row r="35" spans="1:11" x14ac:dyDescent="0.25">
      <c r="A35" s="177" t="s">
        <v>175</v>
      </c>
      <c r="B35" s="178"/>
      <c r="C35" s="178"/>
      <c r="D35" s="190"/>
      <c r="E35" s="190"/>
      <c r="F35" s="190"/>
      <c r="G35" s="190"/>
      <c r="H35" s="191"/>
      <c r="I35" s="191"/>
      <c r="J35" s="191"/>
      <c r="K35" s="191"/>
    </row>
    <row r="36" spans="1:11" ht="5.25" customHeight="1" x14ac:dyDescent="0.25">
      <c r="A36" s="182"/>
      <c r="B36" s="178"/>
      <c r="C36" s="178"/>
      <c r="D36" s="190"/>
      <c r="E36" s="190"/>
      <c r="F36" s="190"/>
      <c r="G36" s="190"/>
      <c r="H36" s="191"/>
      <c r="I36" s="191"/>
      <c r="J36" s="191"/>
      <c r="K36" s="191"/>
    </row>
    <row r="37" spans="1:11" x14ac:dyDescent="0.25">
      <c r="A37" s="183" t="s">
        <v>34</v>
      </c>
      <c r="B37" s="184"/>
      <c r="C37" s="179">
        <v>242</v>
      </c>
      <c r="D37" s="185">
        <v>143.72221532567249</v>
      </c>
      <c r="E37" s="185">
        <v>53.018080521065549</v>
      </c>
      <c r="F37" s="185">
        <v>126.85555281871424</v>
      </c>
      <c r="G37" s="185">
        <v>2.1451056021471935</v>
      </c>
      <c r="H37" s="185">
        <v>2.4910715452423826</v>
      </c>
      <c r="I37" s="185">
        <v>1.5670736647336001</v>
      </c>
      <c r="J37" s="185">
        <v>1.4699648363078515</v>
      </c>
      <c r="K37" s="185">
        <v>331.26906431388335</v>
      </c>
    </row>
    <row r="38" spans="1:11" ht="5.25" customHeight="1" x14ac:dyDescent="0.25">
      <c r="A38" s="186"/>
      <c r="B38" s="184"/>
      <c r="C38" s="179"/>
      <c r="D38" s="185"/>
      <c r="E38" s="185"/>
      <c r="F38" s="185"/>
      <c r="G38" s="185"/>
      <c r="H38" s="185"/>
      <c r="I38" s="185"/>
      <c r="J38" s="185"/>
      <c r="K38" s="185"/>
    </row>
    <row r="39" spans="1:11" x14ac:dyDescent="0.25">
      <c r="A39" s="187" t="s">
        <v>158</v>
      </c>
      <c r="B39" s="121"/>
      <c r="C39" s="188">
        <v>35</v>
      </c>
      <c r="D39" s="189">
        <v>146.88286969253295</v>
      </c>
      <c r="E39" s="189">
        <v>54.191431663377685</v>
      </c>
      <c r="F39" s="189">
        <v>171.43370679228468</v>
      </c>
      <c r="G39" s="189">
        <v>0.27039913425424916</v>
      </c>
      <c r="H39" s="189">
        <v>2.2717168502132536</v>
      </c>
      <c r="I39" s="189">
        <v>2.908313705519129</v>
      </c>
      <c r="J39" s="189">
        <v>1.4031319625692278</v>
      </c>
      <c r="K39" s="189">
        <v>379.36156980075117</v>
      </c>
    </row>
    <row r="40" spans="1:11" x14ac:dyDescent="0.25">
      <c r="A40" s="187" t="s">
        <v>159</v>
      </c>
      <c r="B40" s="121"/>
      <c r="C40" s="188">
        <v>50</v>
      </c>
      <c r="D40" s="189">
        <v>154.46034777091864</v>
      </c>
      <c r="E40" s="189">
        <v>52.235884849926748</v>
      </c>
      <c r="F40" s="189">
        <v>131.76522541248752</v>
      </c>
      <c r="G40" s="189">
        <v>1.3965118560164953</v>
      </c>
      <c r="H40" s="189">
        <v>1.1403647170291715</v>
      </c>
      <c r="I40" s="189">
        <v>0.43457382201575234</v>
      </c>
      <c r="J40" s="189">
        <v>1.3271788899880208</v>
      </c>
      <c r="K40" s="189">
        <v>342.76008731838238</v>
      </c>
    </row>
    <row r="41" spans="1:11" x14ac:dyDescent="0.25">
      <c r="A41" s="187" t="s">
        <v>160</v>
      </c>
      <c r="B41" s="121"/>
      <c r="C41" s="188">
        <v>41</v>
      </c>
      <c r="D41" s="189">
        <v>143.09747266170311</v>
      </c>
      <c r="E41" s="189">
        <v>44.708623196835738</v>
      </c>
      <c r="F41" s="189">
        <v>119.05600570032573</v>
      </c>
      <c r="G41" s="189">
        <v>1.1142493601675199</v>
      </c>
      <c r="H41" s="189">
        <v>5.7904839460214052E-3</v>
      </c>
      <c r="I41" s="189">
        <v>0.19735051186598418</v>
      </c>
      <c r="J41" s="189">
        <v>1.3982099232201024</v>
      </c>
      <c r="K41" s="189">
        <v>309.57770183806423</v>
      </c>
    </row>
    <row r="42" spans="1:11" x14ac:dyDescent="0.25">
      <c r="A42" s="187" t="s">
        <v>161</v>
      </c>
      <c r="B42" s="121"/>
      <c r="C42" s="188">
        <v>24</v>
      </c>
      <c r="D42" s="189">
        <v>148.13074584249583</v>
      </c>
      <c r="E42" s="189">
        <v>40.992779095337156</v>
      </c>
      <c r="F42" s="189">
        <v>111.00228530125162</v>
      </c>
      <c r="G42" s="189">
        <v>0.87429944099122014</v>
      </c>
      <c r="H42" s="189">
        <v>8.5572035536344557E-2</v>
      </c>
      <c r="I42" s="189">
        <v>0.25961813353279523</v>
      </c>
      <c r="J42" s="189">
        <v>1.2106001298180569</v>
      </c>
      <c r="K42" s="189">
        <v>302.555899978963</v>
      </c>
    </row>
    <row r="43" spans="1:11" x14ac:dyDescent="0.25">
      <c r="A43" s="187" t="s">
        <v>162</v>
      </c>
      <c r="B43" s="121"/>
      <c r="C43" s="188">
        <v>31</v>
      </c>
      <c r="D43" s="189">
        <v>141.51251659816629</v>
      </c>
      <c r="E43" s="189">
        <v>35.99133312256297</v>
      </c>
      <c r="F43" s="189">
        <v>102.80347244177469</v>
      </c>
      <c r="G43" s="189">
        <v>0.57275055327220992</v>
      </c>
      <c r="H43" s="189">
        <v>0.65269786068078828</v>
      </c>
      <c r="I43" s="189">
        <v>0.56920223416587623</v>
      </c>
      <c r="J43" s="189">
        <v>1.0525366213510381</v>
      </c>
      <c r="K43" s="189">
        <v>283.15450943197385</v>
      </c>
    </row>
    <row r="44" spans="1:11" x14ac:dyDescent="0.25">
      <c r="A44" s="187" t="s">
        <v>163</v>
      </c>
      <c r="B44" s="121"/>
      <c r="C44" s="188">
        <v>50</v>
      </c>
      <c r="D44" s="189">
        <v>135.20563183739023</v>
      </c>
      <c r="E44" s="189">
        <v>45.190664537927582</v>
      </c>
      <c r="F44" s="189">
        <v>128.57722134180472</v>
      </c>
      <c r="G44" s="189">
        <v>1.3628459068605532</v>
      </c>
      <c r="H44" s="189">
        <v>1.6961712203494625</v>
      </c>
      <c r="I44" s="189">
        <v>1.6940217507259852</v>
      </c>
      <c r="J44" s="189">
        <v>1.6518045330884406</v>
      </c>
      <c r="K44" s="189">
        <v>315.37836112814699</v>
      </c>
    </row>
    <row r="45" spans="1:11" x14ac:dyDescent="0.25">
      <c r="A45" s="187" t="s">
        <v>176</v>
      </c>
      <c r="B45" s="121"/>
      <c r="C45" s="188">
        <v>11</v>
      </c>
      <c r="D45" s="189">
        <v>155.82249008580683</v>
      </c>
      <c r="E45" s="189">
        <v>95.19899005462436</v>
      </c>
      <c r="F45" s="189">
        <v>148.73434456269328</v>
      </c>
      <c r="G45" s="189">
        <v>6.9913175146465925</v>
      </c>
      <c r="H45" s="189">
        <v>9.1165160736493398</v>
      </c>
      <c r="I45" s="189">
        <v>4.0142375517720819</v>
      </c>
      <c r="J45" s="189">
        <v>1.7157919064965939</v>
      </c>
      <c r="K45" s="189">
        <v>421.59368774968908</v>
      </c>
    </row>
    <row r="46" spans="1:11" x14ac:dyDescent="0.25">
      <c r="A46" s="187"/>
      <c r="B46" s="121"/>
      <c r="C46" s="188"/>
      <c r="D46" s="189"/>
      <c r="E46" s="189"/>
      <c r="F46" s="189"/>
      <c r="G46" s="189"/>
      <c r="H46" s="189"/>
      <c r="I46" s="189"/>
      <c r="J46" s="189"/>
      <c r="K46" s="189"/>
    </row>
    <row r="47" spans="1:11" ht="16.5" x14ac:dyDescent="0.25">
      <c r="A47" s="177" t="s">
        <v>177</v>
      </c>
      <c r="B47" s="178"/>
      <c r="C47" s="178"/>
      <c r="D47" s="190"/>
      <c r="E47" s="190"/>
      <c r="F47" s="190"/>
      <c r="G47" s="190"/>
      <c r="H47" s="191"/>
      <c r="I47" s="191"/>
      <c r="J47" s="191"/>
      <c r="K47" s="191"/>
    </row>
    <row r="48" spans="1:11" ht="5.25" customHeight="1" x14ac:dyDescent="0.25">
      <c r="A48" s="182"/>
      <c r="B48" s="178"/>
      <c r="C48" s="178"/>
      <c r="D48" s="190"/>
      <c r="E48" s="190"/>
      <c r="F48" s="190"/>
      <c r="G48" s="190"/>
      <c r="H48" s="191"/>
      <c r="I48" s="191"/>
      <c r="J48" s="191"/>
      <c r="K48" s="191"/>
    </row>
    <row r="49" spans="1:22" x14ac:dyDescent="0.25">
      <c r="A49" s="183" t="s">
        <v>34</v>
      </c>
      <c r="B49" s="184"/>
      <c r="C49" s="192">
        <v>242</v>
      </c>
      <c r="D49" s="185">
        <v>143.72221532567249</v>
      </c>
      <c r="E49" s="185">
        <v>53.018080521065549</v>
      </c>
      <c r="F49" s="185">
        <v>126.85555281871424</v>
      </c>
      <c r="G49" s="185">
        <v>2.1451056021471935</v>
      </c>
      <c r="H49" s="185">
        <v>2.4910715452423826</v>
      </c>
      <c r="I49" s="185">
        <v>1.5670736647336001</v>
      </c>
      <c r="J49" s="185">
        <v>1.4699648363078515</v>
      </c>
      <c r="K49" s="185">
        <v>331.26906431388335</v>
      </c>
    </row>
    <row r="50" spans="1:22" ht="5.25" customHeight="1" x14ac:dyDescent="0.25">
      <c r="A50" s="186"/>
      <c r="B50" s="184"/>
      <c r="C50" s="192"/>
      <c r="D50" s="185"/>
      <c r="E50" s="185"/>
      <c r="F50" s="185"/>
      <c r="G50" s="185"/>
      <c r="H50" s="185"/>
      <c r="I50" s="185"/>
      <c r="J50" s="185"/>
      <c r="K50" s="185"/>
    </row>
    <row r="51" spans="1:22" s="70" customFormat="1" x14ac:dyDescent="0.25">
      <c r="A51" s="187" t="s">
        <v>178</v>
      </c>
      <c r="B51" s="187"/>
      <c r="C51" s="179"/>
      <c r="D51" s="185"/>
      <c r="E51" s="185"/>
      <c r="F51" s="185"/>
      <c r="G51" s="185"/>
      <c r="H51" s="185"/>
      <c r="I51" s="185"/>
      <c r="J51" s="185"/>
      <c r="K51" s="185"/>
      <c r="L51"/>
      <c r="M51"/>
      <c r="N51"/>
      <c r="O51"/>
      <c r="P51"/>
      <c r="Q51"/>
      <c r="R51"/>
      <c r="S51"/>
      <c r="T51"/>
      <c r="U51"/>
      <c r="V51"/>
    </row>
    <row r="52" spans="1:22" ht="15" customHeight="1" x14ac:dyDescent="0.25">
      <c r="A52" s="193" t="s">
        <v>179</v>
      </c>
      <c r="B52" s="193"/>
      <c r="C52" s="188">
        <v>13</v>
      </c>
      <c r="D52" s="189">
        <v>136.54697268437494</v>
      </c>
      <c r="E52" s="189">
        <v>24.46526507011675</v>
      </c>
      <c r="F52" s="189">
        <v>68.859350007753832</v>
      </c>
      <c r="G52" s="189">
        <v>2.4541748820310598</v>
      </c>
      <c r="H52" s="189">
        <v>0.32595759764283655</v>
      </c>
      <c r="I52" s="189">
        <v>0.18239659717760695</v>
      </c>
      <c r="J52" s="189">
        <v>0.93382662442677067</v>
      </c>
      <c r="K52" s="189">
        <v>233.76794346352378</v>
      </c>
    </row>
    <row r="53" spans="1:22" ht="15" customHeight="1" x14ac:dyDescent="0.25">
      <c r="A53" s="193" t="s">
        <v>180</v>
      </c>
      <c r="B53" s="193"/>
      <c r="C53" s="188">
        <v>191</v>
      </c>
      <c r="D53" s="189">
        <v>143.89214478342427</v>
      </c>
      <c r="E53" s="189">
        <v>45.800467675743455</v>
      </c>
      <c r="F53" s="189">
        <v>120.00037128144174</v>
      </c>
      <c r="G53" s="189">
        <v>1.1582690279186081</v>
      </c>
      <c r="H53" s="189">
        <v>0.87096152294827689</v>
      </c>
      <c r="I53" s="189">
        <v>1.1604611813816039</v>
      </c>
      <c r="J53" s="189">
        <v>1.3656785229615516</v>
      </c>
      <c r="K53" s="189">
        <v>314.24835399581951</v>
      </c>
    </row>
    <row r="54" spans="1:22" x14ac:dyDescent="0.25">
      <c r="A54" s="193" t="s">
        <v>181</v>
      </c>
      <c r="B54" s="193"/>
      <c r="C54" s="188">
        <v>37</v>
      </c>
      <c r="D54" s="189">
        <v>142.55989205891021</v>
      </c>
      <c r="E54" s="189">
        <v>93.396289143890968</v>
      </c>
      <c r="F54" s="189">
        <v>173.23025298057669</v>
      </c>
      <c r="G54" s="189">
        <v>6.3930427800420784</v>
      </c>
      <c r="H54" s="189">
        <v>11.091526319534085</v>
      </c>
      <c r="I54" s="189">
        <v>3.9340034760689928</v>
      </c>
      <c r="J54" s="189">
        <v>2.1360281337981646</v>
      </c>
      <c r="K54" s="189">
        <v>432.74103489282123</v>
      </c>
    </row>
    <row r="55" spans="1:22" x14ac:dyDescent="0.25">
      <c r="A55" s="193" t="s">
        <v>182</v>
      </c>
      <c r="B55" s="193"/>
      <c r="C55" s="188">
        <v>1</v>
      </c>
      <c r="D55" s="189">
        <v>263.62549677098855</v>
      </c>
      <c r="E55" s="189">
        <v>180.85947590660706</v>
      </c>
      <c r="F55" s="189">
        <v>190.78688524590163</v>
      </c>
      <c r="G55" s="189">
        <v>38.342709885742671</v>
      </c>
      <c r="H55" s="189">
        <v>0</v>
      </c>
      <c r="I55" s="189">
        <v>0</v>
      </c>
      <c r="J55" s="189">
        <v>0</v>
      </c>
      <c r="K55" s="189">
        <v>673.61456780923993</v>
      </c>
    </row>
    <row r="56" spans="1:22" x14ac:dyDescent="0.25">
      <c r="A56" s="5"/>
      <c r="B56" s="5"/>
      <c r="C56" s="5"/>
      <c r="D56" s="5"/>
      <c r="E56" s="5"/>
      <c r="F56" s="5"/>
      <c r="G56" s="5"/>
      <c r="H56" s="5"/>
      <c r="I56" s="5"/>
      <c r="J56" s="5"/>
      <c r="K56" s="5"/>
    </row>
    <row r="57" spans="1:22" x14ac:dyDescent="0.25">
      <c r="A57" s="194" t="s">
        <v>168</v>
      </c>
      <c r="B57" s="195"/>
      <c r="C57" s="196"/>
      <c r="D57" s="197"/>
      <c r="E57" s="197"/>
      <c r="F57" s="197"/>
      <c r="G57" s="197"/>
      <c r="H57" s="197"/>
      <c r="I57" s="197"/>
      <c r="J57" s="197"/>
      <c r="K57" s="197"/>
    </row>
    <row r="58" spans="1:22" x14ac:dyDescent="0.25">
      <c r="A58" s="198"/>
      <c r="B58" s="199"/>
      <c r="C58" s="200"/>
      <c r="D58" s="197"/>
      <c r="E58" s="197"/>
      <c r="F58" s="197"/>
      <c r="G58" s="197"/>
      <c r="H58" s="197"/>
      <c r="I58" s="197"/>
      <c r="J58" s="197"/>
      <c r="K58" s="197"/>
    </row>
    <row r="59" spans="1:22" x14ac:dyDescent="0.25">
      <c r="A59" s="194" t="s">
        <v>24</v>
      </c>
      <c r="B59" s="195"/>
      <c r="C59" s="200"/>
      <c r="D59" s="197"/>
      <c r="E59" s="197"/>
      <c r="F59" s="197"/>
      <c r="G59" s="197"/>
      <c r="H59" s="197"/>
      <c r="I59" s="197"/>
      <c r="J59" s="197"/>
      <c r="K59" s="197"/>
    </row>
    <row r="60" spans="1:22" x14ac:dyDescent="0.25">
      <c r="A60" s="194" t="s">
        <v>183</v>
      </c>
      <c r="B60" s="195"/>
      <c r="C60" s="200"/>
      <c r="D60" s="197"/>
      <c r="E60" s="197"/>
      <c r="F60" s="197"/>
      <c r="G60" s="197"/>
      <c r="H60" s="197"/>
      <c r="I60" s="197"/>
      <c r="J60" s="197"/>
      <c r="K60" s="197"/>
    </row>
    <row r="61" spans="1:22" x14ac:dyDescent="0.25">
      <c r="A61" s="201" t="s">
        <v>184</v>
      </c>
      <c r="B61" s="202"/>
      <c r="C61" s="196"/>
      <c r="D61" s="197"/>
      <c r="E61" s="197"/>
      <c r="F61" s="197"/>
      <c r="G61" s="197"/>
      <c r="H61" s="197"/>
      <c r="I61" s="197"/>
      <c r="J61" s="197"/>
      <c r="K61" s="197"/>
    </row>
    <row r="62" spans="1:22" x14ac:dyDescent="0.25">
      <c r="A62" s="164" t="s">
        <v>185</v>
      </c>
      <c r="B62" s="203"/>
      <c r="C62" s="204"/>
      <c r="D62" s="197"/>
      <c r="E62" s="197"/>
      <c r="F62" s="197"/>
      <c r="G62" s="197"/>
      <c r="H62" s="197"/>
      <c r="I62" s="197"/>
      <c r="J62" s="197"/>
      <c r="K62" s="197"/>
    </row>
    <row r="63" spans="1:22" x14ac:dyDescent="0.25">
      <c r="A63" s="202"/>
      <c r="B63" s="202"/>
      <c r="C63" s="204"/>
      <c r="D63" s="197"/>
      <c r="E63" s="197"/>
      <c r="F63" s="197"/>
      <c r="G63" s="197"/>
      <c r="H63" s="197"/>
      <c r="I63" s="197"/>
      <c r="J63" s="197"/>
      <c r="K63" s="197"/>
    </row>
    <row r="64" spans="1:22" x14ac:dyDescent="0.25">
      <c r="A64" s="203"/>
      <c r="B64" s="203"/>
      <c r="C64" s="204"/>
      <c r="D64" s="197"/>
      <c r="E64" s="197"/>
      <c r="F64" s="197"/>
      <c r="G64" s="197"/>
      <c r="H64" s="197"/>
      <c r="I64" s="197"/>
      <c r="J64" s="197"/>
      <c r="K64" s="197"/>
    </row>
    <row r="65" spans="1:11" x14ac:dyDescent="0.25">
      <c r="A65" s="203"/>
      <c r="B65" s="203"/>
      <c r="C65" s="204"/>
      <c r="D65" s="197"/>
      <c r="E65" s="197"/>
      <c r="F65" s="197"/>
      <c r="G65" s="197"/>
      <c r="H65" s="197"/>
      <c r="I65" s="197"/>
      <c r="J65" s="197"/>
      <c r="K65" s="197"/>
    </row>
  </sheetData>
  <sheetProtection algorithmName="SHA-512" hashValue="TS/FZvbcsRdVjq1mhEwsbgarBd0V/+gumCXyaBp9WN2YGPURyBBLOm6AjvWqNYs0twHRdsoAG9hJkdnyUpAsdg==" saltValue="1R+GYuvhUf5BhO7o97+IuA==" spinCount="100000" sheet="1" objects="1" scenarios="1"/>
  <mergeCells count="2">
    <mergeCell ref="D4:E4"/>
    <mergeCell ref="F4:J4"/>
  </mergeCells>
  <pageMargins left="0.7" right="0.7" top="0.78740157499999996" bottom="0.78740157499999996" header="0.3" footer="0.3"/>
  <pageSetup paperSize="9" scale="64"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zoomScaleNormal="100" workbookViewId="0"/>
  </sheetViews>
  <sheetFormatPr baseColWidth="10" defaultRowHeight="15" x14ac:dyDescent="0.25"/>
  <cols>
    <col min="1" max="1" width="31.7109375" style="145" customWidth="1"/>
    <col min="2" max="2" width="11.7109375" style="140" customWidth="1"/>
    <col min="3" max="3" width="11.7109375" style="141" customWidth="1"/>
    <col min="4" max="4" width="12" style="141" customWidth="1"/>
    <col min="5" max="9" width="11.7109375" style="141" customWidth="1"/>
    <col min="10" max="10" width="11.7109375" style="142" customWidth="1"/>
    <col min="11" max="11" width="2.5703125" customWidth="1"/>
  </cols>
  <sheetData>
    <row r="1" spans="1:22" ht="15" customHeight="1" x14ac:dyDescent="0.3">
      <c r="A1" s="139" t="s">
        <v>143</v>
      </c>
      <c r="J1"/>
    </row>
    <row r="2" spans="1:22" ht="15" customHeight="1" x14ac:dyDescent="0.4">
      <c r="A2" s="42" t="s">
        <v>144</v>
      </c>
    </row>
    <row r="3" spans="1:22" s="4" customFormat="1" ht="27" customHeight="1" x14ac:dyDescent="0.25">
      <c r="A3" s="3" t="s">
        <v>145</v>
      </c>
      <c r="F3" s="143"/>
      <c r="G3" s="143"/>
      <c r="H3" s="143"/>
      <c r="I3" s="143"/>
      <c r="J3" s="144"/>
      <c r="K3"/>
      <c r="L3"/>
      <c r="M3"/>
      <c r="N3"/>
      <c r="O3"/>
      <c r="P3"/>
      <c r="Q3"/>
      <c r="R3"/>
      <c r="S3"/>
      <c r="T3"/>
      <c r="U3"/>
    </row>
    <row r="4" spans="1:22" s="69" customFormat="1" ht="39" customHeight="1" x14ac:dyDescent="0.25">
      <c r="A4" s="5" t="s">
        <v>146</v>
      </c>
      <c r="B4" s="5"/>
      <c r="C4" s="576" t="s">
        <v>147</v>
      </c>
      <c r="D4" s="576"/>
      <c r="E4" s="576" t="s">
        <v>148</v>
      </c>
      <c r="F4" s="576"/>
      <c r="G4" s="576"/>
      <c r="H4" s="576"/>
      <c r="I4" s="576"/>
      <c r="J4" s="5" t="s">
        <v>34</v>
      </c>
      <c r="K4"/>
      <c r="L4"/>
      <c r="M4"/>
      <c r="N4"/>
      <c r="O4"/>
      <c r="P4"/>
      <c r="Q4"/>
      <c r="R4"/>
      <c r="S4"/>
      <c r="T4"/>
      <c r="U4"/>
    </row>
    <row r="5" spans="1:22" s="35" customFormat="1" ht="36" customHeight="1" x14ac:dyDescent="0.25">
      <c r="A5" s="5"/>
      <c r="B5" s="5" t="s">
        <v>149</v>
      </c>
      <c r="C5" s="5" t="s">
        <v>150</v>
      </c>
      <c r="D5" s="5" t="s">
        <v>151</v>
      </c>
      <c r="E5" s="5" t="s">
        <v>152</v>
      </c>
      <c r="F5" s="5" t="s">
        <v>153</v>
      </c>
      <c r="G5" s="5" t="s">
        <v>154</v>
      </c>
      <c r="H5" s="5" t="s">
        <v>155</v>
      </c>
      <c r="I5" s="5" t="s">
        <v>156</v>
      </c>
      <c r="J5" s="5"/>
      <c r="K5"/>
      <c r="L5"/>
      <c r="M5"/>
      <c r="N5"/>
      <c r="O5"/>
      <c r="P5"/>
      <c r="Q5"/>
      <c r="R5"/>
      <c r="S5"/>
      <c r="T5"/>
      <c r="U5"/>
    </row>
    <row r="6" spans="1:22" ht="6" customHeight="1" x14ac:dyDescent="0.25">
      <c r="B6" s="146"/>
      <c r="C6" s="147"/>
      <c r="D6" s="147"/>
      <c r="E6" s="147"/>
      <c r="F6" s="147"/>
      <c r="G6" s="147"/>
      <c r="H6" s="147"/>
      <c r="I6" s="147"/>
      <c r="J6" s="148"/>
    </row>
    <row r="7" spans="1:22" x14ac:dyDescent="0.25">
      <c r="A7" s="149" t="s">
        <v>157</v>
      </c>
      <c r="B7" s="146"/>
      <c r="C7" s="147"/>
      <c r="D7" s="147"/>
      <c r="E7" s="147"/>
      <c r="F7" s="147"/>
      <c r="G7" s="147"/>
      <c r="H7" s="147"/>
      <c r="I7" s="147"/>
      <c r="J7" s="148"/>
    </row>
    <row r="8" spans="1:22" ht="5.25" customHeight="1" x14ac:dyDescent="0.25">
      <c r="A8" s="150"/>
      <c r="B8" s="146"/>
      <c r="C8" s="147"/>
      <c r="D8" s="147"/>
      <c r="E8" s="147"/>
      <c r="F8" s="147"/>
      <c r="G8" s="147"/>
      <c r="H8" s="147"/>
      <c r="I8" s="147"/>
      <c r="J8" s="148"/>
    </row>
    <row r="9" spans="1:22" x14ac:dyDescent="0.25">
      <c r="A9" s="150" t="s">
        <v>34</v>
      </c>
      <c r="B9" s="151">
        <v>13</v>
      </c>
      <c r="C9" s="152">
        <v>136.54697268437494</v>
      </c>
      <c r="D9" s="152">
        <v>24.46526507011675</v>
      </c>
      <c r="E9" s="152">
        <v>68.859350007753832</v>
      </c>
      <c r="F9" s="152">
        <v>2.4541748820310598</v>
      </c>
      <c r="G9" s="152">
        <v>0.32595759764283655</v>
      </c>
      <c r="H9" s="152">
        <v>0.18239659717760695</v>
      </c>
      <c r="I9" s="152">
        <v>0.93382662442677067</v>
      </c>
      <c r="J9" s="152">
        <v>233.76794346352378</v>
      </c>
      <c r="V9" s="153"/>
    </row>
    <row r="10" spans="1:22" ht="5.25" customHeight="1" x14ac:dyDescent="0.25">
      <c r="A10" s="150"/>
      <c r="B10" s="146"/>
      <c r="C10" s="154"/>
      <c r="D10" s="154"/>
      <c r="E10" s="154"/>
      <c r="F10" s="154"/>
      <c r="G10" s="154"/>
      <c r="H10" s="154"/>
      <c r="I10" s="154"/>
      <c r="J10" s="154"/>
    </row>
    <row r="11" spans="1:22" x14ac:dyDescent="0.25">
      <c r="A11" s="121" t="s">
        <v>158</v>
      </c>
      <c r="B11" s="155">
        <v>3</v>
      </c>
      <c r="C11" s="156">
        <v>87.42711135018827</v>
      </c>
      <c r="D11" s="156">
        <v>19.127380311995697</v>
      </c>
      <c r="E11" s="156">
        <v>17.130500268961807</v>
      </c>
      <c r="F11" s="156">
        <v>0</v>
      </c>
      <c r="G11" s="156">
        <v>0</v>
      </c>
      <c r="H11" s="156">
        <v>0</v>
      </c>
      <c r="I11" s="156">
        <v>0.48757396449704143</v>
      </c>
      <c r="J11" s="156">
        <v>124.17256589564282</v>
      </c>
    </row>
    <row r="12" spans="1:22" x14ac:dyDescent="0.25">
      <c r="A12" s="121" t="s">
        <v>159</v>
      </c>
      <c r="B12" s="155">
        <v>3</v>
      </c>
      <c r="C12" s="156">
        <v>168.12407520097364</v>
      </c>
      <c r="D12" s="156">
        <v>37.858597828523841</v>
      </c>
      <c r="E12" s="156">
        <v>72.275341895397617</v>
      </c>
      <c r="F12" s="156">
        <v>17.739967331774654</v>
      </c>
      <c r="G12" s="156">
        <v>2.2921243954776926</v>
      </c>
      <c r="H12" s="156">
        <v>4.810556320661051E-2</v>
      </c>
      <c r="I12" s="156">
        <v>0.480927521378471</v>
      </c>
      <c r="J12" s="156">
        <v>298.81913973673255</v>
      </c>
    </row>
    <row r="13" spans="1:22" x14ac:dyDescent="0.25">
      <c r="A13" s="121" t="s">
        <v>160</v>
      </c>
      <c r="B13" s="155">
        <v>3</v>
      </c>
      <c r="C13" s="156">
        <v>114.09748978400467</v>
      </c>
      <c r="D13" s="156">
        <v>27.058502209990827</v>
      </c>
      <c r="E13" s="156">
        <v>76.644983737803358</v>
      </c>
      <c r="F13" s="156">
        <v>0</v>
      </c>
      <c r="G13" s="156">
        <v>4.1697940121757988E-2</v>
      </c>
      <c r="H13" s="156">
        <v>3.0251855558335417E-2</v>
      </c>
      <c r="I13" s="156">
        <v>0.95842715369860731</v>
      </c>
      <c r="J13" s="156">
        <v>218.83135268117755</v>
      </c>
    </row>
    <row r="14" spans="1:22" x14ac:dyDescent="0.25">
      <c r="A14" s="121" t="s">
        <v>161</v>
      </c>
      <c r="B14" s="155">
        <v>0</v>
      </c>
      <c r="C14" s="156">
        <v>0</v>
      </c>
      <c r="D14" s="156">
        <v>0</v>
      </c>
      <c r="E14" s="156">
        <v>0</v>
      </c>
      <c r="F14" s="156">
        <v>0</v>
      </c>
      <c r="G14" s="156">
        <v>0</v>
      </c>
      <c r="H14" s="156">
        <v>0</v>
      </c>
      <c r="I14" s="156">
        <v>0</v>
      </c>
      <c r="J14" s="156">
        <v>0</v>
      </c>
    </row>
    <row r="15" spans="1:22" x14ac:dyDescent="0.25">
      <c r="A15" s="121" t="s">
        <v>162</v>
      </c>
      <c r="B15" s="155">
        <v>3</v>
      </c>
      <c r="C15" s="156">
        <v>149.43392401340321</v>
      </c>
      <c r="D15" s="156">
        <v>20.86561065535026</v>
      </c>
      <c r="E15" s="156">
        <v>75.392863520341166</v>
      </c>
      <c r="F15" s="156">
        <v>0</v>
      </c>
      <c r="G15" s="156">
        <v>0</v>
      </c>
      <c r="H15" s="156">
        <v>0.40139284251215851</v>
      </c>
      <c r="I15" s="156">
        <v>1.2312475709288768</v>
      </c>
      <c r="J15" s="156">
        <v>247.3250386025357</v>
      </c>
    </row>
    <row r="16" spans="1:22" x14ac:dyDescent="0.25">
      <c r="A16" s="121" t="s">
        <v>163</v>
      </c>
      <c r="B16" s="155">
        <v>1</v>
      </c>
      <c r="C16" s="156">
        <v>120.37429781967057</v>
      </c>
      <c r="D16" s="156">
        <v>20.888769875273731</v>
      </c>
      <c r="E16" s="156">
        <v>54.071550985432737</v>
      </c>
      <c r="F16" s="156">
        <v>0</v>
      </c>
      <c r="G16" s="156">
        <v>0</v>
      </c>
      <c r="H16" s="156">
        <v>0</v>
      </c>
      <c r="I16" s="156">
        <v>0.66709511568123392</v>
      </c>
      <c r="J16" s="156">
        <v>196.00171379605828</v>
      </c>
    </row>
    <row r="17" spans="1:21" x14ac:dyDescent="0.25">
      <c r="A17" s="121" t="s">
        <v>164</v>
      </c>
      <c r="B17" s="157">
        <v>0</v>
      </c>
      <c r="C17" s="156">
        <v>0</v>
      </c>
      <c r="D17" s="156">
        <v>0</v>
      </c>
      <c r="E17" s="156">
        <v>0</v>
      </c>
      <c r="F17" s="156">
        <v>0</v>
      </c>
      <c r="G17" s="156">
        <v>0</v>
      </c>
      <c r="H17" s="156">
        <v>0</v>
      </c>
      <c r="I17" s="156">
        <v>0</v>
      </c>
      <c r="J17" s="156">
        <v>0</v>
      </c>
    </row>
    <row r="18" spans="1:21" x14ac:dyDescent="0.25">
      <c r="A18" s="121"/>
      <c r="B18" s="155"/>
      <c r="C18" s="158"/>
      <c r="D18" s="158"/>
      <c r="E18" s="158"/>
      <c r="F18" s="158"/>
      <c r="G18" s="158"/>
      <c r="H18" s="158"/>
      <c r="I18" s="158"/>
      <c r="J18" s="158"/>
    </row>
    <row r="19" spans="1:21" x14ac:dyDescent="0.25">
      <c r="A19" s="149" t="s">
        <v>165</v>
      </c>
      <c r="B19" s="155"/>
      <c r="C19" s="158"/>
      <c r="D19" s="158"/>
      <c r="E19" s="158"/>
      <c r="F19" s="158"/>
      <c r="G19" s="158"/>
      <c r="H19" s="158"/>
      <c r="I19" s="158"/>
      <c r="J19" s="158"/>
    </row>
    <row r="20" spans="1:21" ht="5.25" customHeight="1" x14ac:dyDescent="0.25">
      <c r="A20" s="150"/>
      <c r="B20" s="155"/>
      <c r="C20" s="158"/>
      <c r="D20" s="158"/>
      <c r="E20" s="158"/>
      <c r="F20" s="158"/>
      <c r="G20" s="158"/>
      <c r="H20" s="158"/>
      <c r="I20" s="158"/>
      <c r="J20" s="158"/>
    </row>
    <row r="21" spans="1:21" s="159" customFormat="1" x14ac:dyDescent="0.25">
      <c r="A21" s="150" t="s">
        <v>34</v>
      </c>
      <c r="B21" s="151">
        <v>191</v>
      </c>
      <c r="C21" s="152">
        <v>143.89214478342427</v>
      </c>
      <c r="D21" s="152">
        <v>45.800467675743455</v>
      </c>
      <c r="E21" s="152">
        <v>120.00037128144174</v>
      </c>
      <c r="F21" s="152">
        <v>1.1582690279186081</v>
      </c>
      <c r="G21" s="152">
        <v>0.87096152294827689</v>
      </c>
      <c r="H21" s="152">
        <v>1.1604611813816039</v>
      </c>
      <c r="I21" s="152">
        <v>1.3656785229615516</v>
      </c>
      <c r="J21" s="152">
        <v>314.24835399581951</v>
      </c>
      <c r="K21"/>
      <c r="L21"/>
      <c r="M21"/>
      <c r="N21"/>
      <c r="O21"/>
      <c r="P21"/>
      <c r="Q21"/>
      <c r="R21"/>
      <c r="S21"/>
      <c r="T21"/>
      <c r="U21"/>
    </row>
    <row r="22" spans="1:21" s="159" customFormat="1" ht="5.25" customHeight="1" x14ac:dyDescent="0.25">
      <c r="A22" s="150"/>
      <c r="B22" s="151"/>
      <c r="C22" s="152"/>
      <c r="D22" s="152"/>
      <c r="E22" s="152"/>
      <c r="F22" s="152"/>
      <c r="G22" s="152"/>
      <c r="H22" s="152"/>
      <c r="I22" s="152"/>
      <c r="J22" s="152"/>
      <c r="K22"/>
      <c r="L22"/>
      <c r="M22"/>
      <c r="N22"/>
      <c r="O22"/>
      <c r="P22"/>
      <c r="Q22"/>
      <c r="R22"/>
      <c r="S22"/>
      <c r="T22"/>
      <c r="U22"/>
    </row>
    <row r="23" spans="1:21" x14ac:dyDescent="0.25">
      <c r="A23" s="121" t="s">
        <v>158</v>
      </c>
      <c r="B23" s="155">
        <v>17</v>
      </c>
      <c r="C23" s="156">
        <v>152.74047773547019</v>
      </c>
      <c r="D23" s="156">
        <v>55.372822214332061</v>
      </c>
      <c r="E23" s="156">
        <v>158.61361215519668</v>
      </c>
      <c r="F23" s="156">
        <v>0.39714974839918216</v>
      </c>
      <c r="G23" s="156">
        <v>1.8185045973774747</v>
      </c>
      <c r="H23" s="156">
        <v>5.05368708449135</v>
      </c>
      <c r="I23" s="156">
        <v>1.1550497692128752</v>
      </c>
      <c r="J23" s="156">
        <v>375.15130330447982</v>
      </c>
    </row>
    <row r="24" spans="1:21" x14ac:dyDescent="0.25">
      <c r="A24" s="121" t="s">
        <v>159</v>
      </c>
      <c r="B24" s="155">
        <v>40</v>
      </c>
      <c r="C24" s="156">
        <v>151.49734075700039</v>
      </c>
      <c r="D24" s="156">
        <v>50.054077633108399</v>
      </c>
      <c r="E24" s="156">
        <v>129.79736085075427</v>
      </c>
      <c r="F24" s="156">
        <v>8.995642961971935E-2</v>
      </c>
      <c r="G24" s="156">
        <v>0.13799067548078758</v>
      </c>
      <c r="H24" s="156">
        <v>0.35262503274773183</v>
      </c>
      <c r="I24" s="156">
        <v>1.3721159740256437</v>
      </c>
      <c r="J24" s="156">
        <v>333.30146735273695</v>
      </c>
    </row>
    <row r="25" spans="1:21" x14ac:dyDescent="0.25">
      <c r="A25" s="121" t="s">
        <v>160</v>
      </c>
      <c r="B25" s="155">
        <v>35</v>
      </c>
      <c r="C25" s="156">
        <v>143.1686064545712</v>
      </c>
      <c r="D25" s="156">
        <v>42.065774656435018</v>
      </c>
      <c r="E25" s="156">
        <v>119.21300017532266</v>
      </c>
      <c r="F25" s="156">
        <v>0.25080580992326262</v>
      </c>
      <c r="G25" s="156">
        <v>3.3412453303483525E-3</v>
      </c>
      <c r="H25" s="156">
        <v>0.2217056197656071</v>
      </c>
      <c r="I25" s="156">
        <v>1.4455774858730395</v>
      </c>
      <c r="J25" s="156">
        <v>306.36881144722116</v>
      </c>
    </row>
    <row r="26" spans="1:21" x14ac:dyDescent="0.25">
      <c r="A26" s="121" t="s">
        <v>161</v>
      </c>
      <c r="B26" s="155">
        <v>23</v>
      </c>
      <c r="C26" s="156">
        <v>146.99055207163067</v>
      </c>
      <c r="D26" s="156">
        <v>34.406166985417613</v>
      </c>
      <c r="E26" s="156">
        <v>113.67532116193175</v>
      </c>
      <c r="F26" s="156">
        <v>0.7987904998440688</v>
      </c>
      <c r="G26" s="156">
        <v>8.9410580026527089E-2</v>
      </c>
      <c r="H26" s="156">
        <v>0.27126394457115161</v>
      </c>
      <c r="I26" s="156">
        <v>1.2649045813716686</v>
      </c>
      <c r="J26" s="156">
        <v>297.49640982479343</v>
      </c>
    </row>
    <row r="27" spans="1:21" x14ac:dyDescent="0.25">
      <c r="A27" s="121" t="s">
        <v>162</v>
      </c>
      <c r="B27" s="155">
        <v>27</v>
      </c>
      <c r="C27" s="156">
        <v>140.54958021384851</v>
      </c>
      <c r="D27" s="156">
        <v>35.923420166504847</v>
      </c>
      <c r="E27" s="156">
        <v>102.7535723443012</v>
      </c>
      <c r="F27" s="156">
        <v>0.33250417112741354</v>
      </c>
      <c r="G27" s="156">
        <v>0.2088334331811515</v>
      </c>
      <c r="H27" s="156">
        <v>0.40070529420271012</v>
      </c>
      <c r="I27" s="156">
        <v>1.0060431221055779</v>
      </c>
      <c r="J27" s="156">
        <v>281.17465874527142</v>
      </c>
    </row>
    <row r="28" spans="1:21" x14ac:dyDescent="0.25">
      <c r="A28" s="121" t="s">
        <v>163</v>
      </c>
      <c r="B28" s="155">
        <v>44</v>
      </c>
      <c r="C28" s="156">
        <v>136.32296211762304</v>
      </c>
      <c r="D28" s="156">
        <v>41.274851786803332</v>
      </c>
      <c r="E28" s="156">
        <v>124.06751035856469</v>
      </c>
      <c r="F28" s="156">
        <v>0.93278331950446403</v>
      </c>
      <c r="G28" s="156">
        <v>0.85875236552188061</v>
      </c>
      <c r="H28" s="156">
        <v>1.4768949695197762</v>
      </c>
      <c r="I28" s="156">
        <v>1.5752315790300249</v>
      </c>
      <c r="J28" s="156">
        <v>306.50898649656722</v>
      </c>
    </row>
    <row r="29" spans="1:21" x14ac:dyDescent="0.25">
      <c r="A29" s="121" t="s">
        <v>164</v>
      </c>
      <c r="B29" s="155">
        <v>5</v>
      </c>
      <c r="C29" s="156">
        <v>165.69577085579209</v>
      </c>
      <c r="D29" s="156">
        <v>85.936453614033098</v>
      </c>
      <c r="E29" s="156">
        <v>125.77528508939402</v>
      </c>
      <c r="F29" s="156">
        <v>5.2822726877167812</v>
      </c>
      <c r="G29" s="156">
        <v>3.9072760176816694</v>
      </c>
      <c r="H29" s="156">
        <v>3.0261957237922883</v>
      </c>
      <c r="I29" s="156">
        <v>1.2175062026145997</v>
      </c>
      <c r="J29" s="156">
        <v>390.84076019102457</v>
      </c>
    </row>
    <row r="30" spans="1:21" x14ac:dyDescent="0.25">
      <c r="A30" s="121"/>
      <c r="B30" s="155"/>
      <c r="C30" s="158"/>
      <c r="D30" s="158"/>
      <c r="E30" s="158"/>
      <c r="F30" s="158"/>
      <c r="G30" s="158"/>
      <c r="H30" s="158"/>
      <c r="I30" s="158"/>
      <c r="J30" s="158"/>
    </row>
    <row r="31" spans="1:21" x14ac:dyDescent="0.25">
      <c r="A31" s="149" t="s">
        <v>166</v>
      </c>
      <c r="B31" s="155"/>
      <c r="C31" s="158"/>
      <c r="D31" s="158"/>
      <c r="E31" s="158"/>
      <c r="F31" s="158"/>
      <c r="G31" s="158"/>
      <c r="H31" s="158"/>
      <c r="I31" s="158"/>
      <c r="J31" s="158"/>
    </row>
    <row r="32" spans="1:21" ht="5.25" customHeight="1" x14ac:dyDescent="0.25">
      <c r="A32" s="150"/>
      <c r="B32" s="155"/>
      <c r="C32" s="158"/>
      <c r="D32" s="158"/>
      <c r="E32" s="158"/>
      <c r="F32" s="158"/>
      <c r="G32" s="158"/>
      <c r="H32" s="158"/>
      <c r="I32" s="158"/>
      <c r="J32" s="158"/>
    </row>
    <row r="33" spans="1:21" s="159" customFormat="1" x14ac:dyDescent="0.25">
      <c r="A33" s="150" t="s">
        <v>34</v>
      </c>
      <c r="B33" s="151">
        <v>37</v>
      </c>
      <c r="C33" s="152">
        <v>142.55989205891021</v>
      </c>
      <c r="D33" s="152">
        <v>93.396289143890968</v>
      </c>
      <c r="E33" s="152">
        <v>173.23025298057669</v>
      </c>
      <c r="F33" s="152">
        <v>6.3930427800420784</v>
      </c>
      <c r="G33" s="152">
        <v>11.091526319534085</v>
      </c>
      <c r="H33" s="152">
        <v>3.9340034760689928</v>
      </c>
      <c r="I33" s="152">
        <v>2.1360281337981646</v>
      </c>
      <c r="J33" s="152">
        <v>432.74103489282123</v>
      </c>
      <c r="K33"/>
      <c r="L33"/>
      <c r="M33"/>
      <c r="N33"/>
      <c r="O33"/>
      <c r="P33"/>
      <c r="Q33"/>
      <c r="R33"/>
      <c r="S33"/>
      <c r="T33"/>
      <c r="U33"/>
    </row>
    <row r="34" spans="1:21" s="159" customFormat="1" ht="5.25" customHeight="1" x14ac:dyDescent="0.25">
      <c r="A34" s="150"/>
      <c r="B34" s="151"/>
      <c r="C34" s="152"/>
      <c r="D34" s="152"/>
      <c r="E34" s="152"/>
      <c r="F34" s="152"/>
      <c r="G34" s="152"/>
      <c r="H34" s="152"/>
      <c r="I34" s="152"/>
      <c r="J34" s="152"/>
      <c r="K34"/>
      <c r="L34"/>
      <c r="M34"/>
      <c r="N34"/>
      <c r="O34"/>
      <c r="P34"/>
      <c r="Q34"/>
      <c r="R34"/>
      <c r="S34"/>
      <c r="T34"/>
      <c r="U34"/>
    </row>
    <row r="35" spans="1:21" x14ac:dyDescent="0.25">
      <c r="A35" s="121" t="s">
        <v>158</v>
      </c>
      <c r="B35" s="155">
        <v>15</v>
      </c>
      <c r="C35" s="156">
        <v>148.00524819262532</v>
      </c>
      <c r="D35" s="156">
        <v>57.661408391058409</v>
      </c>
      <c r="E35" s="156">
        <v>208.96289966423666</v>
      </c>
      <c r="F35" s="156">
        <v>0.15183459874769351</v>
      </c>
      <c r="G35" s="156">
        <v>3.150942254756647</v>
      </c>
      <c r="H35" s="156">
        <v>0.66694394869778273</v>
      </c>
      <c r="I35" s="156">
        <v>1.8383042439275235</v>
      </c>
      <c r="J35" s="156">
        <v>420.43758129405001</v>
      </c>
    </row>
    <row r="36" spans="1:21" x14ac:dyDescent="0.25">
      <c r="A36" s="121" t="s">
        <v>159</v>
      </c>
      <c r="B36" s="155">
        <v>7</v>
      </c>
      <c r="C36" s="156">
        <v>167.93649837549739</v>
      </c>
      <c r="D36" s="156">
        <v>76.086773993355962</v>
      </c>
      <c r="E36" s="156">
        <v>179.79085897857118</v>
      </c>
      <c r="F36" s="156">
        <v>1.4583835286387032</v>
      </c>
      <c r="G36" s="156">
        <v>7.6772350600518378</v>
      </c>
      <c r="H36" s="156">
        <v>1.2429087723140948</v>
      </c>
      <c r="I36" s="156">
        <v>1.4869857262804367</v>
      </c>
      <c r="J36" s="156">
        <v>435.67964443470959</v>
      </c>
    </row>
    <row r="37" spans="1:21" x14ac:dyDescent="0.25">
      <c r="A37" s="121" t="s">
        <v>160</v>
      </c>
      <c r="B37" s="155">
        <v>2</v>
      </c>
      <c r="C37" s="156">
        <v>123.62922419460881</v>
      </c>
      <c r="D37" s="156">
        <v>51.997041420118343</v>
      </c>
      <c r="E37" s="156">
        <v>144.89165023011176</v>
      </c>
      <c r="F37" s="156">
        <v>0</v>
      </c>
      <c r="G37" s="156">
        <v>0</v>
      </c>
      <c r="H37" s="156">
        <v>9.0368178829717288E-2</v>
      </c>
      <c r="I37" s="156">
        <v>1.9081525312294543</v>
      </c>
      <c r="J37" s="156">
        <v>322.51643655489812</v>
      </c>
    </row>
    <row r="38" spans="1:21" x14ac:dyDescent="0.25">
      <c r="A38" s="121" t="s">
        <v>161</v>
      </c>
      <c r="B38" s="155">
        <v>1</v>
      </c>
      <c r="C38" s="156">
        <v>173.5488964275244</v>
      </c>
      <c r="D38" s="156">
        <v>187.82703019642332</v>
      </c>
      <c r="E38" s="156">
        <v>51.412740294006788</v>
      </c>
      <c r="F38" s="156">
        <v>2.5576077396657872</v>
      </c>
      <c r="G38" s="156">
        <v>0</v>
      </c>
      <c r="H38" s="156">
        <v>0</v>
      </c>
      <c r="I38" s="156">
        <v>0</v>
      </c>
      <c r="J38" s="156">
        <v>415.34627465762031</v>
      </c>
    </row>
    <row r="39" spans="1:21" x14ac:dyDescent="0.25">
      <c r="A39" s="121" t="s">
        <v>162</v>
      </c>
      <c r="B39" s="155">
        <v>1</v>
      </c>
      <c r="C39" s="156">
        <v>142.75659519168292</v>
      </c>
      <c r="D39" s="156">
        <v>84.590123456790124</v>
      </c>
      <c r="E39" s="156">
        <v>188.91721897335933</v>
      </c>
      <c r="F39" s="156">
        <v>8.7673489278752434</v>
      </c>
      <c r="G39" s="156">
        <v>14.538401559454192</v>
      </c>
      <c r="H39" s="156">
        <v>5.5930799220272904</v>
      </c>
      <c r="I39" s="156">
        <v>1.7428200129954516</v>
      </c>
      <c r="J39" s="156">
        <v>446.90558804418453</v>
      </c>
    </row>
    <row r="40" spans="1:21" x14ac:dyDescent="0.25">
      <c r="A40" s="121" t="s">
        <v>163</v>
      </c>
      <c r="B40" s="155">
        <v>5</v>
      </c>
      <c r="C40" s="156">
        <v>129.1749866321897</v>
      </c>
      <c r="D40" s="156">
        <v>79.113666291569899</v>
      </c>
      <c r="E40" s="156">
        <v>175.44368760025858</v>
      </c>
      <c r="F40" s="156">
        <v>4.8695421425208103</v>
      </c>
      <c r="G40" s="156">
        <v>8.3638877582780662</v>
      </c>
      <c r="H40" s="156">
        <v>3.6330994964126382</v>
      </c>
      <c r="I40" s="156">
        <v>2.4005754144021196</v>
      </c>
      <c r="J40" s="156">
        <v>402.99944533563178</v>
      </c>
    </row>
    <row r="41" spans="1:21" x14ac:dyDescent="0.25">
      <c r="A41" s="121" t="s">
        <v>164</v>
      </c>
      <c r="B41" s="155">
        <v>6</v>
      </c>
      <c r="C41" s="156">
        <v>145.27920278709698</v>
      </c>
      <c r="D41" s="156">
        <v>105.09008756142291</v>
      </c>
      <c r="E41" s="156">
        <v>173.25141905641519</v>
      </c>
      <c r="F41" s="156">
        <v>8.8163391094413477</v>
      </c>
      <c r="G41" s="156">
        <v>14.679258164908294</v>
      </c>
      <c r="H41" s="156">
        <v>5.0693284681776714</v>
      </c>
      <c r="I41" s="156">
        <v>2.2478915656938252</v>
      </c>
      <c r="J41" s="156">
        <v>454.4335267131562</v>
      </c>
    </row>
    <row r="42" spans="1:21" x14ac:dyDescent="0.25">
      <c r="A42" s="121"/>
      <c r="B42" s="155"/>
      <c r="C42" s="156"/>
      <c r="D42" s="156"/>
      <c r="E42" s="156"/>
      <c r="F42" s="156"/>
      <c r="G42" s="156"/>
      <c r="H42" s="156"/>
      <c r="I42" s="156"/>
      <c r="J42" s="156"/>
    </row>
    <row r="43" spans="1:21" x14ac:dyDescent="0.25">
      <c r="A43" s="149" t="s">
        <v>167</v>
      </c>
      <c r="B43" s="155"/>
      <c r="C43" s="156"/>
      <c r="D43" s="156"/>
      <c r="E43" s="156"/>
      <c r="F43" s="156"/>
      <c r="G43" s="156"/>
      <c r="H43" s="156"/>
      <c r="I43" s="156"/>
      <c r="J43" s="156"/>
    </row>
    <row r="44" spans="1:21" ht="5.25" customHeight="1" x14ac:dyDescent="0.25">
      <c r="A44" s="150"/>
      <c r="B44" s="155"/>
      <c r="C44" s="156"/>
      <c r="D44" s="156"/>
      <c r="E44" s="156"/>
      <c r="F44" s="156"/>
      <c r="G44" s="156"/>
      <c r="H44" s="156"/>
      <c r="I44" s="156"/>
      <c r="J44" s="156"/>
    </row>
    <row r="45" spans="1:21" s="159" customFormat="1" x14ac:dyDescent="0.25">
      <c r="A45" s="150" t="s">
        <v>34</v>
      </c>
      <c r="B45" s="160">
        <v>1</v>
      </c>
      <c r="C45" s="152">
        <v>263.62549677098855</v>
      </c>
      <c r="D45" s="152">
        <v>180.85947590660706</v>
      </c>
      <c r="E45" s="152">
        <v>190.78688524590163</v>
      </c>
      <c r="F45" s="152">
        <v>38.342709885742671</v>
      </c>
      <c r="G45" s="152">
        <v>0</v>
      </c>
      <c r="H45" s="152">
        <v>0</v>
      </c>
      <c r="I45" s="152">
        <v>0</v>
      </c>
      <c r="J45" s="152">
        <v>673.61456780923993</v>
      </c>
      <c r="K45"/>
      <c r="L45"/>
      <c r="M45"/>
      <c r="N45"/>
      <c r="O45"/>
      <c r="P45"/>
      <c r="Q45"/>
      <c r="R45"/>
      <c r="S45"/>
      <c r="T45"/>
      <c r="U45"/>
    </row>
    <row r="46" spans="1:21" s="159" customFormat="1" ht="5.25" customHeight="1" x14ac:dyDescent="0.25">
      <c r="A46" s="150"/>
      <c r="B46" s="151"/>
      <c r="C46" s="152"/>
      <c r="D46" s="152"/>
      <c r="E46" s="152"/>
      <c r="F46" s="152"/>
      <c r="G46" s="152"/>
      <c r="H46" s="152"/>
      <c r="I46" s="152"/>
      <c r="J46" s="152"/>
      <c r="K46"/>
      <c r="L46"/>
      <c r="M46"/>
      <c r="N46"/>
      <c r="O46"/>
      <c r="P46"/>
      <c r="Q46"/>
      <c r="R46"/>
      <c r="S46"/>
      <c r="T46"/>
      <c r="U46"/>
    </row>
    <row r="47" spans="1:21" x14ac:dyDescent="0.25">
      <c r="A47" s="121" t="s">
        <v>158</v>
      </c>
      <c r="B47" s="161">
        <v>0</v>
      </c>
      <c r="C47" s="156">
        <v>0</v>
      </c>
      <c r="D47" s="156">
        <v>0</v>
      </c>
      <c r="E47" s="156">
        <v>0</v>
      </c>
      <c r="F47" s="156">
        <v>0</v>
      </c>
      <c r="G47" s="156">
        <v>0</v>
      </c>
      <c r="H47" s="156">
        <v>0</v>
      </c>
      <c r="I47" s="156">
        <v>0</v>
      </c>
      <c r="J47" s="156">
        <v>0</v>
      </c>
    </row>
    <row r="48" spans="1:21" x14ac:dyDescent="0.25">
      <c r="A48" s="121" t="s">
        <v>159</v>
      </c>
      <c r="B48" s="161">
        <v>0</v>
      </c>
      <c r="C48" s="156">
        <v>0</v>
      </c>
      <c r="D48" s="156">
        <v>0</v>
      </c>
      <c r="E48" s="156">
        <v>0</v>
      </c>
      <c r="F48" s="156">
        <v>0</v>
      </c>
      <c r="G48" s="156">
        <v>0</v>
      </c>
      <c r="H48" s="156">
        <v>0</v>
      </c>
      <c r="I48" s="156">
        <v>0</v>
      </c>
      <c r="J48" s="156">
        <v>0</v>
      </c>
    </row>
    <row r="49" spans="1:10" x14ac:dyDescent="0.25">
      <c r="A49" s="121" t="s">
        <v>160</v>
      </c>
      <c r="B49" s="161">
        <v>1</v>
      </c>
      <c r="C49" s="156">
        <v>263.62549677098855</v>
      </c>
      <c r="D49" s="156">
        <v>180.85947590660706</v>
      </c>
      <c r="E49" s="156">
        <v>190.78688524590163</v>
      </c>
      <c r="F49" s="156">
        <v>38.342709885742671</v>
      </c>
      <c r="G49" s="156">
        <v>0</v>
      </c>
      <c r="H49" s="156">
        <v>0</v>
      </c>
      <c r="I49" s="156">
        <v>0</v>
      </c>
      <c r="J49" s="156">
        <v>673.61456780923993</v>
      </c>
    </row>
    <row r="50" spans="1:10" x14ac:dyDescent="0.25">
      <c r="A50" s="121" t="s">
        <v>161</v>
      </c>
      <c r="B50" s="161">
        <v>0</v>
      </c>
      <c r="C50" s="156">
        <v>0</v>
      </c>
      <c r="D50" s="156">
        <v>0</v>
      </c>
      <c r="E50" s="156">
        <v>0</v>
      </c>
      <c r="F50" s="156">
        <v>0</v>
      </c>
      <c r="G50" s="156">
        <v>0</v>
      </c>
      <c r="H50" s="156">
        <v>0</v>
      </c>
      <c r="I50" s="156">
        <v>0</v>
      </c>
      <c r="J50" s="156">
        <v>0</v>
      </c>
    </row>
    <row r="51" spans="1:10" x14ac:dyDescent="0.25">
      <c r="A51" s="121" t="s">
        <v>162</v>
      </c>
      <c r="B51" s="161">
        <v>0</v>
      </c>
      <c r="C51" s="156">
        <v>0</v>
      </c>
      <c r="D51" s="156">
        <v>0</v>
      </c>
      <c r="E51" s="156">
        <v>0</v>
      </c>
      <c r="F51" s="156">
        <v>0</v>
      </c>
      <c r="G51" s="156">
        <v>0</v>
      </c>
      <c r="H51" s="156">
        <v>0</v>
      </c>
      <c r="I51" s="156">
        <v>0</v>
      </c>
      <c r="J51" s="156">
        <v>0</v>
      </c>
    </row>
    <row r="52" spans="1:10" x14ac:dyDescent="0.25">
      <c r="A52" s="121" t="s">
        <v>163</v>
      </c>
      <c r="B52" s="161">
        <v>0</v>
      </c>
      <c r="C52" s="156">
        <v>0</v>
      </c>
      <c r="D52" s="156">
        <v>0</v>
      </c>
      <c r="E52" s="156">
        <v>0</v>
      </c>
      <c r="F52" s="156">
        <v>0</v>
      </c>
      <c r="G52" s="156">
        <v>0</v>
      </c>
      <c r="H52" s="156">
        <v>0</v>
      </c>
      <c r="I52" s="156">
        <v>0</v>
      </c>
      <c r="J52" s="156">
        <v>0</v>
      </c>
    </row>
    <row r="53" spans="1:10" x14ac:dyDescent="0.25">
      <c r="A53" s="121" t="s">
        <v>164</v>
      </c>
      <c r="B53" s="161">
        <v>0</v>
      </c>
      <c r="C53" s="156">
        <v>0</v>
      </c>
      <c r="D53" s="156">
        <v>0</v>
      </c>
      <c r="E53" s="156">
        <v>0</v>
      </c>
      <c r="F53" s="156">
        <v>0</v>
      </c>
      <c r="G53" s="156">
        <v>0</v>
      </c>
      <c r="H53" s="156">
        <v>0</v>
      </c>
      <c r="I53" s="156">
        <v>0</v>
      </c>
      <c r="J53" s="156">
        <v>0</v>
      </c>
    </row>
    <row r="54" spans="1:10" x14ac:dyDescent="0.25">
      <c r="A54" s="5"/>
      <c r="B54" s="5"/>
      <c r="C54" s="5"/>
      <c r="D54" s="5"/>
      <c r="E54" s="5"/>
      <c r="F54" s="5"/>
      <c r="G54" s="5"/>
      <c r="H54" s="5"/>
      <c r="I54" s="5"/>
      <c r="J54" s="5"/>
    </row>
    <row r="55" spans="1:10" x14ac:dyDescent="0.25">
      <c r="A55" s="162" t="s">
        <v>168</v>
      </c>
      <c r="B55"/>
      <c r="C55"/>
      <c r="D55"/>
      <c r="E55"/>
      <c r="F55"/>
      <c r="G55"/>
      <c r="H55"/>
      <c r="I55"/>
      <c r="J55"/>
    </row>
    <row r="56" spans="1:10" x14ac:dyDescent="0.25">
      <c r="A56" s="163"/>
      <c r="B56"/>
      <c r="C56"/>
      <c r="D56"/>
      <c r="E56"/>
      <c r="F56"/>
      <c r="G56"/>
      <c r="H56"/>
      <c r="I56"/>
      <c r="J56"/>
    </row>
    <row r="57" spans="1:10" x14ac:dyDescent="0.25">
      <c r="A57" s="164" t="s">
        <v>169</v>
      </c>
      <c r="B57"/>
      <c r="C57"/>
      <c r="D57"/>
      <c r="E57"/>
      <c r="F57"/>
      <c r="G57"/>
      <c r="H57"/>
      <c r="I57"/>
      <c r="J57"/>
    </row>
    <row r="58" spans="1:10" x14ac:dyDescent="0.25">
      <c r="A58" s="164" t="s">
        <v>170</v>
      </c>
      <c r="B58"/>
      <c r="C58"/>
      <c r="D58"/>
      <c r="E58"/>
      <c r="F58"/>
      <c r="G58"/>
      <c r="H58"/>
      <c r="I58"/>
      <c r="J58"/>
    </row>
  </sheetData>
  <sheetProtection algorithmName="SHA-512" hashValue="DU2qVmGbj5hH3oHVtdpfRdq0hA/usC7NXWZuwcNsq93A5Rdw62zzs5wEx2xwF6oel1QEJ6+nOd9DLprlbhyj/Q==" saltValue="RJ3KTZ+I46KFA2XG+tV0/Q==" spinCount="100000" sheet="1" objects="1" scenarios="1"/>
  <mergeCells count="2">
    <mergeCell ref="C4:D4"/>
    <mergeCell ref="E4:I4"/>
  </mergeCells>
  <pageMargins left="0.7" right="0.7" top="0.78740157499999996" bottom="0.78740157499999996" header="0.3" footer="0.3"/>
  <pageSetup paperSize="9" scale="63"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heetViews>
  <sheetFormatPr baseColWidth="10" defaultRowHeight="15" x14ac:dyDescent="0.25"/>
  <cols>
    <col min="1" max="1" width="33.140625" customWidth="1"/>
  </cols>
  <sheetData>
    <row r="1" spans="1:13" ht="15" customHeight="1" x14ac:dyDescent="0.3">
      <c r="A1" s="1" t="s">
        <v>116</v>
      </c>
      <c r="B1" s="106"/>
      <c r="C1" s="106"/>
      <c r="D1" s="106"/>
      <c r="E1" s="106"/>
    </row>
    <row r="2" spans="1:13" ht="15" customHeight="1" x14ac:dyDescent="0.4">
      <c r="A2" s="42" t="s">
        <v>117</v>
      </c>
      <c r="B2" s="106"/>
      <c r="C2" s="106"/>
      <c r="D2" s="106"/>
      <c r="E2" s="106"/>
    </row>
    <row r="3" spans="1:13" s="4" customFormat="1" ht="26.25" customHeight="1" x14ac:dyDescent="0.25">
      <c r="A3" s="3" t="s">
        <v>118</v>
      </c>
      <c r="B3" s="107"/>
      <c r="C3" s="107"/>
      <c r="D3" s="107"/>
      <c r="E3" s="108"/>
      <c r="F3" s="109"/>
      <c r="G3" s="110"/>
      <c r="H3" s="108"/>
    </row>
    <row r="4" spans="1:13" x14ac:dyDescent="0.25">
      <c r="A4" s="111"/>
      <c r="B4" s="111">
        <v>2011</v>
      </c>
      <c r="C4" s="111">
        <v>2012</v>
      </c>
      <c r="D4" s="111">
        <v>2013</v>
      </c>
      <c r="E4" s="111">
        <v>2014</v>
      </c>
      <c r="F4" s="111">
        <v>2015</v>
      </c>
      <c r="G4" s="111">
        <v>2016</v>
      </c>
      <c r="H4" s="111">
        <v>2017</v>
      </c>
      <c r="I4" s="112"/>
      <c r="J4" s="113"/>
      <c r="K4" s="112"/>
      <c r="L4" s="112"/>
      <c r="M4" s="113"/>
    </row>
    <row r="5" spans="1:13" ht="22.5" customHeight="1" x14ac:dyDescent="0.3">
      <c r="A5" s="114" t="s">
        <v>119</v>
      </c>
      <c r="B5" s="115"/>
      <c r="C5" s="57"/>
      <c r="D5" s="57"/>
      <c r="E5" s="116"/>
      <c r="F5" s="57"/>
      <c r="G5" s="115"/>
      <c r="H5" s="116"/>
    </row>
    <row r="6" spans="1:13" ht="5.25" customHeight="1" x14ac:dyDescent="0.25">
      <c r="A6" s="117"/>
      <c r="B6" s="115"/>
      <c r="C6" s="57"/>
      <c r="D6" s="57"/>
      <c r="E6" s="116"/>
      <c r="F6" s="57"/>
      <c r="G6" s="115"/>
      <c r="H6" s="116"/>
    </row>
    <row r="7" spans="1:13" ht="15.75" x14ac:dyDescent="0.3">
      <c r="A7" s="118" t="s">
        <v>34</v>
      </c>
      <c r="B7" s="119">
        <v>280</v>
      </c>
      <c r="C7" s="119">
        <v>309.89999999999998</v>
      </c>
      <c r="D7" s="119">
        <v>312.5</v>
      </c>
      <c r="E7" s="119">
        <v>326</v>
      </c>
      <c r="F7" s="119">
        <v>322.5</v>
      </c>
      <c r="G7" s="119">
        <v>325.10000000000002</v>
      </c>
      <c r="H7" s="119">
        <v>331.26906431388335</v>
      </c>
      <c r="I7" s="120"/>
      <c r="J7" s="120"/>
      <c r="K7" s="120"/>
      <c r="L7" s="120"/>
      <c r="M7" s="120"/>
    </row>
    <row r="8" spans="1:13" x14ac:dyDescent="0.25">
      <c r="A8" s="121" t="s">
        <v>120</v>
      </c>
      <c r="B8" s="122">
        <v>340</v>
      </c>
      <c r="C8" s="122">
        <v>373.3</v>
      </c>
      <c r="D8" s="122">
        <v>360.1</v>
      </c>
      <c r="E8" s="122">
        <v>438.6</v>
      </c>
      <c r="F8" s="122">
        <v>417.2</v>
      </c>
      <c r="G8" s="122">
        <v>416</v>
      </c>
      <c r="H8" s="122">
        <v>429.04381152666986</v>
      </c>
      <c r="I8" s="120"/>
      <c r="J8" s="120"/>
      <c r="K8" s="120"/>
      <c r="L8" s="120"/>
      <c r="M8" s="120"/>
    </row>
    <row r="9" spans="1:13" x14ac:dyDescent="0.25">
      <c r="A9" s="121" t="s">
        <v>121</v>
      </c>
      <c r="B9" s="122">
        <v>340.8</v>
      </c>
      <c r="C9" s="122">
        <v>373.4</v>
      </c>
      <c r="D9" s="122">
        <v>411.6</v>
      </c>
      <c r="E9" s="122">
        <v>357</v>
      </c>
      <c r="F9" s="122">
        <v>391.7</v>
      </c>
      <c r="G9" s="122">
        <v>394.6</v>
      </c>
      <c r="H9" s="122">
        <v>391.53536673772527</v>
      </c>
      <c r="I9" s="120"/>
      <c r="J9" s="120"/>
      <c r="K9" s="120"/>
      <c r="L9" s="120"/>
      <c r="M9" s="120"/>
    </row>
    <row r="10" spans="1:13" x14ac:dyDescent="0.25">
      <c r="A10" s="121" t="s">
        <v>122</v>
      </c>
      <c r="B10" s="122">
        <v>244.5</v>
      </c>
      <c r="C10" s="122">
        <v>264.5</v>
      </c>
      <c r="D10" s="122">
        <v>256.8</v>
      </c>
      <c r="E10" s="122">
        <v>280.39999999999998</v>
      </c>
      <c r="F10" s="122">
        <v>276.3</v>
      </c>
      <c r="G10" s="122">
        <v>271.3</v>
      </c>
      <c r="H10" s="122">
        <v>276.4647577230794</v>
      </c>
      <c r="I10" s="120"/>
      <c r="J10" s="120"/>
      <c r="K10" s="120"/>
      <c r="L10" s="120"/>
      <c r="M10" s="120"/>
    </row>
    <row r="11" spans="1:13" x14ac:dyDescent="0.25">
      <c r="A11" s="121" t="s">
        <v>123</v>
      </c>
      <c r="B11" s="122">
        <v>257.60000000000002</v>
      </c>
      <c r="C11" s="122">
        <v>291.60000000000002</v>
      </c>
      <c r="D11" s="122">
        <v>310</v>
      </c>
      <c r="E11" s="122">
        <v>295.2</v>
      </c>
      <c r="F11" s="122">
        <v>287.60000000000002</v>
      </c>
      <c r="G11" s="122">
        <v>301.5</v>
      </c>
      <c r="H11" s="122">
        <v>306.08719003185359</v>
      </c>
      <c r="I11" s="120"/>
      <c r="J11" s="120"/>
      <c r="K11" s="120"/>
      <c r="L11" s="120"/>
      <c r="M11" s="120"/>
    </row>
    <row r="12" spans="1:13" x14ac:dyDescent="0.25">
      <c r="A12" s="121" t="s">
        <v>124</v>
      </c>
      <c r="B12" s="122">
        <v>322.8</v>
      </c>
      <c r="C12" s="122">
        <v>409.2</v>
      </c>
      <c r="D12" s="122">
        <v>258</v>
      </c>
      <c r="E12" s="122">
        <v>336.3</v>
      </c>
      <c r="F12" s="122">
        <v>363.1</v>
      </c>
      <c r="G12" s="122">
        <v>413.3</v>
      </c>
      <c r="H12" s="122">
        <v>428.30780303895807</v>
      </c>
      <c r="I12" s="120"/>
      <c r="J12" s="120"/>
      <c r="K12" s="120"/>
      <c r="L12" s="120"/>
      <c r="M12" s="120"/>
    </row>
    <row r="13" spans="1:13" x14ac:dyDescent="0.25">
      <c r="A13" s="121" t="s">
        <v>125</v>
      </c>
      <c r="B13" s="122">
        <v>332.6</v>
      </c>
      <c r="C13" s="122">
        <v>434.6</v>
      </c>
      <c r="D13" s="122">
        <v>519.20000000000005</v>
      </c>
      <c r="E13" s="122">
        <v>455.2</v>
      </c>
      <c r="F13" s="122">
        <v>353</v>
      </c>
      <c r="G13" s="122">
        <v>338</v>
      </c>
      <c r="H13" s="122">
        <v>352.36258463955704</v>
      </c>
      <c r="I13" s="120"/>
      <c r="J13" s="120"/>
      <c r="K13" s="120"/>
      <c r="L13" s="120"/>
      <c r="M13" s="120"/>
    </row>
    <row r="14" spans="1:13" x14ac:dyDescent="0.25">
      <c r="A14" s="123"/>
      <c r="B14" s="124"/>
      <c r="C14" s="125"/>
      <c r="D14" s="125"/>
      <c r="E14" s="126"/>
      <c r="F14" s="125"/>
      <c r="G14" s="125"/>
      <c r="H14" s="125"/>
      <c r="I14" s="120"/>
      <c r="J14" s="120"/>
      <c r="K14" s="120"/>
      <c r="L14" s="120"/>
      <c r="M14" s="120"/>
    </row>
    <row r="15" spans="1:13" x14ac:dyDescent="0.25">
      <c r="A15" s="117" t="s">
        <v>126</v>
      </c>
      <c r="B15" s="115"/>
      <c r="C15" s="57"/>
      <c r="D15" s="57"/>
      <c r="E15" s="116"/>
      <c r="F15" s="57"/>
      <c r="G15" s="115"/>
      <c r="H15" s="116"/>
      <c r="I15" s="120"/>
      <c r="J15" s="120"/>
      <c r="K15" s="120"/>
      <c r="L15" s="120"/>
      <c r="M15" s="120"/>
    </row>
    <row r="16" spans="1:13" ht="4.5" customHeight="1" x14ac:dyDescent="0.25">
      <c r="A16" s="117"/>
      <c r="B16" s="115"/>
      <c r="C16" s="57"/>
      <c r="D16" s="57"/>
      <c r="E16" s="116"/>
      <c r="F16" s="57"/>
      <c r="G16" s="115"/>
      <c r="H16" s="116"/>
      <c r="I16" s="120"/>
      <c r="J16" s="120"/>
      <c r="K16" s="120"/>
      <c r="L16" s="120"/>
      <c r="M16" s="120"/>
    </row>
    <row r="17" spans="1:13" ht="15.75" x14ac:dyDescent="0.3">
      <c r="A17" s="118" t="s">
        <v>34</v>
      </c>
      <c r="B17" s="127">
        <v>2.6769343601026813E-2</v>
      </c>
      <c r="C17" s="127">
        <f t="shared" ref="C17:H23" si="0">+(C7-B7)/B7</f>
        <v>0.10678571428571421</v>
      </c>
      <c r="D17" s="127">
        <f t="shared" si="0"/>
        <v>8.3898031623104961E-3</v>
      </c>
      <c r="E17" s="127">
        <f t="shared" si="0"/>
        <v>4.3200000000000002E-2</v>
      </c>
      <c r="F17" s="127">
        <f t="shared" si="0"/>
        <v>-1.0736196319018405E-2</v>
      </c>
      <c r="G17" s="127">
        <f t="shared" si="0"/>
        <v>8.0620155038760404E-3</v>
      </c>
      <c r="H17" s="127">
        <f t="shared" si="0"/>
        <v>1.897589761268325E-2</v>
      </c>
      <c r="I17" s="120"/>
      <c r="J17" s="120"/>
      <c r="K17" s="120"/>
      <c r="L17" s="120"/>
      <c r="M17" s="120"/>
    </row>
    <row r="18" spans="1:13" x14ac:dyDescent="0.25">
      <c r="A18" s="121" t="s">
        <v>120</v>
      </c>
      <c r="B18" s="128">
        <v>-3.3541785105173423E-2</v>
      </c>
      <c r="C18" s="128">
        <f t="shared" si="0"/>
        <v>9.7941176470588268E-2</v>
      </c>
      <c r="D18" s="128">
        <f t="shared" si="0"/>
        <v>-3.5360300026788076E-2</v>
      </c>
      <c r="E18" s="128">
        <f t="shared" si="0"/>
        <v>0.21799500138850317</v>
      </c>
      <c r="F18" s="128">
        <f t="shared" si="0"/>
        <v>-4.8791609667122739E-2</v>
      </c>
      <c r="G18" s="128">
        <f t="shared" si="0"/>
        <v>-2.876318312559896E-3</v>
      </c>
      <c r="H18" s="128">
        <f t="shared" si="0"/>
        <v>3.1355316169879459E-2</v>
      </c>
      <c r="I18" s="120"/>
      <c r="J18" s="120"/>
      <c r="K18" s="120"/>
      <c r="L18" s="120"/>
      <c r="M18" s="120"/>
    </row>
    <row r="19" spans="1:13" x14ac:dyDescent="0.25">
      <c r="A19" s="121" t="s">
        <v>121</v>
      </c>
      <c r="B19" s="128">
        <v>0.42833193629505456</v>
      </c>
      <c r="C19" s="128">
        <f t="shared" si="0"/>
        <v>9.565727699530506E-2</v>
      </c>
      <c r="D19" s="128">
        <f t="shared" si="0"/>
        <v>0.10230316014997334</v>
      </c>
      <c r="E19" s="128">
        <f t="shared" si="0"/>
        <v>-0.13265306122448983</v>
      </c>
      <c r="F19" s="128">
        <f t="shared" si="0"/>
        <v>9.7198879551820702E-2</v>
      </c>
      <c r="G19" s="128">
        <f t="shared" si="0"/>
        <v>7.4036252233853307E-3</v>
      </c>
      <c r="H19" s="128">
        <f t="shared" si="0"/>
        <v>-7.7664299601488936E-3</v>
      </c>
      <c r="I19" s="120"/>
      <c r="J19" s="120"/>
      <c r="K19" s="120"/>
      <c r="L19" s="120"/>
      <c r="M19" s="120"/>
    </row>
    <row r="20" spans="1:13" x14ac:dyDescent="0.25">
      <c r="A20" s="121" t="s">
        <v>122</v>
      </c>
      <c r="B20" s="128">
        <v>1.4522821576763486E-2</v>
      </c>
      <c r="C20" s="128">
        <f t="shared" si="0"/>
        <v>8.1799591002044994E-2</v>
      </c>
      <c r="D20" s="128">
        <f t="shared" si="0"/>
        <v>-2.9111531190926233E-2</v>
      </c>
      <c r="E20" s="128">
        <f t="shared" si="0"/>
        <v>9.1900311526479608E-2</v>
      </c>
      <c r="F20" s="128">
        <f t="shared" si="0"/>
        <v>-1.4621968616262361E-2</v>
      </c>
      <c r="G20" s="128">
        <f t="shared" si="0"/>
        <v>-1.8096272167933403E-2</v>
      </c>
      <c r="H20" s="128">
        <f t="shared" si="0"/>
        <v>1.9037072329817138E-2</v>
      </c>
      <c r="I20" s="120"/>
      <c r="J20" s="120"/>
      <c r="K20" s="120"/>
      <c r="L20" s="120"/>
      <c r="M20" s="120"/>
    </row>
    <row r="21" spans="1:13" x14ac:dyDescent="0.25">
      <c r="A21" s="121" t="s">
        <v>123</v>
      </c>
      <c r="B21" s="128">
        <v>-7.1377072819033729E-2</v>
      </c>
      <c r="C21" s="128">
        <f t="shared" si="0"/>
        <v>0.13198757763975155</v>
      </c>
      <c r="D21" s="128">
        <f t="shared" si="0"/>
        <v>6.310013717421116E-2</v>
      </c>
      <c r="E21" s="128">
        <f t="shared" si="0"/>
        <v>-4.7741935483871005E-2</v>
      </c>
      <c r="F21" s="128">
        <f t="shared" si="0"/>
        <v>-2.5745257452574413E-2</v>
      </c>
      <c r="G21" s="128">
        <f t="shared" si="0"/>
        <v>4.8331015299026343E-2</v>
      </c>
      <c r="H21" s="128">
        <f t="shared" si="0"/>
        <v>1.5214560636330332E-2</v>
      </c>
      <c r="I21" s="120"/>
      <c r="J21" s="120"/>
      <c r="K21" s="120"/>
      <c r="L21" s="120"/>
      <c r="M21" s="120"/>
    </row>
    <row r="22" spans="1:13" x14ac:dyDescent="0.25">
      <c r="A22" s="121" t="s">
        <v>124</v>
      </c>
      <c r="B22" s="128">
        <v>8.9068825910931293E-2</v>
      </c>
      <c r="C22" s="128">
        <f t="shared" si="0"/>
        <v>0.26765799256505568</v>
      </c>
      <c r="D22" s="128">
        <f t="shared" si="0"/>
        <v>-0.36950146627565983</v>
      </c>
      <c r="E22" s="128">
        <f t="shared" si="0"/>
        <v>0.30348837209302332</v>
      </c>
      <c r="F22" s="128">
        <f t="shared" si="0"/>
        <v>7.9690752304490076E-2</v>
      </c>
      <c r="G22" s="128">
        <f t="shared" si="0"/>
        <v>0.13825392453869453</v>
      </c>
      <c r="H22" s="128">
        <f t="shared" si="0"/>
        <v>3.631212929822903E-2</v>
      </c>
      <c r="I22" s="120"/>
      <c r="J22" s="120"/>
      <c r="K22" s="120"/>
      <c r="L22" s="120"/>
      <c r="M22" s="120"/>
    </row>
    <row r="23" spans="1:13" x14ac:dyDescent="0.25">
      <c r="A23" s="121" t="s">
        <v>125</v>
      </c>
      <c r="B23" s="128">
        <v>4.7559055118110309E-2</v>
      </c>
      <c r="C23" s="128">
        <f t="shared" si="0"/>
        <v>0.30667468430547201</v>
      </c>
      <c r="D23" s="128">
        <f t="shared" si="0"/>
        <v>0.19466175793833415</v>
      </c>
      <c r="E23" s="128">
        <f t="shared" si="0"/>
        <v>-0.12326656394453014</v>
      </c>
      <c r="F23" s="128">
        <f t="shared" si="0"/>
        <v>-0.22451669595782073</v>
      </c>
      <c r="G23" s="128">
        <f t="shared" si="0"/>
        <v>-4.2492917847025496E-2</v>
      </c>
      <c r="H23" s="128">
        <f t="shared" si="0"/>
        <v>4.2492853963186514E-2</v>
      </c>
      <c r="I23" s="120"/>
      <c r="J23" s="120"/>
      <c r="K23" s="120"/>
      <c r="L23" s="120"/>
      <c r="M23" s="120"/>
    </row>
    <row r="24" spans="1:13" x14ac:dyDescent="0.25">
      <c r="A24" s="123"/>
      <c r="B24" s="124"/>
      <c r="C24" s="125"/>
      <c r="D24" s="125"/>
      <c r="E24" s="126"/>
      <c r="F24" s="125"/>
      <c r="G24" s="125"/>
      <c r="H24" s="125"/>
      <c r="I24" s="120"/>
      <c r="J24" s="120"/>
      <c r="K24" s="120"/>
      <c r="L24" s="120"/>
      <c r="M24" s="120"/>
    </row>
    <row r="25" spans="1:13" x14ac:dyDescent="0.25">
      <c r="A25" s="574" t="s">
        <v>127</v>
      </c>
      <c r="B25" s="574"/>
      <c r="C25" s="574"/>
      <c r="D25" s="574"/>
      <c r="E25" s="574"/>
      <c r="F25" s="125"/>
      <c r="G25" s="125"/>
      <c r="H25" s="125"/>
      <c r="I25" s="120"/>
      <c r="J25" s="120"/>
      <c r="K25" s="120"/>
      <c r="L25" s="120"/>
      <c r="M25" s="120"/>
    </row>
    <row r="26" spans="1:13" ht="5.25" customHeight="1" x14ac:dyDescent="0.25">
      <c r="A26" s="118"/>
      <c r="B26" s="118"/>
      <c r="C26" s="118"/>
      <c r="D26" s="118"/>
      <c r="E26" s="118"/>
      <c r="F26" s="125"/>
      <c r="G26" s="125"/>
      <c r="H26" s="125"/>
      <c r="I26" s="120"/>
      <c r="J26" s="120"/>
      <c r="K26" s="120"/>
      <c r="L26" s="120"/>
      <c r="M26" s="120"/>
    </row>
    <row r="27" spans="1:13" ht="15.75" x14ac:dyDescent="0.3">
      <c r="A27" s="118" t="s">
        <v>83</v>
      </c>
      <c r="B27" s="119">
        <v>280</v>
      </c>
      <c r="C27" s="119">
        <v>309.89999999999998</v>
      </c>
      <c r="D27" s="119">
        <v>312.5</v>
      </c>
      <c r="E27" s="119">
        <v>326</v>
      </c>
      <c r="F27" s="119">
        <v>322.5</v>
      </c>
      <c r="G27" s="119">
        <v>325.10000000000002</v>
      </c>
      <c r="H27" s="119">
        <v>331.26906431388335</v>
      </c>
      <c r="I27" s="120"/>
      <c r="J27" s="120"/>
      <c r="K27" s="120"/>
      <c r="L27" s="120"/>
      <c r="M27" s="120"/>
    </row>
    <row r="28" spans="1:13" x14ac:dyDescent="0.25">
      <c r="A28" s="121" t="s">
        <v>128</v>
      </c>
      <c r="B28" s="122">
        <v>260.39999999999998</v>
      </c>
      <c r="C28" s="122">
        <v>338.4</v>
      </c>
      <c r="D28" s="122">
        <v>294.3</v>
      </c>
      <c r="E28" s="122">
        <v>448.1</v>
      </c>
      <c r="F28" s="122">
        <v>340.9</v>
      </c>
      <c r="G28" s="122">
        <v>321.8</v>
      </c>
      <c r="H28" s="122">
        <v>327.07564832851722</v>
      </c>
      <c r="I28" s="120"/>
      <c r="J28" s="120"/>
      <c r="K28" s="120"/>
      <c r="L28" s="120"/>
      <c r="M28" s="120"/>
    </row>
    <row r="29" spans="1:13" x14ac:dyDescent="0.25">
      <c r="A29" s="121" t="s">
        <v>129</v>
      </c>
      <c r="B29" s="122">
        <v>278.39999999999998</v>
      </c>
      <c r="C29" s="122">
        <v>230.4</v>
      </c>
      <c r="D29" s="122">
        <v>288.39999999999998</v>
      </c>
      <c r="E29" s="122">
        <v>383.6</v>
      </c>
      <c r="F29" s="122">
        <v>273.7</v>
      </c>
      <c r="G29" s="122">
        <v>288.2</v>
      </c>
      <c r="H29" s="122">
        <v>314.42901286826958</v>
      </c>
      <c r="I29" s="120"/>
      <c r="J29" s="120"/>
      <c r="K29" s="120"/>
      <c r="L29" s="120"/>
      <c r="M29" s="120"/>
    </row>
    <row r="30" spans="1:13" x14ac:dyDescent="0.25">
      <c r="A30" s="121" t="s">
        <v>130</v>
      </c>
      <c r="B30" s="122">
        <v>298.10000000000002</v>
      </c>
      <c r="C30" s="122">
        <v>345.4</v>
      </c>
      <c r="D30" s="122">
        <v>316.10000000000002</v>
      </c>
      <c r="E30" s="122">
        <v>382.7</v>
      </c>
      <c r="F30" s="122">
        <v>343.9</v>
      </c>
      <c r="G30" s="122">
        <v>354.7</v>
      </c>
      <c r="H30" s="122">
        <v>361.27410841587431</v>
      </c>
      <c r="I30" s="120"/>
      <c r="J30" s="120"/>
      <c r="K30" s="120"/>
      <c r="L30" s="120"/>
      <c r="M30" s="120"/>
    </row>
    <row r="31" spans="1:13" x14ac:dyDescent="0.25">
      <c r="A31" s="121" t="s">
        <v>131</v>
      </c>
      <c r="B31" s="122">
        <v>288.5</v>
      </c>
      <c r="C31" s="122">
        <v>296.60000000000002</v>
      </c>
      <c r="D31" s="122">
        <v>307.10000000000002</v>
      </c>
      <c r="E31" s="122">
        <v>524.29999999999995</v>
      </c>
      <c r="F31" s="122">
        <v>340.7</v>
      </c>
      <c r="G31" s="122">
        <v>349.6</v>
      </c>
      <c r="H31" s="122">
        <v>353.45523316794288</v>
      </c>
      <c r="I31" s="120"/>
      <c r="J31" s="120"/>
      <c r="K31" s="120"/>
      <c r="L31" s="120"/>
      <c r="M31" s="120"/>
    </row>
    <row r="32" spans="1:13" x14ac:dyDescent="0.25">
      <c r="A32" s="121" t="s">
        <v>132</v>
      </c>
      <c r="B32" s="122">
        <v>266.89999999999998</v>
      </c>
      <c r="C32" s="122">
        <v>281.10000000000002</v>
      </c>
      <c r="D32" s="122">
        <v>289.89999999999998</v>
      </c>
      <c r="E32" s="122">
        <v>314.8</v>
      </c>
      <c r="F32" s="122">
        <v>315.2</v>
      </c>
      <c r="G32" s="122">
        <v>327.9</v>
      </c>
      <c r="H32" s="122">
        <v>321.62526887629338</v>
      </c>
      <c r="I32" s="120"/>
      <c r="J32" s="120"/>
      <c r="K32" s="120"/>
      <c r="L32" s="120"/>
      <c r="M32" s="120"/>
    </row>
    <row r="33" spans="1:13" x14ac:dyDescent="0.25">
      <c r="A33" s="121" t="s">
        <v>133</v>
      </c>
      <c r="B33" s="122">
        <v>266.2</v>
      </c>
      <c r="C33" s="122">
        <v>295.7</v>
      </c>
      <c r="D33" s="122">
        <v>310.10000000000002</v>
      </c>
      <c r="E33" s="122">
        <v>323.60000000000002</v>
      </c>
      <c r="F33" s="122">
        <v>283.2</v>
      </c>
      <c r="G33" s="122">
        <v>294.8</v>
      </c>
      <c r="H33" s="122">
        <v>297.21095820947716</v>
      </c>
      <c r="I33" s="120"/>
      <c r="J33" s="120"/>
      <c r="K33" s="120"/>
      <c r="L33" s="120"/>
      <c r="M33" s="120"/>
    </row>
    <row r="34" spans="1:13" x14ac:dyDescent="0.25">
      <c r="A34" s="121" t="s">
        <v>134</v>
      </c>
      <c r="B34" s="122">
        <v>241.4</v>
      </c>
      <c r="C34" s="122">
        <v>272.2</v>
      </c>
      <c r="D34" s="122">
        <v>303.2</v>
      </c>
      <c r="E34" s="122">
        <v>291.7</v>
      </c>
      <c r="F34" s="122">
        <v>300.7</v>
      </c>
      <c r="G34" s="122">
        <v>302</v>
      </c>
      <c r="H34" s="122">
        <v>311.24039373356874</v>
      </c>
      <c r="I34" s="120"/>
      <c r="J34" s="120"/>
      <c r="K34" s="120"/>
      <c r="L34" s="120"/>
      <c r="M34" s="120"/>
    </row>
    <row r="35" spans="1:13" x14ac:dyDescent="0.25">
      <c r="A35" s="121" t="s">
        <v>135</v>
      </c>
      <c r="B35" s="122">
        <v>302.89999999999998</v>
      </c>
      <c r="C35" s="122">
        <v>279.8</v>
      </c>
      <c r="D35" s="122">
        <v>343.2</v>
      </c>
      <c r="E35" s="122">
        <v>329.7</v>
      </c>
      <c r="F35" s="122">
        <v>324.5</v>
      </c>
      <c r="G35" s="122">
        <v>327</v>
      </c>
      <c r="H35" s="122">
        <v>337.34127829434334</v>
      </c>
      <c r="I35" s="120"/>
      <c r="J35" s="120"/>
      <c r="K35" s="120"/>
      <c r="L35" s="120"/>
      <c r="M35" s="120"/>
    </row>
    <row r="36" spans="1:13" x14ac:dyDescent="0.25">
      <c r="A36" s="121" t="s">
        <v>136</v>
      </c>
      <c r="B36" s="122">
        <v>249</v>
      </c>
      <c r="C36" s="122">
        <v>388</v>
      </c>
      <c r="D36" s="122">
        <v>357.7</v>
      </c>
      <c r="E36" s="122">
        <v>341.5</v>
      </c>
      <c r="F36" s="122">
        <v>294.8</v>
      </c>
      <c r="G36" s="122">
        <v>296.7</v>
      </c>
      <c r="H36" s="122">
        <v>308.07478521914277</v>
      </c>
      <c r="I36" s="120"/>
      <c r="J36" s="120"/>
      <c r="K36" s="120"/>
      <c r="L36" s="120"/>
      <c r="M36" s="120"/>
    </row>
    <row r="37" spans="1:13" x14ac:dyDescent="0.25">
      <c r="A37" s="121" t="s">
        <v>137</v>
      </c>
      <c r="B37" s="122">
        <v>295.39999999999998</v>
      </c>
      <c r="C37" s="122">
        <v>326.2</v>
      </c>
      <c r="D37" s="122">
        <v>390.9</v>
      </c>
      <c r="E37" s="122">
        <v>306.2</v>
      </c>
      <c r="F37" s="122">
        <v>384.1</v>
      </c>
      <c r="G37" s="122">
        <v>389.5</v>
      </c>
      <c r="H37" s="122">
        <v>388.35590978635548</v>
      </c>
      <c r="I37" s="120"/>
      <c r="J37" s="120"/>
      <c r="K37" s="120"/>
      <c r="L37" s="120"/>
      <c r="M37" s="120"/>
    </row>
    <row r="38" spans="1:13" x14ac:dyDescent="0.25">
      <c r="A38" s="121" t="s">
        <v>138</v>
      </c>
      <c r="B38" s="122">
        <v>295</v>
      </c>
      <c r="C38" s="122">
        <v>334.1</v>
      </c>
      <c r="D38" s="122">
        <v>271.10000000000002</v>
      </c>
      <c r="E38" s="122">
        <v>339.9</v>
      </c>
      <c r="F38" s="122">
        <v>299.5</v>
      </c>
      <c r="G38" s="122">
        <v>304.2</v>
      </c>
      <c r="H38" s="122">
        <v>308.91682984080916</v>
      </c>
      <c r="I38" s="120"/>
      <c r="J38" s="120"/>
      <c r="K38" s="120"/>
      <c r="L38" s="120"/>
      <c r="M38" s="120"/>
    </row>
    <row r="39" spans="1:13" x14ac:dyDescent="0.25">
      <c r="A39" s="121" t="s">
        <v>139</v>
      </c>
      <c r="B39" s="122">
        <v>280</v>
      </c>
      <c r="C39" s="122">
        <v>314.60000000000002</v>
      </c>
      <c r="D39" s="122">
        <v>304.10000000000002</v>
      </c>
      <c r="E39" s="122">
        <v>311.2</v>
      </c>
      <c r="F39" s="122">
        <v>331</v>
      </c>
      <c r="G39" s="122">
        <v>327.5</v>
      </c>
      <c r="H39" s="122">
        <v>334.86433413787466</v>
      </c>
      <c r="I39" s="120"/>
      <c r="J39" s="120"/>
      <c r="K39" s="120"/>
      <c r="L39" s="120"/>
      <c r="M39" s="120"/>
    </row>
    <row r="40" spans="1:13" x14ac:dyDescent="0.25">
      <c r="A40" s="129"/>
      <c r="B40" s="130"/>
      <c r="C40" s="131"/>
      <c r="D40" s="131"/>
      <c r="E40" s="132"/>
      <c r="F40" s="133"/>
      <c r="G40" s="133"/>
      <c r="H40" s="134"/>
    </row>
    <row r="41" spans="1:13" x14ac:dyDescent="0.25">
      <c r="A41" s="574" t="s">
        <v>126</v>
      </c>
      <c r="B41" s="574"/>
      <c r="C41" s="574"/>
      <c r="D41" s="574"/>
      <c r="E41" s="574"/>
      <c r="F41" s="125"/>
      <c r="G41" s="125"/>
      <c r="H41" s="125"/>
    </row>
    <row r="42" spans="1:13" ht="4.5" customHeight="1" x14ac:dyDescent="0.25">
      <c r="A42" s="118"/>
      <c r="B42" s="118"/>
      <c r="C42" s="118"/>
      <c r="D42" s="118"/>
      <c r="E42" s="118"/>
      <c r="F42" s="125"/>
      <c r="G42" s="125"/>
      <c r="H42" s="125"/>
    </row>
    <row r="43" spans="1:13" ht="15.75" x14ac:dyDescent="0.3">
      <c r="A43" s="118" t="s">
        <v>83</v>
      </c>
      <c r="B43" s="127">
        <v>2.6769343601026813E-2</v>
      </c>
      <c r="C43" s="127">
        <f t="shared" ref="C43:H44" si="1">+(C27-B27)/B27</f>
        <v>0.10678571428571421</v>
      </c>
      <c r="D43" s="127">
        <f t="shared" si="1"/>
        <v>8.3898031623104961E-3</v>
      </c>
      <c r="E43" s="127">
        <f t="shared" si="1"/>
        <v>4.3200000000000002E-2</v>
      </c>
      <c r="F43" s="127">
        <f t="shared" si="1"/>
        <v>-1.0736196319018405E-2</v>
      </c>
      <c r="G43" s="127">
        <f t="shared" si="1"/>
        <v>8.0620155038760404E-3</v>
      </c>
      <c r="H43" s="127">
        <f t="shared" si="1"/>
        <v>1.897589761268325E-2</v>
      </c>
    </row>
    <row r="44" spans="1:13" x14ac:dyDescent="0.25">
      <c r="A44" s="121" t="s">
        <v>128</v>
      </c>
      <c r="B44" s="128">
        <v>-5.7887120115774245E-2</v>
      </c>
      <c r="C44" s="128">
        <f>+(C28-B28)/B28</f>
        <v>0.29953917050691248</v>
      </c>
      <c r="D44" s="128">
        <f t="shared" si="1"/>
        <v>-0.13031914893617011</v>
      </c>
      <c r="E44" s="128">
        <f t="shared" si="1"/>
        <v>0.52259599048589878</v>
      </c>
      <c r="F44" s="128">
        <f t="shared" si="1"/>
        <v>-0.23923231421557697</v>
      </c>
      <c r="G44" s="128">
        <f t="shared" si="1"/>
        <v>-5.6028160750953265E-2</v>
      </c>
      <c r="H44" s="128">
        <f t="shared" si="1"/>
        <v>1.6394183743061549E-2</v>
      </c>
    </row>
    <row r="45" spans="1:13" x14ac:dyDescent="0.25">
      <c r="A45" s="121" t="s">
        <v>129</v>
      </c>
      <c r="B45" s="128">
        <v>2.6927333087421446E-2</v>
      </c>
      <c r="C45" s="128">
        <f t="shared" ref="C45:H55" si="2">+(C29-B29)/B29</f>
        <v>-0.17241379310344818</v>
      </c>
      <c r="D45" s="128">
        <f t="shared" si="2"/>
        <v>0.25173611111111099</v>
      </c>
      <c r="E45" s="128">
        <f t="shared" si="2"/>
        <v>0.33009708737864096</v>
      </c>
      <c r="F45" s="128">
        <f t="shared" si="2"/>
        <v>-0.28649635036496357</v>
      </c>
      <c r="G45" s="128">
        <f t="shared" si="2"/>
        <v>5.2977712824260142E-2</v>
      </c>
      <c r="H45" s="128">
        <f t="shared" si="2"/>
        <v>9.1009760125848688E-2</v>
      </c>
    </row>
    <row r="46" spans="1:13" x14ac:dyDescent="0.25">
      <c r="A46" s="121" t="s">
        <v>130</v>
      </c>
      <c r="B46" s="128">
        <v>3.2917532917532917E-2</v>
      </c>
      <c r="C46" s="128">
        <f t="shared" si="2"/>
        <v>0.15867158671586698</v>
      </c>
      <c r="D46" s="128">
        <f t="shared" si="2"/>
        <v>-8.4829183555298074E-2</v>
      </c>
      <c r="E46" s="128">
        <f t="shared" si="2"/>
        <v>0.21069281872825044</v>
      </c>
      <c r="F46" s="128">
        <f t="shared" si="2"/>
        <v>-0.10138489678599429</v>
      </c>
      <c r="G46" s="128">
        <f t="shared" si="2"/>
        <v>3.1404478045943623E-2</v>
      </c>
      <c r="H46" s="128">
        <f t="shared" si="2"/>
        <v>1.8534278026146944E-2</v>
      </c>
    </row>
    <row r="47" spans="1:13" x14ac:dyDescent="0.25">
      <c r="A47" s="121" t="s">
        <v>131</v>
      </c>
      <c r="B47" s="128">
        <v>0.14031620553359683</v>
      </c>
      <c r="C47" s="128">
        <f t="shared" si="2"/>
        <v>2.8076256499133527E-2</v>
      </c>
      <c r="D47" s="128">
        <f t="shared" si="2"/>
        <v>3.5401213755900197E-2</v>
      </c>
      <c r="E47" s="128">
        <f t="shared" si="2"/>
        <v>0.70726147834581543</v>
      </c>
      <c r="F47" s="128">
        <f t="shared" si="2"/>
        <v>-0.35018119397291625</v>
      </c>
      <c r="G47" s="128">
        <f t="shared" si="2"/>
        <v>2.6122688582330598E-2</v>
      </c>
      <c r="H47" s="128">
        <f t="shared" si="2"/>
        <v>1.1027554828211831E-2</v>
      </c>
    </row>
    <row r="48" spans="1:13" x14ac:dyDescent="0.25">
      <c r="A48" s="121" t="s">
        <v>132</v>
      </c>
      <c r="B48" s="128">
        <v>0.26552868658131801</v>
      </c>
      <c r="C48" s="128">
        <f t="shared" si="2"/>
        <v>5.320344698388927E-2</v>
      </c>
      <c r="D48" s="128">
        <f t="shared" si="2"/>
        <v>3.1305585200995925E-2</v>
      </c>
      <c r="E48" s="128">
        <f t="shared" si="2"/>
        <v>8.5891686788547902E-2</v>
      </c>
      <c r="F48" s="128">
        <f t="shared" si="2"/>
        <v>1.2706480304954804E-3</v>
      </c>
      <c r="G48" s="128">
        <f t="shared" si="2"/>
        <v>4.0291878172588801E-2</v>
      </c>
      <c r="H48" s="128">
        <f t="shared" si="2"/>
        <v>-1.9136111996665452E-2</v>
      </c>
    </row>
    <row r="49" spans="1:8" x14ac:dyDescent="0.25">
      <c r="A49" s="121" t="s">
        <v>133</v>
      </c>
      <c r="B49" s="128">
        <v>8.3435083435083435E-2</v>
      </c>
      <c r="C49" s="128">
        <f t="shared" si="2"/>
        <v>0.11081893313298273</v>
      </c>
      <c r="D49" s="128">
        <f t="shared" si="2"/>
        <v>4.8698004734528358E-2</v>
      </c>
      <c r="E49" s="128">
        <f t="shared" si="2"/>
        <v>4.3534343760077393E-2</v>
      </c>
      <c r="F49" s="128">
        <f t="shared" si="2"/>
        <v>-0.12484548825710763</v>
      </c>
      <c r="G49" s="128">
        <f t="shared" si="2"/>
        <v>4.096045197740121E-2</v>
      </c>
      <c r="H49" s="128">
        <f t="shared" si="2"/>
        <v>8.1782842926633112E-3</v>
      </c>
    </row>
    <row r="50" spans="1:8" x14ac:dyDescent="0.25">
      <c r="A50" s="121" t="s">
        <v>134</v>
      </c>
      <c r="B50" s="128">
        <v>-3.9012738853503121E-2</v>
      </c>
      <c r="C50" s="128">
        <f t="shared" si="2"/>
        <v>0.12758906379453183</v>
      </c>
      <c r="D50" s="128">
        <f t="shared" si="2"/>
        <v>0.11388684790595151</v>
      </c>
      <c r="E50" s="128">
        <f t="shared" si="2"/>
        <v>-3.7928759894459103E-2</v>
      </c>
      <c r="F50" s="128">
        <f t="shared" si="2"/>
        <v>3.0853616729516628E-2</v>
      </c>
      <c r="G50" s="128">
        <f t="shared" si="2"/>
        <v>4.3232457598936192E-3</v>
      </c>
      <c r="H50" s="128">
        <f t="shared" si="2"/>
        <v>3.059733024360509E-2</v>
      </c>
    </row>
    <row r="51" spans="1:8" x14ac:dyDescent="0.25">
      <c r="A51" s="121" t="s">
        <v>135</v>
      </c>
      <c r="B51" s="128">
        <v>1.3382402141184344E-2</v>
      </c>
      <c r="C51" s="128">
        <f t="shared" si="2"/>
        <v>-7.6262793000990314E-2</v>
      </c>
      <c r="D51" s="128">
        <f t="shared" si="2"/>
        <v>0.22659042172980692</v>
      </c>
      <c r="E51" s="128">
        <f t="shared" si="2"/>
        <v>-3.9335664335664336E-2</v>
      </c>
      <c r="F51" s="128">
        <f t="shared" si="2"/>
        <v>-1.5771913861085802E-2</v>
      </c>
      <c r="G51" s="128">
        <f t="shared" si="2"/>
        <v>7.7041602465331279E-3</v>
      </c>
      <c r="H51" s="128">
        <f t="shared" si="2"/>
        <v>3.1624704264046913E-2</v>
      </c>
    </row>
    <row r="52" spans="1:8" x14ac:dyDescent="0.25">
      <c r="A52" s="121" t="s">
        <v>136</v>
      </c>
      <c r="B52" s="128">
        <v>3.6275695284159843E-3</v>
      </c>
      <c r="C52" s="128">
        <f t="shared" si="2"/>
        <v>0.55823293172690758</v>
      </c>
      <c r="D52" s="128">
        <f t="shared" si="2"/>
        <v>-7.8092783505154667E-2</v>
      </c>
      <c r="E52" s="128">
        <f t="shared" si="2"/>
        <v>-4.5289348616158763E-2</v>
      </c>
      <c r="F52" s="128">
        <f t="shared" si="2"/>
        <v>-0.13674963396778914</v>
      </c>
      <c r="G52" s="128">
        <f t="shared" si="2"/>
        <v>6.4450474898235322E-3</v>
      </c>
      <c r="H52" s="128">
        <f t="shared" si="2"/>
        <v>3.8337665045981732E-2</v>
      </c>
    </row>
    <row r="53" spans="1:8" x14ac:dyDescent="0.25">
      <c r="A53" s="121" t="s">
        <v>137</v>
      </c>
      <c r="B53" s="128">
        <v>-0.15479256080114456</v>
      </c>
      <c r="C53" s="128">
        <f t="shared" si="2"/>
        <v>0.10426540284360195</v>
      </c>
      <c r="D53" s="128">
        <f t="shared" si="2"/>
        <v>0.19834457388105453</v>
      </c>
      <c r="E53" s="128">
        <f t="shared" si="2"/>
        <v>-0.21667945766180607</v>
      </c>
      <c r="F53" s="128">
        <f t="shared" si="2"/>
        <v>0.25440888308295245</v>
      </c>
      <c r="G53" s="128">
        <f t="shared" si="2"/>
        <v>1.4058838844050969E-2</v>
      </c>
      <c r="H53" s="128">
        <f t="shared" si="2"/>
        <v>-2.9373304586508791E-3</v>
      </c>
    </row>
    <row r="54" spans="1:8" x14ac:dyDescent="0.25">
      <c r="A54" s="121" t="s">
        <v>138</v>
      </c>
      <c r="B54" s="128">
        <v>6.7680057908070898E-2</v>
      </c>
      <c r="C54" s="128">
        <f t="shared" si="2"/>
        <v>0.13254237288135601</v>
      </c>
      <c r="D54" s="128">
        <f t="shared" si="2"/>
        <v>-0.18856629751571385</v>
      </c>
      <c r="E54" s="128">
        <f t="shared" si="2"/>
        <v>0.25378089265953502</v>
      </c>
      <c r="F54" s="128">
        <f t="shared" si="2"/>
        <v>-0.11885848779052656</v>
      </c>
      <c r="G54" s="128">
        <f t="shared" si="2"/>
        <v>1.5692821368948208E-2</v>
      </c>
      <c r="H54" s="128">
        <f t="shared" si="2"/>
        <v>1.5505686524684974E-2</v>
      </c>
    </row>
    <row r="55" spans="1:8" x14ac:dyDescent="0.25">
      <c r="A55" s="121" t="s">
        <v>139</v>
      </c>
      <c r="B55" s="128">
        <v>2.4515184778631498E-2</v>
      </c>
      <c r="C55" s="128">
        <f t="shared" si="2"/>
        <v>0.12357142857142865</v>
      </c>
      <c r="D55" s="128">
        <f t="shared" si="2"/>
        <v>-3.337571519389701E-2</v>
      </c>
      <c r="E55" s="128">
        <f t="shared" si="2"/>
        <v>2.3347583031897289E-2</v>
      </c>
      <c r="F55" s="128">
        <f t="shared" si="2"/>
        <v>6.3624678663239106E-2</v>
      </c>
      <c r="G55" s="128">
        <f t="shared" si="2"/>
        <v>-1.0574018126888218E-2</v>
      </c>
      <c r="H55" s="128">
        <f t="shared" si="2"/>
        <v>2.2486516451525693E-2</v>
      </c>
    </row>
    <row r="56" spans="1:8" x14ac:dyDescent="0.25">
      <c r="A56" s="111"/>
      <c r="B56" s="111"/>
      <c r="C56" s="111"/>
      <c r="D56" s="111"/>
      <c r="E56" s="111"/>
      <c r="F56" s="111"/>
      <c r="G56" s="111"/>
      <c r="H56" s="111"/>
    </row>
    <row r="57" spans="1:8" x14ac:dyDescent="0.25">
      <c r="A57" s="135" t="s">
        <v>140</v>
      </c>
    </row>
    <row r="58" spans="1:8" x14ac:dyDescent="0.25">
      <c r="A58" s="135"/>
    </row>
    <row r="59" spans="1:8" x14ac:dyDescent="0.25">
      <c r="A59" s="136" t="s">
        <v>24</v>
      </c>
    </row>
    <row r="60" spans="1:8" x14ac:dyDescent="0.25">
      <c r="A60" s="137" t="s">
        <v>141</v>
      </c>
    </row>
    <row r="61" spans="1:8" x14ac:dyDescent="0.25">
      <c r="A61" s="138" t="s">
        <v>142</v>
      </c>
    </row>
  </sheetData>
  <sheetProtection algorithmName="SHA-512" hashValue="V++t22msVu3ELS49wjb6ZU8hQc0UyfvvobRPEV8ibOvAtaN1e2xSbdu1zHMgjp9EQD6swQGwGTK/70E78TZljA==" saltValue="ok4IIV0OFphvzCmMRcrXGA==" spinCount="100000" sheet="1" objects="1" scenarios="1"/>
  <mergeCells count="2">
    <mergeCell ref="A25:E25"/>
    <mergeCell ref="A41:E41"/>
  </mergeCells>
  <pageMargins left="0.7" right="0.7" top="0.78740157499999996" bottom="0.78740157499999996" header="0.3" footer="0.3"/>
  <pageSetup paperSize="9" scale="77" orientation="portrait" verticalDpi="0"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zoomScaleNormal="100" workbookViewId="0"/>
  </sheetViews>
  <sheetFormatPr baseColWidth="10" defaultRowHeight="15" x14ac:dyDescent="0.25"/>
  <cols>
    <col min="1" max="1" width="11.7109375" customWidth="1"/>
    <col min="2" max="2" width="33.42578125" customWidth="1"/>
    <col min="3" max="9" width="10.140625" customWidth="1"/>
  </cols>
  <sheetData>
    <row r="1" spans="1:10" ht="15.75" x14ac:dyDescent="0.3">
      <c r="A1" s="41" t="s">
        <v>80</v>
      </c>
      <c r="B1" s="87"/>
    </row>
    <row r="2" spans="1:10" ht="20.25" x14ac:dyDescent="0.3">
      <c r="A2" s="2" t="s">
        <v>1</v>
      </c>
      <c r="B2" s="43"/>
    </row>
    <row r="3" spans="1:10" s="4" customFormat="1" ht="18.75" x14ac:dyDescent="0.25">
      <c r="A3" s="3" t="s">
        <v>81</v>
      </c>
      <c r="B3" s="44"/>
    </row>
    <row r="4" spans="1:10" x14ac:dyDescent="0.25">
      <c r="A4" s="5"/>
      <c r="B4" s="5"/>
      <c r="C4" s="5">
        <v>2011</v>
      </c>
      <c r="D4" s="5">
        <v>2012</v>
      </c>
      <c r="E4" s="5">
        <v>2013</v>
      </c>
      <c r="F4" s="5">
        <v>2014</v>
      </c>
      <c r="G4" s="5">
        <v>2015</v>
      </c>
      <c r="H4" s="5">
        <v>2016</v>
      </c>
      <c r="I4" s="5">
        <v>2017</v>
      </c>
    </row>
    <row r="5" spans="1:10" ht="15.75" x14ac:dyDescent="0.3">
      <c r="A5" s="9" t="s">
        <v>82</v>
      </c>
      <c r="B5" s="88"/>
      <c r="C5" s="53"/>
      <c r="D5" s="53"/>
      <c r="E5" s="53"/>
      <c r="F5" s="53"/>
      <c r="G5" s="53"/>
      <c r="H5" s="53"/>
      <c r="I5" s="89"/>
    </row>
    <row r="6" spans="1:10" x14ac:dyDescent="0.25">
      <c r="A6" s="53"/>
      <c r="B6" s="53"/>
      <c r="C6" s="53"/>
      <c r="D6" s="53"/>
      <c r="E6" s="53"/>
      <c r="F6" s="53"/>
      <c r="G6" s="53"/>
      <c r="H6" s="53"/>
      <c r="I6" s="89"/>
    </row>
    <row r="7" spans="1:10" ht="15.75" x14ac:dyDescent="0.3">
      <c r="A7" s="9" t="s">
        <v>83</v>
      </c>
      <c r="B7" s="79"/>
      <c r="C7" s="90">
        <v>161</v>
      </c>
      <c r="D7" s="90">
        <v>242</v>
      </c>
      <c r="E7" s="90">
        <v>243</v>
      </c>
      <c r="F7" s="90">
        <v>257</v>
      </c>
      <c r="G7" s="90">
        <v>284</v>
      </c>
      <c r="H7" s="90">
        <v>304</v>
      </c>
      <c r="I7" s="90">
        <v>317</v>
      </c>
    </row>
    <row r="8" spans="1:10" x14ac:dyDescent="0.25">
      <c r="A8" s="53"/>
      <c r="B8" s="53"/>
      <c r="C8" s="53"/>
      <c r="D8" s="53"/>
      <c r="E8" s="53"/>
      <c r="F8" s="53"/>
      <c r="G8" s="53"/>
      <c r="H8" s="53"/>
      <c r="I8" s="89"/>
    </row>
    <row r="9" spans="1:10" s="4" customFormat="1" x14ac:dyDescent="0.25">
      <c r="A9" s="579" t="s">
        <v>84</v>
      </c>
      <c r="B9" s="579"/>
      <c r="C9" s="28">
        <v>96</v>
      </c>
      <c r="D9" s="28">
        <v>94</v>
      </c>
      <c r="E9" s="28">
        <v>85</v>
      </c>
      <c r="F9" s="28">
        <v>81</v>
      </c>
      <c r="G9" s="28">
        <v>91</v>
      </c>
      <c r="H9" s="28">
        <v>86</v>
      </c>
      <c r="I9" s="28">
        <v>83</v>
      </c>
    </row>
    <row r="10" spans="1:10" s="4" customFormat="1" x14ac:dyDescent="0.25">
      <c r="A10" s="579" t="s">
        <v>85</v>
      </c>
      <c r="B10" s="579"/>
      <c r="C10" s="28">
        <v>4</v>
      </c>
      <c r="D10" s="28">
        <v>4</v>
      </c>
      <c r="E10" s="28">
        <v>4</v>
      </c>
      <c r="F10" s="28">
        <v>5</v>
      </c>
      <c r="G10" s="28">
        <v>3</v>
      </c>
      <c r="H10" s="28">
        <v>3</v>
      </c>
      <c r="I10" s="28">
        <v>2</v>
      </c>
    </row>
    <row r="11" spans="1:10" s="4" customFormat="1" x14ac:dyDescent="0.25">
      <c r="A11" s="60" t="s">
        <v>86</v>
      </c>
      <c r="B11" s="61"/>
      <c r="C11" s="28">
        <v>59</v>
      </c>
      <c r="D11" s="28">
        <v>62</v>
      </c>
      <c r="E11" s="28">
        <v>69</v>
      </c>
      <c r="F11" s="28">
        <v>71</v>
      </c>
      <c r="G11" s="28">
        <v>74</v>
      </c>
      <c r="H11" s="28">
        <v>89</v>
      </c>
      <c r="I11" s="28">
        <v>95</v>
      </c>
    </row>
    <row r="12" spans="1:10" s="4" customFormat="1" x14ac:dyDescent="0.25">
      <c r="A12" s="60" t="s">
        <v>87</v>
      </c>
      <c r="B12" s="61"/>
      <c r="C12" s="58">
        <v>83</v>
      </c>
      <c r="D12" s="58">
        <v>83</v>
      </c>
      <c r="E12" s="28">
        <v>95</v>
      </c>
      <c r="F12" s="28">
        <v>100</v>
      </c>
      <c r="G12" s="28">
        <v>116</v>
      </c>
      <c r="H12" s="28">
        <v>126</v>
      </c>
      <c r="I12" s="28">
        <v>137</v>
      </c>
      <c r="J12" s="91"/>
    </row>
    <row r="13" spans="1:10" x14ac:dyDescent="0.25">
      <c r="A13" s="53"/>
      <c r="B13" s="53"/>
      <c r="C13" s="60"/>
      <c r="D13" s="60"/>
      <c r="E13" s="60"/>
      <c r="F13" s="60"/>
      <c r="G13" s="60"/>
      <c r="H13" s="60"/>
      <c r="I13" s="92"/>
    </row>
    <row r="14" spans="1:10" ht="15.75" x14ac:dyDescent="0.3">
      <c r="A14" s="9" t="s">
        <v>88</v>
      </c>
      <c r="B14" s="79"/>
      <c r="C14" s="28"/>
      <c r="D14" s="28"/>
      <c r="E14" s="28"/>
      <c r="F14" s="28"/>
      <c r="G14" s="28"/>
      <c r="H14" s="28"/>
      <c r="I14" s="28"/>
    </row>
    <row r="15" spans="1:10" x14ac:dyDescent="0.25">
      <c r="A15" s="52" t="s">
        <v>47</v>
      </c>
      <c r="B15" s="93"/>
      <c r="C15" s="28">
        <v>5979</v>
      </c>
      <c r="D15" s="28">
        <v>6387</v>
      </c>
      <c r="E15" s="28">
        <v>6181</v>
      </c>
      <c r="F15" s="28">
        <v>6354</v>
      </c>
      <c r="G15" s="28">
        <v>6885</v>
      </c>
      <c r="H15" s="28">
        <v>7313</v>
      </c>
      <c r="I15" s="28">
        <v>7715</v>
      </c>
    </row>
    <row r="16" spans="1:10" x14ac:dyDescent="0.25">
      <c r="A16" s="52" t="s">
        <v>48</v>
      </c>
      <c r="B16" s="93"/>
      <c r="C16" s="28">
        <v>2574.3700000000003</v>
      </c>
      <c r="D16" s="28">
        <v>2690.8600000000015</v>
      </c>
      <c r="E16" s="28">
        <v>2636.8699999999994</v>
      </c>
      <c r="F16" s="28">
        <v>2723.9800000000023</v>
      </c>
      <c r="G16" s="28">
        <v>2963.9800000000009</v>
      </c>
      <c r="H16" s="28">
        <v>3136.5699999999997</v>
      </c>
      <c r="I16" s="28">
        <v>3387.2200000000007</v>
      </c>
    </row>
    <row r="17" spans="1:10" x14ac:dyDescent="0.25">
      <c r="A17" s="53"/>
      <c r="B17" s="53"/>
      <c r="C17" s="60"/>
      <c r="D17" s="60"/>
      <c r="E17" s="60"/>
      <c r="F17" s="60"/>
      <c r="G17" s="60"/>
      <c r="H17" s="60"/>
      <c r="I17" s="92"/>
    </row>
    <row r="18" spans="1:10" ht="15.75" x14ac:dyDescent="0.3">
      <c r="A18" s="9" t="s">
        <v>89</v>
      </c>
      <c r="B18" s="79"/>
      <c r="C18" s="28"/>
      <c r="D18" s="28"/>
      <c r="E18" s="28"/>
      <c r="F18" s="28"/>
      <c r="G18" s="28"/>
      <c r="H18" s="28"/>
      <c r="I18" s="28"/>
    </row>
    <row r="19" spans="1:10" x14ac:dyDescent="0.25">
      <c r="A19" s="579" t="s">
        <v>90</v>
      </c>
      <c r="B19" s="579"/>
      <c r="C19" s="28">
        <v>53359</v>
      </c>
      <c r="D19" s="28">
        <v>33812</v>
      </c>
      <c r="E19" s="28">
        <v>35062</v>
      </c>
      <c r="F19" s="28">
        <v>31837</v>
      </c>
      <c r="G19" s="28">
        <v>32943</v>
      </c>
      <c r="H19" s="28">
        <v>42463</v>
      </c>
      <c r="I19" s="28">
        <v>43967</v>
      </c>
    </row>
    <row r="20" spans="1:10" x14ac:dyDescent="0.25">
      <c r="A20" s="579" t="s">
        <v>91</v>
      </c>
      <c r="B20" s="579"/>
      <c r="C20" s="28">
        <v>1627721</v>
      </c>
      <c r="D20" s="28">
        <v>1804347</v>
      </c>
      <c r="E20" s="28">
        <v>1807934</v>
      </c>
      <c r="F20" s="28">
        <v>1755791</v>
      </c>
      <c r="G20" s="28">
        <v>1949064</v>
      </c>
      <c r="H20" s="28">
        <v>2169693</v>
      </c>
      <c r="I20" s="28">
        <v>2361898</v>
      </c>
    </row>
    <row r="21" spans="1:10" x14ac:dyDescent="0.25">
      <c r="A21" s="579" t="s">
        <v>92</v>
      </c>
      <c r="B21" s="579"/>
      <c r="C21" s="58">
        <v>531</v>
      </c>
      <c r="D21" s="58">
        <v>816</v>
      </c>
      <c r="E21" s="28">
        <v>2370</v>
      </c>
      <c r="F21" s="28">
        <v>430</v>
      </c>
      <c r="G21" s="28">
        <v>297</v>
      </c>
      <c r="H21" s="28">
        <v>242</v>
      </c>
      <c r="I21" s="28">
        <v>209</v>
      </c>
    </row>
    <row r="22" spans="1:10" x14ac:dyDescent="0.25">
      <c r="A22" s="579" t="s">
        <v>93</v>
      </c>
      <c r="B22" s="579"/>
      <c r="C22" s="58">
        <v>3901</v>
      </c>
      <c r="D22" s="58">
        <v>6881</v>
      </c>
      <c r="E22" s="28">
        <v>7877</v>
      </c>
      <c r="F22" s="28">
        <v>6756</v>
      </c>
      <c r="G22" s="28">
        <v>3125</v>
      </c>
      <c r="H22" s="28">
        <v>2389</v>
      </c>
      <c r="I22" s="28">
        <v>2760</v>
      </c>
    </row>
    <row r="23" spans="1:10" x14ac:dyDescent="0.25">
      <c r="A23" s="579" t="s">
        <v>94</v>
      </c>
      <c r="B23" s="579"/>
      <c r="C23" s="28">
        <v>20856</v>
      </c>
      <c r="D23" s="28">
        <v>21442</v>
      </c>
      <c r="E23" s="28">
        <v>21656</v>
      </c>
      <c r="F23" s="28">
        <v>21122</v>
      </c>
      <c r="G23" s="28">
        <v>21241</v>
      </c>
      <c r="H23" s="28">
        <v>21822</v>
      </c>
      <c r="I23" s="28">
        <v>21322</v>
      </c>
    </row>
    <row r="24" spans="1:10" x14ac:dyDescent="0.25">
      <c r="A24" s="579" t="s">
        <v>95</v>
      </c>
      <c r="B24" s="579"/>
      <c r="C24" s="28">
        <v>1010230</v>
      </c>
      <c r="D24" s="28">
        <v>1135260</v>
      </c>
      <c r="E24" s="28">
        <v>958684</v>
      </c>
      <c r="F24" s="28">
        <v>1032480</v>
      </c>
      <c r="G24" s="28">
        <v>1123610</v>
      </c>
      <c r="H24" s="28">
        <v>1214312</v>
      </c>
      <c r="I24" s="28">
        <v>1237262</v>
      </c>
    </row>
    <row r="25" spans="1:10" x14ac:dyDescent="0.25">
      <c r="A25" s="579" t="s">
        <v>96</v>
      </c>
      <c r="B25" s="579"/>
      <c r="C25" s="28">
        <v>3151</v>
      </c>
      <c r="D25" s="28">
        <v>3097</v>
      </c>
      <c r="E25" s="28">
        <v>3466</v>
      </c>
      <c r="F25" s="28">
        <v>2259</v>
      </c>
      <c r="G25" s="28">
        <v>1809</v>
      </c>
      <c r="H25" s="28">
        <v>1695</v>
      </c>
      <c r="I25" s="28">
        <v>1719</v>
      </c>
    </row>
    <row r="26" spans="1:10" x14ac:dyDescent="0.25">
      <c r="A26" s="579" t="s">
        <v>97</v>
      </c>
      <c r="B26" s="579"/>
      <c r="C26" s="28">
        <v>216159</v>
      </c>
      <c r="D26" s="28">
        <v>220333</v>
      </c>
      <c r="E26" s="28">
        <v>224479</v>
      </c>
      <c r="F26" s="28">
        <v>215254</v>
      </c>
      <c r="G26" s="28">
        <v>188943</v>
      </c>
      <c r="H26" s="28">
        <v>173349</v>
      </c>
      <c r="I26" s="28">
        <v>165969</v>
      </c>
    </row>
    <row r="27" spans="1:10" x14ac:dyDescent="0.25">
      <c r="A27" s="53"/>
      <c r="B27" s="53"/>
      <c r="C27" s="60"/>
      <c r="D27" s="60"/>
      <c r="E27" s="60"/>
      <c r="F27" s="60"/>
      <c r="G27" s="60"/>
      <c r="H27" s="60"/>
      <c r="I27" s="92"/>
    </row>
    <row r="28" spans="1:10" ht="15.75" x14ac:dyDescent="0.3">
      <c r="A28" s="9" t="s">
        <v>98</v>
      </c>
      <c r="B28" s="79"/>
      <c r="C28" s="28"/>
      <c r="D28" s="28"/>
      <c r="E28" s="28"/>
      <c r="F28" s="28"/>
      <c r="G28" s="28"/>
      <c r="H28" s="28"/>
      <c r="I28" s="28"/>
      <c r="J28" s="94"/>
    </row>
    <row r="29" spans="1:10" s="4" customFormat="1" x14ac:dyDescent="0.25">
      <c r="A29" s="60" t="s">
        <v>99</v>
      </c>
      <c r="B29" s="61"/>
      <c r="C29" s="28">
        <v>214345.163</v>
      </c>
      <c r="D29" s="28">
        <v>289816.11</v>
      </c>
      <c r="E29" s="28">
        <v>295370.73699999996</v>
      </c>
      <c r="F29" s="28">
        <v>300060.45799999998</v>
      </c>
      <c r="G29" s="28">
        <v>337748.29099999997</v>
      </c>
      <c r="H29" s="28">
        <v>371357.24899999995</v>
      </c>
      <c r="I29" s="28">
        <v>397798.34099999996</v>
      </c>
      <c r="J29" s="95"/>
    </row>
    <row r="30" spans="1:10" s="4" customFormat="1" x14ac:dyDescent="0.25">
      <c r="A30" s="27" t="s">
        <v>100</v>
      </c>
      <c r="B30" s="96"/>
      <c r="C30" s="28">
        <v>90884.644</v>
      </c>
      <c r="D30" s="28">
        <v>29321.184999999998</v>
      </c>
      <c r="E30" s="28">
        <v>34988.286999999997</v>
      </c>
      <c r="F30" s="28">
        <v>31090.074000000001</v>
      </c>
      <c r="G30" s="28">
        <v>22776.316000000003</v>
      </c>
      <c r="H30" s="28">
        <v>23153.348000000002</v>
      </c>
      <c r="I30" s="28">
        <v>25035.57</v>
      </c>
      <c r="J30" s="97"/>
    </row>
    <row r="31" spans="1:10" s="4" customFormat="1" x14ac:dyDescent="0.25">
      <c r="A31" s="27" t="s">
        <v>101</v>
      </c>
      <c r="B31" s="27"/>
      <c r="C31" s="58" t="s">
        <v>102</v>
      </c>
      <c r="D31" s="58" t="s">
        <v>102</v>
      </c>
      <c r="E31" s="58" t="s">
        <v>102</v>
      </c>
      <c r="F31" s="58" t="s">
        <v>102</v>
      </c>
      <c r="G31" s="58" t="s">
        <v>102</v>
      </c>
      <c r="H31" s="58" t="s">
        <v>102</v>
      </c>
      <c r="I31" s="58" t="s">
        <v>102</v>
      </c>
    </row>
    <row r="32" spans="1:10" s="4" customFormat="1" x14ac:dyDescent="0.25">
      <c r="A32" s="27" t="s">
        <v>103</v>
      </c>
      <c r="B32" s="27"/>
      <c r="C32" s="28">
        <v>2049.2080000000001</v>
      </c>
      <c r="D32" s="28">
        <v>75.819000000000003</v>
      </c>
      <c r="E32" s="28">
        <v>67</v>
      </c>
      <c r="F32" s="28" t="s">
        <v>102</v>
      </c>
      <c r="G32" s="58">
        <v>0</v>
      </c>
      <c r="H32" s="58">
        <v>5.8</v>
      </c>
      <c r="I32" s="28">
        <v>0</v>
      </c>
    </row>
    <row r="33" spans="1:11" s="4" customFormat="1" x14ac:dyDescent="0.25">
      <c r="A33" s="27" t="s">
        <v>104</v>
      </c>
      <c r="B33" s="27"/>
      <c r="C33" s="28">
        <v>88587.551000000007</v>
      </c>
      <c r="D33" s="28">
        <v>29198.821999999996</v>
      </c>
      <c r="E33" s="28">
        <v>34906.089999999997</v>
      </c>
      <c r="F33" s="28">
        <v>30486.404999999999</v>
      </c>
      <c r="G33" s="28">
        <v>22426.67</v>
      </c>
      <c r="H33" s="28">
        <v>23096.647000000001</v>
      </c>
      <c r="I33" s="28">
        <v>24975.473999999998</v>
      </c>
    </row>
    <row r="34" spans="1:11" s="4" customFormat="1" x14ac:dyDescent="0.25">
      <c r="A34" s="27" t="s">
        <v>105</v>
      </c>
      <c r="B34" s="27"/>
      <c r="C34" s="28">
        <v>20.234000000000002</v>
      </c>
      <c r="D34" s="28">
        <v>13.317</v>
      </c>
      <c r="E34" s="28">
        <v>7.2549999999999999</v>
      </c>
      <c r="F34" s="28">
        <v>14.42</v>
      </c>
      <c r="G34" s="28">
        <v>9.9990000000000006</v>
      </c>
      <c r="H34" s="28">
        <v>5.5</v>
      </c>
      <c r="I34" s="28">
        <v>5.5</v>
      </c>
    </row>
    <row r="35" spans="1:11" s="4" customFormat="1" x14ac:dyDescent="0.25">
      <c r="A35" s="27" t="s">
        <v>106</v>
      </c>
      <c r="B35" s="27"/>
      <c r="C35" s="28">
        <v>227.65100000000001</v>
      </c>
      <c r="D35" s="28">
        <v>33.227000000000004</v>
      </c>
      <c r="E35" s="28">
        <v>7.9420000000000002</v>
      </c>
      <c r="F35" s="28">
        <v>589.24699999999996</v>
      </c>
      <c r="G35" s="28">
        <v>339.64699999999999</v>
      </c>
      <c r="H35" s="28">
        <v>45.401000000000003</v>
      </c>
      <c r="I35" s="28">
        <v>54.595999999999997</v>
      </c>
    </row>
    <row r="36" spans="1:11" s="4" customFormat="1" x14ac:dyDescent="0.25">
      <c r="A36" s="60" t="s">
        <v>107</v>
      </c>
      <c r="B36" s="61"/>
      <c r="C36" s="28">
        <v>217740.46</v>
      </c>
      <c r="D36" s="28">
        <v>286870.27299999999</v>
      </c>
      <c r="E36" s="28">
        <v>295897.31599999999</v>
      </c>
      <c r="F36" s="28">
        <v>304014.848</v>
      </c>
      <c r="G36" s="28">
        <v>333906.69500000001</v>
      </c>
      <c r="H36" s="28">
        <v>363485.63799999998</v>
      </c>
      <c r="I36" s="28">
        <v>388578.74699999997</v>
      </c>
      <c r="J36" s="98"/>
      <c r="K36" s="98"/>
    </row>
    <row r="37" spans="1:11" x14ac:dyDescent="0.25">
      <c r="A37" s="53"/>
      <c r="B37" s="53"/>
      <c r="C37" s="60"/>
      <c r="D37" s="60"/>
      <c r="E37" s="60"/>
      <c r="F37" s="60"/>
      <c r="G37" s="60"/>
      <c r="H37" s="60"/>
      <c r="I37" s="92"/>
    </row>
    <row r="38" spans="1:11" ht="15.75" x14ac:dyDescent="0.3">
      <c r="A38" s="9" t="s">
        <v>108</v>
      </c>
      <c r="B38" s="79"/>
      <c r="C38" s="28"/>
      <c r="D38" s="28"/>
      <c r="E38" s="28"/>
      <c r="F38" s="28"/>
      <c r="G38" s="28"/>
      <c r="H38" s="28"/>
      <c r="I38" s="28"/>
    </row>
    <row r="39" spans="1:11" s="4" customFormat="1" x14ac:dyDescent="0.25">
      <c r="A39" s="60" t="s">
        <v>109</v>
      </c>
      <c r="B39" s="61"/>
      <c r="C39" s="99">
        <v>108.87257076027134</v>
      </c>
      <c r="D39" s="99">
        <v>112.95358891188897</v>
      </c>
      <c r="E39" s="99">
        <v>116.72567955270939</v>
      </c>
      <c r="F39" s="99">
        <v>122.14812210385709</v>
      </c>
      <c r="G39" s="99">
        <v>122.47724835808059</v>
      </c>
      <c r="H39" s="99">
        <v>124.50278630536097</v>
      </c>
      <c r="I39" s="99">
        <v>126.63915407932878</v>
      </c>
    </row>
    <row r="40" spans="1:11" s="4" customFormat="1" x14ac:dyDescent="0.25">
      <c r="A40" s="579" t="s">
        <v>110</v>
      </c>
      <c r="B40" s="579"/>
      <c r="C40" s="99">
        <v>13.658925390828442</v>
      </c>
      <c r="D40" s="99">
        <v>14.100590078964046</v>
      </c>
      <c r="E40" s="99">
        <v>14.424131177055971</v>
      </c>
      <c r="F40" s="99">
        <v>14.481071554263577</v>
      </c>
      <c r="G40" s="99">
        <v>14.950948403747557</v>
      </c>
      <c r="H40" s="99">
        <v>15.004692972956196</v>
      </c>
      <c r="I40" s="99">
        <v>15.45667041005818</v>
      </c>
    </row>
    <row r="41" spans="1:11" s="4" customFormat="1" x14ac:dyDescent="0.25">
      <c r="A41" s="579" t="s">
        <v>111</v>
      </c>
      <c r="B41" s="579"/>
      <c r="C41" s="99">
        <v>23.392877182179433</v>
      </c>
      <c r="D41" s="99">
        <v>22.6387773694725</v>
      </c>
      <c r="E41" s="99">
        <v>22.606451249916486</v>
      </c>
      <c r="F41" s="99">
        <v>23.242457580384581</v>
      </c>
      <c r="G41" s="99">
        <v>23.18138055114629</v>
      </c>
      <c r="H41" s="99">
        <v>28.443262260602712</v>
      </c>
      <c r="I41" s="99">
        <v>27.702431736486592</v>
      </c>
    </row>
    <row r="42" spans="1:11" x14ac:dyDescent="0.25">
      <c r="A42" s="5"/>
      <c r="B42" s="5"/>
      <c r="C42" s="5"/>
      <c r="D42" s="5"/>
      <c r="E42" s="5"/>
      <c r="F42" s="5"/>
      <c r="G42" s="5"/>
      <c r="H42" s="5"/>
      <c r="I42" s="5"/>
    </row>
    <row r="43" spans="1:11" x14ac:dyDescent="0.25">
      <c r="A43" s="100" t="s">
        <v>23</v>
      </c>
      <c r="B43" s="100"/>
      <c r="C43" s="100"/>
      <c r="D43" s="100"/>
      <c r="E43" s="100"/>
      <c r="F43" s="100"/>
      <c r="G43" s="100"/>
      <c r="H43" s="100"/>
      <c r="I43" s="100"/>
    </row>
    <row r="44" spans="1:11" x14ac:dyDescent="0.25">
      <c r="A44" s="100"/>
      <c r="B44" s="100"/>
      <c r="C44" s="100"/>
      <c r="D44" s="100"/>
      <c r="E44" s="100"/>
      <c r="F44" s="100"/>
      <c r="G44" s="100"/>
      <c r="H44" s="100"/>
      <c r="I44" s="100"/>
    </row>
    <row r="45" spans="1:11" x14ac:dyDescent="0.25">
      <c r="A45" s="100" t="s">
        <v>24</v>
      </c>
      <c r="B45" s="100"/>
      <c r="C45" s="100"/>
      <c r="D45" s="100"/>
      <c r="E45" s="100"/>
      <c r="F45" s="100"/>
      <c r="G45" s="100"/>
      <c r="H45" s="100"/>
      <c r="I45" s="100"/>
    </row>
    <row r="46" spans="1:11" x14ac:dyDescent="0.25">
      <c r="A46" s="101" t="s">
        <v>112</v>
      </c>
      <c r="B46" s="102"/>
      <c r="C46" s="100"/>
      <c r="D46" s="100"/>
      <c r="E46" s="100"/>
      <c r="F46" s="100"/>
      <c r="G46" s="100"/>
      <c r="H46" s="100"/>
      <c r="I46" s="100"/>
    </row>
    <row r="47" spans="1:11" x14ac:dyDescent="0.25">
      <c r="A47" s="577" t="s">
        <v>113</v>
      </c>
      <c r="B47" s="577"/>
      <c r="C47" s="578"/>
      <c r="D47" s="578"/>
      <c r="E47" s="578"/>
      <c r="F47" s="578"/>
      <c r="G47" s="578"/>
      <c r="H47" s="578"/>
      <c r="I47" s="578"/>
    </row>
    <row r="48" spans="1:11" x14ac:dyDescent="0.25">
      <c r="A48" s="103" t="s">
        <v>114</v>
      </c>
      <c r="B48" s="104"/>
      <c r="C48" s="105"/>
      <c r="D48" s="105"/>
      <c r="E48" s="105"/>
      <c r="F48" s="105"/>
      <c r="G48" s="105"/>
      <c r="H48" s="105"/>
      <c r="I48" s="105"/>
    </row>
    <row r="49" spans="1:9" x14ac:dyDescent="0.25">
      <c r="A49" s="103" t="s">
        <v>115</v>
      </c>
      <c r="B49" s="100"/>
      <c r="C49" s="105"/>
      <c r="D49" s="105"/>
      <c r="E49" s="105"/>
      <c r="F49" s="105"/>
      <c r="G49" s="105"/>
      <c r="H49" s="105"/>
      <c r="I49" s="105"/>
    </row>
  </sheetData>
  <sheetProtection algorithmName="SHA-512" hashValue="CWw9oKBT7/OTFzNlIrDzIhqwNA+m57VBtM6e3OynO0XvEA4NfYi/CMe4LThRthgPSo20ubHz+U/l5a9gNF97SA==" saltValue="TS90Zz8b1ls6TIKxf4v70w==" spinCount="100000" sheet="1" objects="1" scenarios="1"/>
  <mergeCells count="13">
    <mergeCell ref="A22:B22"/>
    <mergeCell ref="A9:B9"/>
    <mergeCell ref="A10:B10"/>
    <mergeCell ref="A19:B19"/>
    <mergeCell ref="A20:B20"/>
    <mergeCell ref="A21:B21"/>
    <mergeCell ref="A47:I47"/>
    <mergeCell ref="A23:B23"/>
    <mergeCell ref="A24:B24"/>
    <mergeCell ref="A25:B25"/>
    <mergeCell ref="A26:B26"/>
    <mergeCell ref="A40:B40"/>
    <mergeCell ref="A41:B41"/>
  </mergeCells>
  <pageMargins left="0.7" right="0.7" top="0.78740157499999996" bottom="0.78740157499999996" header="0.3" footer="0.3"/>
  <pageSetup paperSize="9" scale="75" orientation="portrait" verticalDpi="0" r:id="rId1"/>
  <colBreaks count="1" manualBreakCount="1">
    <brk id="9" max="1048575" man="1"/>
  </colBreaks>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6"/>
  <sheetViews>
    <sheetView zoomScaleNormal="100" workbookViewId="0"/>
  </sheetViews>
  <sheetFormatPr baseColWidth="10" defaultRowHeight="15" x14ac:dyDescent="0.25"/>
  <cols>
    <col min="1" max="1" width="11.7109375" customWidth="1"/>
    <col min="2" max="2" width="49.5703125" customWidth="1"/>
    <col min="3" max="6" width="13.5703125" style="70" customWidth="1"/>
    <col min="7" max="7" width="13.5703125" style="71" customWidth="1"/>
  </cols>
  <sheetData>
    <row r="1" spans="1:8" ht="15.75" x14ac:dyDescent="0.3">
      <c r="A1" s="1" t="s">
        <v>45</v>
      </c>
      <c r="G1"/>
    </row>
    <row r="2" spans="1:8" ht="18.75" x14ac:dyDescent="0.25">
      <c r="A2" s="2" t="s">
        <v>1</v>
      </c>
    </row>
    <row r="3" spans="1:8" s="4" customFormat="1" ht="20.25" x14ac:dyDescent="0.25">
      <c r="A3" s="3" t="s">
        <v>46</v>
      </c>
      <c r="B3" s="72"/>
      <c r="C3" s="73"/>
      <c r="D3" s="73"/>
      <c r="E3" s="73"/>
      <c r="F3" s="73"/>
      <c r="G3" s="74"/>
    </row>
    <row r="4" spans="1:8" x14ac:dyDescent="0.25">
      <c r="A4" s="5"/>
      <c r="B4" s="5"/>
      <c r="C4" s="5" t="s">
        <v>47</v>
      </c>
      <c r="D4" s="5"/>
      <c r="E4" s="5" t="s">
        <v>48</v>
      </c>
      <c r="F4" s="5"/>
      <c r="G4" s="5"/>
    </row>
    <row r="5" spans="1:8" s="40" customFormat="1" x14ac:dyDescent="0.2">
      <c r="A5" s="5"/>
      <c r="B5" s="5"/>
      <c r="C5" s="5"/>
      <c r="D5" s="5"/>
      <c r="E5" s="5"/>
      <c r="F5" s="5"/>
      <c r="G5" s="5" t="s">
        <v>49</v>
      </c>
    </row>
    <row r="6" spans="1:8" s="40" customFormat="1" x14ac:dyDescent="0.2">
      <c r="A6" s="5"/>
      <c r="B6" s="5"/>
      <c r="C6" s="5" t="s">
        <v>50</v>
      </c>
      <c r="D6" s="5" t="s">
        <v>51</v>
      </c>
      <c r="E6" s="5" t="s">
        <v>50</v>
      </c>
      <c r="F6" s="5" t="s">
        <v>51</v>
      </c>
      <c r="G6" s="5" t="s">
        <v>52</v>
      </c>
    </row>
    <row r="7" spans="1:8" ht="15.75" x14ac:dyDescent="0.3">
      <c r="A7" s="9" t="s">
        <v>53</v>
      </c>
      <c r="B7" s="75"/>
      <c r="C7" s="47"/>
      <c r="D7" s="47"/>
      <c r="E7" s="47"/>
      <c r="F7" s="47"/>
      <c r="G7" s="76"/>
    </row>
    <row r="8" spans="1:8" ht="8.1" customHeight="1" x14ac:dyDescent="0.25">
      <c r="A8" s="75"/>
      <c r="B8" s="75"/>
      <c r="C8" s="47"/>
      <c r="D8" s="47"/>
      <c r="E8" s="47"/>
      <c r="F8" s="47"/>
      <c r="G8" s="76"/>
    </row>
    <row r="9" spans="1:8" ht="15.75" x14ac:dyDescent="0.3">
      <c r="A9" s="46" t="s">
        <v>34</v>
      </c>
      <c r="B9" s="77"/>
      <c r="C9" s="23">
        <v>7715</v>
      </c>
      <c r="D9" s="25">
        <v>100</v>
      </c>
      <c r="E9" s="25">
        <v>3387.19</v>
      </c>
      <c r="F9" s="25">
        <v>100</v>
      </c>
      <c r="G9" s="78">
        <v>43.903953337653924</v>
      </c>
    </row>
    <row r="10" spans="1:8" ht="15.75" x14ac:dyDescent="0.3">
      <c r="A10" s="46"/>
      <c r="B10" s="77"/>
      <c r="C10" s="23"/>
      <c r="D10" s="25"/>
      <c r="E10" s="25"/>
      <c r="F10" s="25"/>
      <c r="G10" s="78"/>
    </row>
    <row r="11" spans="1:8" ht="15.75" x14ac:dyDescent="0.3">
      <c r="A11" s="9" t="s">
        <v>54</v>
      </c>
      <c r="B11" s="79"/>
      <c r="C11" s="23">
        <v>2568</v>
      </c>
      <c r="D11" s="25">
        <v>33.285806869734287</v>
      </c>
      <c r="E11" s="25">
        <v>1181.9699999999998</v>
      </c>
      <c r="F11" s="25">
        <v>34.895296691357721</v>
      </c>
      <c r="G11" s="78">
        <v>46.026869158878498</v>
      </c>
    </row>
    <row r="12" spans="1:8" x14ac:dyDescent="0.25">
      <c r="A12" s="80" t="s">
        <v>55</v>
      </c>
      <c r="B12" s="81"/>
      <c r="C12" s="56">
        <v>552</v>
      </c>
      <c r="D12" s="30">
        <v>7.1548930654569016</v>
      </c>
      <c r="E12" s="82">
        <v>244.73999999999995</v>
      </c>
      <c r="F12" s="30">
        <v>7.2254582707199759</v>
      </c>
      <c r="G12" s="83">
        <v>44.336956521739125</v>
      </c>
    </row>
    <row r="13" spans="1:8" x14ac:dyDescent="0.25">
      <c r="A13" s="80" t="s">
        <v>56</v>
      </c>
      <c r="B13" s="81"/>
      <c r="C13" s="56">
        <v>9</v>
      </c>
      <c r="D13" s="30">
        <v>0.11665586519766689</v>
      </c>
      <c r="E13" s="82">
        <v>4.91</v>
      </c>
      <c r="F13" s="30">
        <v>0.14495791496786423</v>
      </c>
      <c r="G13" s="83">
        <v>54.555555555555557</v>
      </c>
      <c r="H13" s="84"/>
    </row>
    <row r="14" spans="1:8" x14ac:dyDescent="0.25">
      <c r="A14" s="80" t="s">
        <v>57</v>
      </c>
      <c r="B14" s="81"/>
      <c r="C14" s="56">
        <v>135</v>
      </c>
      <c r="D14" s="30">
        <v>1.7498379779650033</v>
      </c>
      <c r="E14" s="82">
        <v>59.080000000000005</v>
      </c>
      <c r="F14" s="30">
        <v>1.7442186591245252</v>
      </c>
      <c r="G14" s="83">
        <v>43.762962962962966</v>
      </c>
    </row>
    <row r="15" spans="1:8" x14ac:dyDescent="0.25">
      <c r="A15" s="80" t="s">
        <v>58</v>
      </c>
      <c r="B15" s="81"/>
      <c r="C15" s="56">
        <v>179</v>
      </c>
      <c r="D15" s="30">
        <v>2.3201555411535968</v>
      </c>
      <c r="E15" s="82">
        <v>83.06</v>
      </c>
      <c r="F15" s="30">
        <v>2.4521801257089209</v>
      </c>
      <c r="G15" s="83">
        <v>46.402234636871512</v>
      </c>
    </row>
    <row r="16" spans="1:8" x14ac:dyDescent="0.25">
      <c r="A16" s="80" t="s">
        <v>59</v>
      </c>
      <c r="B16" s="81"/>
      <c r="C16" s="56">
        <v>1693</v>
      </c>
      <c r="D16" s="30">
        <v>21.944264419961115</v>
      </c>
      <c r="E16" s="82">
        <v>790.17999999999984</v>
      </c>
      <c r="F16" s="30">
        <v>23.328481720836443</v>
      </c>
      <c r="G16" s="83">
        <v>46.673360897814518</v>
      </c>
    </row>
    <row r="17" spans="1:7" x14ac:dyDescent="0.25">
      <c r="A17" s="80"/>
      <c r="B17" s="81"/>
      <c r="C17" s="56"/>
      <c r="D17" s="30"/>
      <c r="E17" s="82"/>
      <c r="F17" s="30"/>
      <c r="G17" s="83"/>
    </row>
    <row r="18" spans="1:7" ht="15.75" x14ac:dyDescent="0.3">
      <c r="A18" s="9" t="s">
        <v>60</v>
      </c>
      <c r="B18" s="79"/>
      <c r="C18" s="23">
        <v>2062</v>
      </c>
      <c r="D18" s="25">
        <v>26.727154893065457</v>
      </c>
      <c r="E18" s="25">
        <v>901.05000000000007</v>
      </c>
      <c r="F18" s="25">
        <v>26.601696391404083</v>
      </c>
      <c r="G18" s="78">
        <v>43.697866149369545</v>
      </c>
    </row>
    <row r="19" spans="1:7" x14ac:dyDescent="0.25">
      <c r="A19" s="80" t="s">
        <v>61</v>
      </c>
      <c r="B19" s="81"/>
      <c r="C19" s="56">
        <v>204</v>
      </c>
      <c r="D19" s="30">
        <v>2.644199611147116</v>
      </c>
      <c r="E19" s="82">
        <v>90.889999999999958</v>
      </c>
      <c r="F19" s="30">
        <v>2.6833451917371023</v>
      </c>
      <c r="G19" s="83">
        <v>44.55392156862743</v>
      </c>
    </row>
    <row r="20" spans="1:7" x14ac:dyDescent="0.25">
      <c r="A20" s="80" t="s">
        <v>62</v>
      </c>
      <c r="B20" s="81"/>
      <c r="C20" s="56">
        <v>146</v>
      </c>
      <c r="D20" s="30">
        <v>1.8924173687621517</v>
      </c>
      <c r="E20" s="82">
        <v>66.930000000000007</v>
      </c>
      <c r="F20" s="30">
        <v>1.9759741850914774</v>
      </c>
      <c r="G20" s="83">
        <v>45.842465753424662</v>
      </c>
    </row>
    <row r="21" spans="1:7" x14ac:dyDescent="0.25">
      <c r="A21" s="80" t="s">
        <v>63</v>
      </c>
      <c r="B21" s="81"/>
      <c r="C21" s="56">
        <v>1097</v>
      </c>
      <c r="D21" s="30">
        <v>14.21905379131562</v>
      </c>
      <c r="E21" s="82">
        <v>533.8900000000001</v>
      </c>
      <c r="F21" s="30">
        <v>15.762032835477196</v>
      </c>
      <c r="G21" s="83">
        <v>48.668185961713775</v>
      </c>
    </row>
    <row r="22" spans="1:7" x14ac:dyDescent="0.25">
      <c r="A22" s="80" t="s">
        <v>64</v>
      </c>
      <c r="B22" s="81"/>
      <c r="C22" s="56">
        <v>615</v>
      </c>
      <c r="D22" s="30">
        <v>7.9714841218405708</v>
      </c>
      <c r="E22" s="82">
        <v>209.34000000000003</v>
      </c>
      <c r="F22" s="30">
        <v>6.1803441790983094</v>
      </c>
      <c r="G22" s="83">
        <v>34.039024390243902</v>
      </c>
    </row>
    <row r="23" spans="1:7" x14ac:dyDescent="0.25">
      <c r="A23" s="80"/>
      <c r="B23" s="81"/>
      <c r="C23" s="56"/>
      <c r="D23" s="30"/>
      <c r="E23" s="82"/>
      <c r="F23" s="30"/>
      <c r="G23" s="83"/>
    </row>
    <row r="24" spans="1:7" ht="15.75" x14ac:dyDescent="0.3">
      <c r="A24" s="9" t="s">
        <v>65</v>
      </c>
      <c r="B24" s="79"/>
      <c r="C24" s="23">
        <v>1708</v>
      </c>
      <c r="D24" s="25">
        <v>22.138690861957226</v>
      </c>
      <c r="E24" s="25">
        <v>756.02</v>
      </c>
      <c r="F24" s="25">
        <v>22.319976145418472</v>
      </c>
      <c r="G24" s="78">
        <v>44.263466042154562</v>
      </c>
    </row>
    <row r="25" spans="1:7" x14ac:dyDescent="0.25">
      <c r="A25" s="80" t="s">
        <v>66</v>
      </c>
      <c r="B25" s="81"/>
      <c r="C25" s="56">
        <v>246</v>
      </c>
      <c r="D25" s="30">
        <v>3.1885936487362279</v>
      </c>
      <c r="E25" s="82">
        <v>150.87999999999997</v>
      </c>
      <c r="F25" s="30">
        <v>4.4544297780756308</v>
      </c>
      <c r="G25" s="83">
        <v>61.333333333333314</v>
      </c>
    </row>
    <row r="26" spans="1:7" ht="28.5" customHeight="1" x14ac:dyDescent="0.25">
      <c r="A26" s="580" t="s">
        <v>67</v>
      </c>
      <c r="B26" s="580"/>
      <c r="C26" s="28">
        <v>1462</v>
      </c>
      <c r="D26" s="30">
        <v>18.950097213220999</v>
      </c>
      <c r="E26" s="30">
        <v>605.14</v>
      </c>
      <c r="F26" s="30">
        <v>17.865546367342841</v>
      </c>
      <c r="G26" s="83">
        <v>41.391244870041035</v>
      </c>
    </row>
    <row r="27" spans="1:7" ht="15" customHeight="1" x14ac:dyDescent="0.25">
      <c r="A27" s="85"/>
      <c r="B27" s="85"/>
      <c r="C27" s="56"/>
      <c r="D27" s="30"/>
      <c r="E27" s="82"/>
      <c r="F27" s="30"/>
      <c r="G27" s="83"/>
    </row>
    <row r="28" spans="1:7" ht="15.75" x14ac:dyDescent="0.3">
      <c r="A28" s="9" t="s">
        <v>68</v>
      </c>
      <c r="B28" s="79"/>
      <c r="C28" s="23">
        <v>9</v>
      </c>
      <c r="D28" s="25">
        <v>0.11665586519766689</v>
      </c>
      <c r="E28" s="25">
        <v>2.35</v>
      </c>
      <c r="F28" s="25">
        <v>6.9379042805393254E-2</v>
      </c>
      <c r="G28" s="78">
        <v>26.111111111111114</v>
      </c>
    </row>
    <row r="29" spans="1:7" x14ac:dyDescent="0.25">
      <c r="A29" s="80" t="s">
        <v>69</v>
      </c>
      <c r="B29" s="81"/>
      <c r="C29" s="56">
        <v>5</v>
      </c>
      <c r="D29" s="30">
        <v>6.4808813998703821E-2</v>
      </c>
      <c r="E29" s="82">
        <v>1.0900000000000001</v>
      </c>
      <c r="F29" s="30">
        <v>3.2180066662927088E-2</v>
      </c>
      <c r="G29" s="83">
        <v>21.800000000000004</v>
      </c>
    </row>
    <row r="30" spans="1:7" x14ac:dyDescent="0.25">
      <c r="A30" s="80" t="s">
        <v>70</v>
      </c>
      <c r="B30" s="81"/>
      <c r="C30" s="56">
        <v>4</v>
      </c>
      <c r="D30" s="30">
        <v>5.1847051198963066E-2</v>
      </c>
      <c r="E30" s="82">
        <v>1.26</v>
      </c>
      <c r="F30" s="30">
        <v>3.7198976142466172E-2</v>
      </c>
      <c r="G30" s="83">
        <v>31.5</v>
      </c>
    </row>
    <row r="31" spans="1:7" x14ac:dyDescent="0.25">
      <c r="A31" s="80"/>
      <c r="B31" s="81"/>
      <c r="C31" s="56"/>
      <c r="D31" s="30"/>
      <c r="E31" s="82"/>
      <c r="F31" s="30"/>
      <c r="G31" s="83"/>
    </row>
    <row r="32" spans="1:7" ht="15.75" x14ac:dyDescent="0.3">
      <c r="A32" s="9" t="s">
        <v>71</v>
      </c>
      <c r="B32" s="79"/>
      <c r="C32" s="23">
        <v>417</v>
      </c>
      <c r="D32" s="25">
        <v>5.405055087491899</v>
      </c>
      <c r="E32" s="25">
        <v>233.12000000000006</v>
      </c>
      <c r="F32" s="25">
        <v>6.8824010462950129</v>
      </c>
      <c r="G32" s="78">
        <v>55.904076738609135</v>
      </c>
    </row>
    <row r="33" spans="1:7" ht="25.5" customHeight="1" x14ac:dyDescent="0.25">
      <c r="A33" s="580" t="s">
        <v>72</v>
      </c>
      <c r="B33" s="580"/>
      <c r="C33" s="56">
        <v>417</v>
      </c>
      <c r="D33" s="30">
        <v>5.405055087491899</v>
      </c>
      <c r="E33" s="82">
        <v>233.12000000000006</v>
      </c>
      <c r="F33" s="30">
        <v>6.8824010462950129</v>
      </c>
      <c r="G33" s="83">
        <v>55.904076738609135</v>
      </c>
    </row>
    <row r="34" spans="1:7" x14ac:dyDescent="0.25">
      <c r="A34" s="85"/>
      <c r="B34" s="85"/>
      <c r="C34" s="56"/>
      <c r="D34" s="30"/>
      <c r="E34" s="82"/>
      <c r="F34" s="30"/>
      <c r="G34" s="83"/>
    </row>
    <row r="35" spans="1:7" ht="15.75" x14ac:dyDescent="0.3">
      <c r="A35" s="9" t="s">
        <v>73</v>
      </c>
      <c r="B35" s="79"/>
      <c r="C35" s="23">
        <v>951</v>
      </c>
      <c r="D35" s="25">
        <v>12.326636422553468</v>
      </c>
      <c r="E35" s="25">
        <v>312.68000000000012</v>
      </c>
      <c r="F35" s="25">
        <v>9.2312506827193079</v>
      </c>
      <c r="G35" s="78">
        <v>32.879074658254481</v>
      </c>
    </row>
    <row r="36" spans="1:7" x14ac:dyDescent="0.25">
      <c r="A36" s="80" t="s">
        <v>74</v>
      </c>
      <c r="B36" s="81"/>
      <c r="C36" s="56">
        <v>951</v>
      </c>
      <c r="D36" s="30">
        <v>12.326636422553468</v>
      </c>
      <c r="E36" s="82">
        <v>312.68000000000012</v>
      </c>
      <c r="F36" s="30">
        <v>9.2312506827193079</v>
      </c>
      <c r="G36" s="83">
        <v>32.879074658254481</v>
      </c>
    </row>
    <row r="37" spans="1:7" x14ac:dyDescent="0.25">
      <c r="A37" s="62"/>
      <c r="B37" s="63"/>
      <c r="C37" s="56"/>
      <c r="D37" s="82"/>
      <c r="E37" s="82"/>
      <c r="F37" s="82"/>
      <c r="G37" s="86"/>
    </row>
    <row r="38" spans="1:7" ht="15.75" x14ac:dyDescent="0.3">
      <c r="A38" s="9" t="s">
        <v>75</v>
      </c>
      <c r="B38" s="79"/>
      <c r="C38" s="56"/>
      <c r="D38" s="82"/>
      <c r="E38" s="82"/>
      <c r="F38" s="82"/>
      <c r="G38" s="86"/>
    </row>
    <row r="39" spans="1:7" ht="15.75" x14ac:dyDescent="0.3">
      <c r="A39" s="9"/>
      <c r="B39" s="79"/>
      <c r="C39" s="56"/>
      <c r="D39" s="82"/>
      <c r="E39" s="82"/>
      <c r="F39" s="82"/>
      <c r="G39" s="86"/>
    </row>
    <row r="40" spans="1:7" ht="15.75" x14ac:dyDescent="0.3">
      <c r="A40" s="9" t="s">
        <v>76</v>
      </c>
      <c r="B40" s="79"/>
      <c r="C40" s="23">
        <v>7715</v>
      </c>
      <c r="D40" s="25">
        <v>100</v>
      </c>
      <c r="E40" s="25">
        <v>3387.2200000000007</v>
      </c>
      <c r="F40" s="25">
        <v>100.00088568990817</v>
      </c>
      <c r="G40" s="78">
        <v>43.904342190537918</v>
      </c>
    </row>
    <row r="41" spans="1:7" ht="15.75" x14ac:dyDescent="0.3">
      <c r="A41" s="9"/>
      <c r="B41" s="79"/>
      <c r="C41" s="23"/>
      <c r="D41" s="25"/>
      <c r="E41" s="25"/>
      <c r="F41" s="25"/>
      <c r="G41" s="78"/>
    </row>
    <row r="42" spans="1:7" x14ac:dyDescent="0.25">
      <c r="A42" s="80" t="s">
        <v>77</v>
      </c>
      <c r="B42" s="81"/>
      <c r="C42" s="56">
        <v>6905</v>
      </c>
      <c r="D42" s="82">
        <v>89.500972132209981</v>
      </c>
      <c r="E42" s="82">
        <v>2916.53</v>
      </c>
      <c r="F42" s="82">
        <v>86.104706260941967</v>
      </c>
      <c r="G42" s="83">
        <v>42.237943519188995</v>
      </c>
    </row>
    <row r="43" spans="1:7" x14ac:dyDescent="0.25">
      <c r="A43" s="80" t="s">
        <v>78</v>
      </c>
      <c r="B43" s="81"/>
      <c r="C43" s="56">
        <v>383</v>
      </c>
      <c r="D43" s="82">
        <v>4.9643551523007128</v>
      </c>
      <c r="E43" s="82">
        <v>251.87000000000012</v>
      </c>
      <c r="F43" s="82">
        <v>7.4359572388912376</v>
      </c>
      <c r="G43" s="83">
        <v>65.762402088772873</v>
      </c>
    </row>
    <row r="44" spans="1:7" x14ac:dyDescent="0.25">
      <c r="A44" s="80" t="s">
        <v>79</v>
      </c>
      <c r="B44" s="81"/>
      <c r="C44" s="56">
        <v>427</v>
      </c>
      <c r="D44" s="82">
        <v>5.5346727154893065</v>
      </c>
      <c r="E44" s="82">
        <v>218.82000000000008</v>
      </c>
      <c r="F44" s="82">
        <v>6.4602221900749619</v>
      </c>
      <c r="G44" s="83">
        <v>51.245901639344282</v>
      </c>
    </row>
    <row r="45" spans="1:7" x14ac:dyDescent="0.25">
      <c r="A45" s="5"/>
      <c r="B45" s="5"/>
      <c r="C45" s="5"/>
      <c r="D45" s="5"/>
      <c r="E45" s="5"/>
      <c r="F45" s="5"/>
      <c r="G45" s="5"/>
    </row>
    <row r="46" spans="1:7" x14ac:dyDescent="0.25">
      <c r="A46" s="38" t="s">
        <v>23</v>
      </c>
    </row>
  </sheetData>
  <sheetProtection algorithmName="SHA-512" hashValue="3DRk9LtfI2ywJVDPeZ0CspU5dsw6pTNUcgMc6pJ+5Ub1/LhyTaPQK9ak+4Kkk8qS+JJgDGgF7vEUMGpOphCZDw==" saltValue="F+aFR8aerjj/RFOtHcnYpA==" spinCount="100000" sheet="1" objects="1" scenarios="1"/>
  <mergeCells count="2">
    <mergeCell ref="A26:B26"/>
    <mergeCell ref="A33:B33"/>
  </mergeCells>
  <pageMargins left="0.7" right="0.7" top="0.78740157499999996" bottom="0.78740157499999996" header="0.3" footer="0.3"/>
  <pageSetup paperSize="9" scale="67" orientation="portrait" verticalDpi="0" r:id="rId1"/>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heetViews>
  <sheetFormatPr baseColWidth="10" defaultRowHeight="15" x14ac:dyDescent="0.25"/>
  <cols>
    <col min="1" max="1" width="11.7109375" customWidth="1"/>
    <col min="2" max="2" width="29.140625" customWidth="1"/>
    <col min="3" max="6" width="11.7109375" customWidth="1"/>
    <col min="7" max="7" width="14.28515625" customWidth="1"/>
    <col min="8" max="8" width="11.7109375" customWidth="1"/>
  </cols>
  <sheetData>
    <row r="1" spans="1:9" ht="15.75" x14ac:dyDescent="0.3">
      <c r="A1" s="41" t="s">
        <v>26</v>
      </c>
    </row>
    <row r="2" spans="1:9" ht="21.75" x14ac:dyDescent="0.4">
      <c r="A2" s="42" t="s">
        <v>1</v>
      </c>
      <c r="B2" s="43"/>
    </row>
    <row r="3" spans="1:9" s="4" customFormat="1" ht="18.75" x14ac:dyDescent="0.25">
      <c r="A3" s="3" t="s">
        <v>27</v>
      </c>
      <c r="B3" s="44"/>
    </row>
    <row r="4" spans="1:9" s="35" customFormat="1" ht="15" customHeight="1" x14ac:dyDescent="0.2">
      <c r="A4" s="5"/>
      <c r="B4" s="5"/>
      <c r="C4" s="7" t="s">
        <v>28</v>
      </c>
      <c r="D4" s="5"/>
      <c r="E4" s="5"/>
      <c r="F4" s="5"/>
      <c r="G4" s="5"/>
      <c r="H4" s="5"/>
    </row>
    <row r="5" spans="1:9" s="35" customFormat="1" x14ac:dyDescent="0.2">
      <c r="A5" s="5"/>
      <c r="B5" s="5"/>
      <c r="C5" s="5" t="s">
        <v>29</v>
      </c>
      <c r="D5" s="45" t="s">
        <v>30</v>
      </c>
      <c r="E5" s="45" t="s">
        <v>31</v>
      </c>
      <c r="F5" s="45" t="s">
        <v>32</v>
      </c>
      <c r="G5" s="5" t="s">
        <v>33</v>
      </c>
      <c r="H5" s="5" t="s">
        <v>34</v>
      </c>
    </row>
    <row r="6" spans="1:9" s="35" customFormat="1" ht="21.75" customHeight="1" x14ac:dyDescent="0.3">
      <c r="A6" s="46" t="s">
        <v>35</v>
      </c>
      <c r="B6" s="47"/>
      <c r="C6" s="47"/>
      <c r="D6" s="47"/>
      <c r="E6" s="47"/>
      <c r="F6" s="47"/>
      <c r="G6" s="47"/>
      <c r="H6" s="48"/>
    </row>
    <row r="7" spans="1:9" s="35" customFormat="1" ht="12.75" x14ac:dyDescent="0.2">
      <c r="A7" s="47"/>
      <c r="B7" s="47"/>
      <c r="C7" s="47"/>
      <c r="D7" s="47"/>
      <c r="E7" s="47"/>
      <c r="F7" s="47"/>
      <c r="G7" s="47"/>
      <c r="H7" s="48"/>
    </row>
    <row r="8" spans="1:9" s="16" customFormat="1" ht="16.5" x14ac:dyDescent="0.3">
      <c r="A8" s="49" t="s">
        <v>36</v>
      </c>
      <c r="B8" s="50"/>
      <c r="C8" s="51">
        <v>251</v>
      </c>
      <c r="D8" s="51">
        <v>456</v>
      </c>
      <c r="E8" s="51">
        <v>17945</v>
      </c>
      <c r="F8" s="51">
        <v>18011</v>
      </c>
      <c r="G8" s="51">
        <v>28835</v>
      </c>
      <c r="H8" s="51">
        <v>71506</v>
      </c>
    </row>
    <row r="9" spans="1:9" s="16" customFormat="1" ht="12.75" x14ac:dyDescent="0.2">
      <c r="A9" s="52"/>
      <c r="B9" s="53"/>
      <c r="C9" s="54"/>
      <c r="D9" s="54"/>
      <c r="E9" s="54"/>
      <c r="F9" s="54"/>
      <c r="G9" s="54"/>
      <c r="H9" s="54"/>
    </row>
    <row r="10" spans="1:9" s="16" customFormat="1" ht="12.75" x14ac:dyDescent="0.2">
      <c r="A10" s="33" t="s">
        <v>37</v>
      </c>
      <c r="B10" s="55"/>
      <c r="C10" s="56">
        <v>249</v>
      </c>
      <c r="D10" s="56">
        <v>431</v>
      </c>
      <c r="E10" s="56">
        <v>13886</v>
      </c>
      <c r="F10" s="56">
        <v>12265</v>
      </c>
      <c r="G10" s="56">
        <v>17136</v>
      </c>
      <c r="H10" s="28">
        <v>43967</v>
      </c>
      <c r="I10" s="57"/>
    </row>
    <row r="11" spans="1:9" s="34" customFormat="1" ht="12.75" x14ac:dyDescent="0.25">
      <c r="A11" s="579" t="s">
        <v>38</v>
      </c>
      <c r="B11" s="579"/>
      <c r="C11" s="58">
        <v>0</v>
      </c>
      <c r="D11" s="56">
        <v>3</v>
      </c>
      <c r="E11" s="56">
        <v>62</v>
      </c>
      <c r="F11" s="56">
        <v>79</v>
      </c>
      <c r="G11" s="56">
        <v>65</v>
      </c>
      <c r="H11" s="28">
        <v>209</v>
      </c>
      <c r="I11" s="59"/>
    </row>
    <row r="12" spans="1:9" s="34" customFormat="1" ht="12.75" x14ac:dyDescent="0.25">
      <c r="A12" s="580" t="s">
        <v>8</v>
      </c>
      <c r="B12" s="580"/>
      <c r="C12" s="56">
        <v>2</v>
      </c>
      <c r="D12" s="56">
        <v>22</v>
      </c>
      <c r="E12" s="56">
        <v>3997</v>
      </c>
      <c r="F12" s="56">
        <v>5667</v>
      </c>
      <c r="G12" s="56">
        <v>11634</v>
      </c>
      <c r="H12" s="28">
        <v>21322</v>
      </c>
      <c r="I12" s="59"/>
    </row>
    <row r="13" spans="1:9" s="34" customFormat="1" ht="14.25" x14ac:dyDescent="0.25">
      <c r="A13" s="60" t="s">
        <v>39</v>
      </c>
      <c r="B13" s="61"/>
      <c r="C13" s="56">
        <v>0</v>
      </c>
      <c r="D13" s="56">
        <v>0</v>
      </c>
      <c r="E13" s="56">
        <v>0</v>
      </c>
      <c r="F13" s="56">
        <v>0</v>
      </c>
      <c r="G13" s="56">
        <v>0</v>
      </c>
      <c r="H13" s="28">
        <v>6008</v>
      </c>
      <c r="I13" s="59"/>
    </row>
    <row r="14" spans="1:9" s="16" customFormat="1" ht="12.75" x14ac:dyDescent="0.2">
      <c r="A14" s="62"/>
      <c r="B14" s="63"/>
      <c r="C14" s="64"/>
      <c r="D14" s="64"/>
      <c r="E14" s="64"/>
      <c r="F14" s="64"/>
      <c r="G14" s="64"/>
      <c r="H14" s="65"/>
    </row>
    <row r="15" spans="1:9" s="16" customFormat="1" x14ac:dyDescent="0.3">
      <c r="A15" s="46" t="s">
        <v>40</v>
      </c>
      <c r="B15" s="47"/>
      <c r="C15" s="64"/>
      <c r="D15" s="64"/>
      <c r="E15" s="64"/>
      <c r="F15" s="64"/>
      <c r="G15" s="64"/>
      <c r="H15" s="54"/>
    </row>
    <row r="16" spans="1:9" s="16" customFormat="1" ht="12.75" x14ac:dyDescent="0.2">
      <c r="A16" s="47"/>
      <c r="B16" s="47"/>
      <c r="C16" s="64"/>
      <c r="D16" s="64"/>
      <c r="E16" s="64"/>
      <c r="F16" s="64"/>
      <c r="G16" s="64"/>
      <c r="H16" s="54"/>
    </row>
    <row r="17" spans="1:9" s="16" customFormat="1" ht="16.5" x14ac:dyDescent="0.3">
      <c r="A17" s="49" t="s">
        <v>36</v>
      </c>
      <c r="B17" s="50"/>
      <c r="C17" s="51">
        <v>28006</v>
      </c>
      <c r="D17" s="51">
        <v>35079</v>
      </c>
      <c r="E17" s="51">
        <v>562847</v>
      </c>
      <c r="F17" s="51">
        <v>817544</v>
      </c>
      <c r="G17" s="51">
        <v>2158444</v>
      </c>
      <c r="H17" s="51">
        <v>4117291</v>
      </c>
    </row>
    <row r="18" spans="1:9" s="16" customFormat="1" ht="12.75" x14ac:dyDescent="0.2">
      <c r="A18" s="52"/>
      <c r="B18" s="53"/>
      <c r="C18" s="54"/>
      <c r="D18" s="54"/>
      <c r="E18" s="54"/>
      <c r="F18" s="54"/>
      <c r="G18" s="54"/>
      <c r="H18" s="54"/>
    </row>
    <row r="19" spans="1:9" s="16" customFormat="1" ht="12.75" x14ac:dyDescent="0.2">
      <c r="A19" s="33" t="s">
        <v>37</v>
      </c>
      <c r="B19" s="55"/>
      <c r="C19" s="28">
        <v>27917</v>
      </c>
      <c r="D19" s="28">
        <v>33903</v>
      </c>
      <c r="E19" s="28">
        <v>434147</v>
      </c>
      <c r="F19" s="28">
        <v>576686</v>
      </c>
      <c r="G19" s="28">
        <v>1289245</v>
      </c>
      <c r="H19" s="28">
        <v>2361898</v>
      </c>
    </row>
    <row r="20" spans="1:9" s="34" customFormat="1" ht="12.75" x14ac:dyDescent="0.25">
      <c r="A20" s="579" t="s">
        <v>38</v>
      </c>
      <c r="B20" s="579"/>
      <c r="C20" s="56">
        <v>0</v>
      </c>
      <c r="D20" s="56">
        <v>15</v>
      </c>
      <c r="E20" s="56">
        <v>806</v>
      </c>
      <c r="F20" s="56">
        <v>845</v>
      </c>
      <c r="G20" s="56">
        <v>1094</v>
      </c>
      <c r="H20" s="28">
        <v>2760</v>
      </c>
      <c r="I20" s="59"/>
    </row>
    <row r="21" spans="1:9" s="34" customFormat="1" ht="12.75" x14ac:dyDescent="0.25">
      <c r="A21" s="580" t="s">
        <v>8</v>
      </c>
      <c r="B21" s="580"/>
      <c r="C21" s="28">
        <v>89</v>
      </c>
      <c r="D21" s="28">
        <v>1161</v>
      </c>
      <c r="E21" s="28">
        <v>127894</v>
      </c>
      <c r="F21" s="28">
        <v>240013</v>
      </c>
      <c r="G21" s="28">
        <v>868105</v>
      </c>
      <c r="H21" s="28">
        <v>1237262</v>
      </c>
    </row>
    <row r="22" spans="1:9" s="34" customFormat="1" ht="14.25" x14ac:dyDescent="0.25">
      <c r="A22" s="60" t="s">
        <v>39</v>
      </c>
      <c r="B22" s="61"/>
      <c r="C22" s="28">
        <v>0</v>
      </c>
      <c r="D22" s="28">
        <v>0</v>
      </c>
      <c r="E22" s="28">
        <v>0</v>
      </c>
      <c r="F22" s="28">
        <v>0</v>
      </c>
      <c r="G22" s="28">
        <v>0</v>
      </c>
      <c r="H22" s="28">
        <v>515371</v>
      </c>
    </row>
    <row r="23" spans="1:9" s="16" customFormat="1" ht="12.75" x14ac:dyDescent="0.2">
      <c r="A23" s="62"/>
      <c r="B23" s="63"/>
      <c r="C23" s="64"/>
      <c r="D23" s="64"/>
      <c r="E23" s="64"/>
      <c r="F23" s="64"/>
      <c r="G23" s="64"/>
      <c r="H23" s="64"/>
    </row>
    <row r="24" spans="1:9" s="16" customFormat="1" x14ac:dyDescent="0.3">
      <c r="A24" s="46" t="s">
        <v>41</v>
      </c>
      <c r="B24" s="47"/>
      <c r="C24" s="64"/>
      <c r="D24" s="64"/>
      <c r="E24" s="64"/>
      <c r="F24" s="64"/>
      <c r="G24" s="64"/>
      <c r="H24" s="54"/>
    </row>
    <row r="25" spans="1:9" s="16" customFormat="1" ht="12.75" x14ac:dyDescent="0.2">
      <c r="A25" s="62"/>
      <c r="B25" s="47"/>
      <c r="C25" s="64"/>
      <c r="D25" s="64"/>
      <c r="E25" s="64"/>
      <c r="F25" s="64"/>
      <c r="G25" s="64"/>
      <c r="H25" s="54"/>
    </row>
    <row r="26" spans="1:9" s="16" customFormat="1" ht="16.5" x14ac:dyDescent="0.3">
      <c r="A26" s="49" t="s">
        <v>42</v>
      </c>
      <c r="B26" s="50"/>
      <c r="C26" s="51">
        <v>111.57768924302789</v>
      </c>
      <c r="D26" s="51">
        <v>76.92763157894737</v>
      </c>
      <c r="E26" s="51">
        <v>31.365115631095012</v>
      </c>
      <c r="F26" s="51">
        <v>45.391371939370387</v>
      </c>
      <c r="G26" s="51">
        <v>74.855002601005722</v>
      </c>
      <c r="H26" s="51">
        <v>57.579657651106203</v>
      </c>
    </row>
    <row r="27" spans="1:9" s="16" customFormat="1" ht="12.75" x14ac:dyDescent="0.2">
      <c r="A27" s="52"/>
      <c r="B27" s="53"/>
      <c r="C27" s="54"/>
      <c r="D27" s="54"/>
      <c r="E27" s="54"/>
      <c r="F27" s="54"/>
      <c r="G27" s="54"/>
      <c r="H27" s="54"/>
    </row>
    <row r="28" spans="1:9" s="16" customFormat="1" ht="12.75" x14ac:dyDescent="0.2">
      <c r="A28" s="33" t="s">
        <v>37</v>
      </c>
      <c r="B28" s="55"/>
      <c r="C28" s="56">
        <v>112.11646586345381</v>
      </c>
      <c r="D28" s="56">
        <v>78.661252900232014</v>
      </c>
      <c r="E28" s="56">
        <v>31.265087138124731</v>
      </c>
      <c r="F28" s="56">
        <v>47.01883408071749</v>
      </c>
      <c r="G28" s="56">
        <v>75.236052754435107</v>
      </c>
      <c r="H28" s="28">
        <v>53.719789842381786</v>
      </c>
    </row>
    <row r="29" spans="1:9" s="16" customFormat="1" ht="12.75" x14ac:dyDescent="0.2">
      <c r="A29" s="580" t="s">
        <v>8</v>
      </c>
      <c r="B29" s="580"/>
      <c r="C29" s="56">
        <v>44.5</v>
      </c>
      <c r="D29" s="56">
        <v>52.772727272727273</v>
      </c>
      <c r="E29" s="56">
        <v>31.997498123592695</v>
      </c>
      <c r="F29" s="56">
        <v>42.352743956237866</v>
      </c>
      <c r="G29" s="56">
        <v>74.617930204572801</v>
      </c>
      <c r="H29" s="28">
        <v>58.02748335052997</v>
      </c>
    </row>
    <row r="30" spans="1:9" s="16" customFormat="1" ht="14.25" x14ac:dyDescent="0.2">
      <c r="A30" s="60" t="s">
        <v>39</v>
      </c>
      <c r="B30" s="61"/>
      <c r="C30" s="56">
        <v>0</v>
      </c>
      <c r="D30" s="56">
        <v>0</v>
      </c>
      <c r="E30" s="56">
        <v>0</v>
      </c>
      <c r="F30" s="56">
        <v>0</v>
      </c>
      <c r="G30" s="56">
        <v>0</v>
      </c>
      <c r="H30" s="28">
        <v>85.78079227696405</v>
      </c>
    </row>
    <row r="31" spans="1:9" s="16" customFormat="1" ht="15" customHeight="1" x14ac:dyDescent="0.2">
      <c r="A31" s="5"/>
      <c r="B31" s="5"/>
      <c r="C31" s="5"/>
      <c r="D31" s="5"/>
      <c r="E31" s="5"/>
      <c r="F31" s="5"/>
      <c r="G31" s="5"/>
      <c r="H31" s="5"/>
    </row>
    <row r="32" spans="1:9" s="16" customFormat="1" ht="12" x14ac:dyDescent="0.2">
      <c r="A32" s="38" t="s">
        <v>23</v>
      </c>
      <c r="B32" s="66"/>
      <c r="C32" s="67"/>
      <c r="D32" s="67"/>
      <c r="E32" s="67"/>
      <c r="F32" s="67"/>
      <c r="G32" s="67"/>
      <c r="H32" s="68"/>
    </row>
    <row r="33" spans="1:8" ht="15" customHeight="1" x14ac:dyDescent="0.25">
      <c r="B33" s="38"/>
      <c r="C33" s="35"/>
      <c r="D33" s="35"/>
      <c r="E33" s="35"/>
      <c r="F33" s="35"/>
      <c r="G33" s="35"/>
      <c r="H33" s="35"/>
    </row>
    <row r="34" spans="1:8" x14ac:dyDescent="0.25">
      <c r="A34" s="69" t="s">
        <v>24</v>
      </c>
      <c r="B34" s="69"/>
      <c r="C34" s="35"/>
      <c r="D34" s="35"/>
      <c r="E34" s="35"/>
      <c r="F34" s="35"/>
      <c r="G34" s="35"/>
      <c r="H34" s="35"/>
    </row>
    <row r="35" spans="1:8" ht="24.75" customHeight="1" x14ac:dyDescent="0.25">
      <c r="A35" s="577" t="s">
        <v>43</v>
      </c>
      <c r="B35" s="577"/>
      <c r="C35" s="582"/>
      <c r="D35" s="582"/>
      <c r="E35" s="582"/>
      <c r="F35" s="582"/>
      <c r="G35" s="582"/>
      <c r="H35" s="582"/>
    </row>
    <row r="36" spans="1:8" ht="24.75" customHeight="1" x14ac:dyDescent="0.25">
      <c r="A36" s="581" t="s">
        <v>44</v>
      </c>
      <c r="B36" s="581"/>
      <c r="C36" s="581"/>
      <c r="D36" s="581"/>
      <c r="E36" s="581"/>
      <c r="F36" s="581"/>
      <c r="G36" s="581"/>
      <c r="H36" s="581"/>
    </row>
    <row r="37" spans="1:8" x14ac:dyDescent="0.25">
      <c r="A37" s="581"/>
      <c r="B37" s="581"/>
      <c r="C37" s="581"/>
      <c r="D37" s="581"/>
      <c r="E37" s="581"/>
      <c r="F37" s="581"/>
      <c r="G37" s="581"/>
      <c r="H37" s="581"/>
    </row>
  </sheetData>
  <sheetProtection algorithmName="SHA-512" hashValue="NtlWyNqqbGkjv53W4wmb9HcryycI4KVk6wWocULpF1/ZkmbtbRr0OzmprVPPREqkH+0HIwXCWgyxuostsbEt+A==" saltValue="DJr7sLR5zpnpTBWSwJUKlw==" spinCount="100000" sheet="1" objects="1" scenarios="1"/>
  <mergeCells count="8">
    <mergeCell ref="A36:H36"/>
    <mergeCell ref="A37:H37"/>
    <mergeCell ref="A11:B11"/>
    <mergeCell ref="A12:B12"/>
    <mergeCell ref="A20:B20"/>
    <mergeCell ref="A21:B21"/>
    <mergeCell ref="A29:B29"/>
    <mergeCell ref="A35:H35"/>
  </mergeCells>
  <pageMargins left="0.7" right="0.7" top="0.78740157499999996" bottom="0.78740157499999996" header="0.3" footer="0.3"/>
  <pageSetup paperSize="9" scale="76"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RowHeight="15" x14ac:dyDescent="0.25"/>
  <cols>
    <col min="1" max="1" width="66.140625" customWidth="1"/>
    <col min="2" max="2" width="13.42578125" customWidth="1"/>
    <col min="3" max="3" width="7" customWidth="1"/>
    <col min="4" max="4" width="12.28515625" bestFit="1" customWidth="1"/>
  </cols>
  <sheetData>
    <row r="1" spans="1:8" ht="15.75" x14ac:dyDescent="0.3">
      <c r="A1" s="1" t="s">
        <v>0</v>
      </c>
    </row>
    <row r="2" spans="1:8" ht="18.75" x14ac:dyDescent="0.25">
      <c r="A2" s="2" t="s">
        <v>1</v>
      </c>
    </row>
    <row r="3" spans="1:8" s="4" customFormat="1" ht="18.75" x14ac:dyDescent="0.25">
      <c r="A3" s="3" t="s">
        <v>2</v>
      </c>
      <c r="F3"/>
    </row>
    <row r="4" spans="1:8" s="8" customFormat="1" x14ac:dyDescent="0.25">
      <c r="A4" s="5"/>
      <c r="B4" s="6" t="s">
        <v>3</v>
      </c>
      <c r="C4" s="7"/>
      <c r="D4" s="5" t="s">
        <v>4</v>
      </c>
      <c r="F4"/>
    </row>
    <row r="5" spans="1:8" s="16" customFormat="1" ht="15.75" x14ac:dyDescent="0.3">
      <c r="A5" s="9" t="s">
        <v>5</v>
      </c>
      <c r="B5" s="10">
        <v>397798.34099999996</v>
      </c>
      <c r="C5" s="11"/>
      <c r="D5" s="12">
        <v>100</v>
      </c>
      <c r="E5" s="13"/>
      <c r="F5"/>
      <c r="G5" s="14"/>
      <c r="H5" s="15"/>
    </row>
    <row r="6" spans="1:8" s="16" customFormat="1" ht="6.95" customHeight="1" x14ac:dyDescent="0.25">
      <c r="A6" s="17"/>
      <c r="B6" s="18"/>
      <c r="C6" s="19"/>
      <c r="D6" s="20"/>
      <c r="E6" s="13"/>
      <c r="F6"/>
      <c r="G6" s="14"/>
      <c r="H6" s="21"/>
    </row>
    <row r="7" spans="1:8" s="16" customFormat="1" ht="15" customHeight="1" x14ac:dyDescent="0.25">
      <c r="A7" s="22" t="s">
        <v>6</v>
      </c>
      <c r="B7" s="23">
        <v>363368.39899999998</v>
      </c>
      <c r="C7" s="24"/>
      <c r="D7" s="25">
        <v>91.344875417667964</v>
      </c>
      <c r="E7" s="26"/>
      <c r="F7"/>
      <c r="G7" s="26"/>
      <c r="H7" s="26"/>
    </row>
    <row r="8" spans="1:8" s="16" customFormat="1" ht="15" customHeight="1" x14ac:dyDescent="0.25">
      <c r="A8" s="27" t="s">
        <v>7</v>
      </c>
      <c r="B8" s="28">
        <v>294041.342</v>
      </c>
      <c r="C8" s="29"/>
      <c r="D8" s="30">
        <v>73.917186597819423</v>
      </c>
      <c r="E8" s="31"/>
      <c r="F8"/>
      <c r="G8" s="26"/>
      <c r="H8" s="26"/>
    </row>
    <row r="9" spans="1:8" s="16" customFormat="1" ht="15" customHeight="1" x14ac:dyDescent="0.25">
      <c r="A9" s="32" t="s">
        <v>8</v>
      </c>
      <c r="B9" s="28">
        <v>57740.031000000003</v>
      </c>
      <c r="C9" s="29"/>
      <c r="D9" s="30">
        <v>14.514899899997321</v>
      </c>
      <c r="E9" s="26"/>
      <c r="F9"/>
      <c r="G9" s="26"/>
      <c r="H9" s="26"/>
    </row>
    <row r="10" spans="1:8" s="16" customFormat="1" ht="15" customHeight="1" x14ac:dyDescent="0.25">
      <c r="A10" s="32" t="s">
        <v>9</v>
      </c>
      <c r="B10" s="28">
        <v>2342.7579999999998</v>
      </c>
      <c r="C10" s="29"/>
      <c r="D10" s="30">
        <v>0.58893106344050838</v>
      </c>
      <c r="E10" s="26"/>
      <c r="F10"/>
      <c r="G10" s="26"/>
      <c r="H10" s="26"/>
    </row>
    <row r="11" spans="1:8" s="16" customFormat="1" ht="15" customHeight="1" x14ac:dyDescent="0.25">
      <c r="A11" s="32" t="s">
        <v>10</v>
      </c>
      <c r="B11" s="28">
        <v>9244.268</v>
      </c>
      <c r="C11" s="29"/>
      <c r="D11" s="30">
        <v>2.3238578564107186</v>
      </c>
      <c r="E11" s="26"/>
      <c r="F11"/>
      <c r="H11" s="26"/>
    </row>
    <row r="12" spans="1:8" s="16" customFormat="1" ht="15" customHeight="1" x14ac:dyDescent="0.25">
      <c r="A12" s="32"/>
      <c r="B12" s="28"/>
      <c r="C12" s="29"/>
      <c r="D12" s="30"/>
      <c r="E12" s="26"/>
      <c r="F12"/>
      <c r="H12" s="26"/>
    </row>
    <row r="13" spans="1:8" s="16" customFormat="1" ht="15" customHeight="1" x14ac:dyDescent="0.25">
      <c r="A13" s="22" t="s">
        <v>11</v>
      </c>
      <c r="B13" s="23">
        <v>9394.3719999999994</v>
      </c>
      <c r="C13" s="24"/>
      <c r="D13" s="25">
        <v>2.3615915482161349</v>
      </c>
      <c r="E13" s="26"/>
      <c r="F13"/>
      <c r="G13" s="26"/>
      <c r="H13" s="26"/>
    </row>
    <row r="14" spans="1:8" s="16" customFormat="1" ht="15" customHeight="1" x14ac:dyDescent="0.25">
      <c r="A14" s="32" t="s">
        <v>12</v>
      </c>
      <c r="B14" s="28">
        <v>1793.471</v>
      </c>
      <c r="C14" s="29"/>
      <c r="D14" s="30">
        <v>0.45084929099792304</v>
      </c>
      <c r="E14" s="26"/>
      <c r="F14"/>
      <c r="H14" s="26"/>
    </row>
    <row r="15" spans="1:8" s="16" customFormat="1" ht="15" customHeight="1" x14ac:dyDescent="0.25">
      <c r="A15" s="32" t="s">
        <v>13</v>
      </c>
      <c r="B15" s="28">
        <v>3421.7359999999999</v>
      </c>
      <c r="C15" s="29"/>
      <c r="D15" s="30">
        <v>0.86016849426730024</v>
      </c>
      <c r="E15" s="26"/>
      <c r="F15"/>
      <c r="H15" s="26"/>
    </row>
    <row r="16" spans="1:8" s="16" customFormat="1" ht="15" customHeight="1" x14ac:dyDescent="0.25">
      <c r="A16" s="32" t="s">
        <v>14</v>
      </c>
      <c r="B16" s="28">
        <v>4179.165</v>
      </c>
      <c r="C16" s="29"/>
      <c r="D16" s="30">
        <v>1.050573762950912</v>
      </c>
      <c r="E16" s="26"/>
      <c r="F16"/>
      <c r="H16" s="26"/>
    </row>
    <row r="17" spans="1:8" s="16" customFormat="1" ht="15" customHeight="1" x14ac:dyDescent="0.25">
      <c r="A17" s="32"/>
      <c r="B17" s="28"/>
      <c r="C17" s="29"/>
      <c r="D17" s="30"/>
      <c r="E17" s="26"/>
      <c r="F17"/>
    </row>
    <row r="18" spans="1:8" s="16" customFormat="1" ht="15" customHeight="1" x14ac:dyDescent="0.25">
      <c r="A18" s="22" t="s">
        <v>15</v>
      </c>
      <c r="B18" s="23">
        <v>25035.57</v>
      </c>
      <c r="C18" s="24"/>
      <c r="D18" s="25">
        <v>6.2935330341158977</v>
      </c>
      <c r="E18" s="26"/>
      <c r="F18"/>
      <c r="H18" s="26"/>
    </row>
    <row r="19" spans="1:8" s="16" customFormat="1" ht="15" customHeight="1" x14ac:dyDescent="0.25">
      <c r="A19" s="32" t="s">
        <v>16</v>
      </c>
      <c r="B19" s="28">
        <v>0</v>
      </c>
      <c r="C19" s="29"/>
      <c r="D19" s="30">
        <v>0</v>
      </c>
      <c r="E19" s="26"/>
      <c r="F19"/>
      <c r="H19" s="26"/>
    </row>
    <row r="20" spans="1:8" s="16" customFormat="1" ht="15" customHeight="1" x14ac:dyDescent="0.25">
      <c r="A20" s="32" t="s">
        <v>17</v>
      </c>
      <c r="B20" s="28">
        <v>24975.473999999998</v>
      </c>
      <c r="C20" s="29"/>
      <c r="D20" s="30">
        <v>6.278425882123023</v>
      </c>
      <c r="E20" s="26"/>
      <c r="F20"/>
      <c r="H20" s="26"/>
    </row>
    <row r="21" spans="1:8" s="16" customFormat="1" ht="15" customHeight="1" x14ac:dyDescent="0.25">
      <c r="A21" s="32" t="s">
        <v>18</v>
      </c>
      <c r="B21" s="28">
        <v>5.5</v>
      </c>
      <c r="C21" s="29"/>
      <c r="D21" s="30">
        <v>1.3826100898696309E-3</v>
      </c>
      <c r="E21" s="26"/>
      <c r="F21"/>
      <c r="H21" s="26"/>
    </row>
    <row r="22" spans="1:8" s="16" customFormat="1" ht="15" customHeight="1" x14ac:dyDescent="0.25">
      <c r="A22" s="32" t="s">
        <v>19</v>
      </c>
      <c r="B22" s="28">
        <v>54.595999999999997</v>
      </c>
      <c r="C22" s="29"/>
      <c r="D22" s="30">
        <v>1.3724541903004065E-2</v>
      </c>
      <c r="E22" s="26"/>
      <c r="F22"/>
      <c r="H22" s="26"/>
    </row>
    <row r="23" spans="1:8" s="16" customFormat="1" ht="27.75" customHeight="1" x14ac:dyDescent="0.25">
      <c r="A23" s="33"/>
      <c r="B23" s="28"/>
      <c r="C23" s="29"/>
      <c r="D23" s="30"/>
      <c r="F23"/>
      <c r="H23" s="26"/>
    </row>
    <row r="24" spans="1:8" s="16" customFormat="1" ht="15" customHeight="1" x14ac:dyDescent="0.25">
      <c r="A24" s="22" t="s">
        <v>20</v>
      </c>
      <c r="B24" s="23">
        <v>388578.74699999997</v>
      </c>
      <c r="C24" s="24"/>
      <c r="D24" s="25">
        <v>100</v>
      </c>
      <c r="F24"/>
      <c r="H24" s="26"/>
    </row>
    <row r="25" spans="1:8" s="16" customFormat="1" ht="6.95" customHeight="1" x14ac:dyDescent="0.25">
      <c r="A25" s="17"/>
      <c r="B25" s="18"/>
      <c r="C25" s="19"/>
      <c r="D25" s="20"/>
      <c r="F25"/>
      <c r="H25" s="26"/>
    </row>
    <row r="26" spans="1:8" s="16" customFormat="1" ht="15" customHeight="1" x14ac:dyDescent="0.25">
      <c r="A26" s="32" t="s">
        <v>21</v>
      </c>
      <c r="B26" s="28">
        <v>332714.64799999999</v>
      </c>
      <c r="C26" s="29"/>
      <c r="D26" s="30">
        <v>85.623480586291564</v>
      </c>
      <c r="E26" s="26"/>
      <c r="F26"/>
      <c r="H26" s="26"/>
    </row>
    <row r="27" spans="1:8" s="34" customFormat="1" ht="20.25" customHeight="1" x14ac:dyDescent="0.25">
      <c r="A27" s="32" t="s">
        <v>22</v>
      </c>
      <c r="B27" s="28">
        <v>55864.099000000002</v>
      </c>
      <c r="C27" s="29"/>
      <c r="D27" s="30">
        <v>14.376519413708442</v>
      </c>
      <c r="E27" s="31"/>
      <c r="F27"/>
      <c r="H27" s="31"/>
    </row>
    <row r="28" spans="1:8" s="16" customFormat="1" x14ac:dyDescent="0.25">
      <c r="A28" s="5"/>
      <c r="B28" s="5"/>
      <c r="C28" s="5"/>
      <c r="D28" s="5"/>
      <c r="F28"/>
    </row>
    <row r="29" spans="1:8" x14ac:dyDescent="0.25">
      <c r="A29" s="35" t="s">
        <v>23</v>
      </c>
    </row>
    <row r="30" spans="1:8" s="35" customFormat="1" x14ac:dyDescent="0.25">
      <c r="D30" s="36"/>
      <c r="F30"/>
    </row>
    <row r="31" spans="1:8" s="35" customFormat="1" x14ac:dyDescent="0.25">
      <c r="A31" s="35" t="s">
        <v>24</v>
      </c>
      <c r="F31"/>
    </row>
    <row r="32" spans="1:8" s="35" customFormat="1" x14ac:dyDescent="0.25">
      <c r="A32" s="37" t="s">
        <v>25</v>
      </c>
      <c r="B32" s="38"/>
      <c r="C32" s="38"/>
      <c r="D32" s="38"/>
      <c r="F32"/>
    </row>
    <row r="33" spans="1:6" s="35" customFormat="1" x14ac:dyDescent="0.25">
      <c r="A33" s="39"/>
      <c r="B33" s="38"/>
      <c r="C33" s="38"/>
      <c r="D33" s="38"/>
      <c r="F33"/>
    </row>
    <row r="34" spans="1:6" s="40" customFormat="1" x14ac:dyDescent="0.25">
      <c r="F34"/>
    </row>
  </sheetData>
  <sheetProtection algorithmName="SHA-512" hashValue="LBuDan1qH2h+sA0B68bxhe+qSd8Z14ss4Pf3qjTitF62ArWqyxnQghokM4bXJzJAV9m7PaxZ9ZAXH55kEPnRrQ==" saltValue="QyBb6HtaF8znwhTkUrW2Sw==" spinCount="100000" sheet="1" objects="1" scenarios="1"/>
  <pageMargins left="0.7" right="0.7" top="0.78740157499999996" bottom="0.78740157499999996" header="0.3" footer="0.3"/>
  <pageSetup paperSize="9" scale="88"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5" x14ac:dyDescent="0.25"/>
  <sheetData>
    <row r="1" spans="1:1" ht="18.75" x14ac:dyDescent="0.4">
      <c r="A1" s="560" t="s">
        <v>1111</v>
      </c>
    </row>
    <row r="2" spans="1:1" ht="18.75" x14ac:dyDescent="0.4">
      <c r="A2" s="42" t="s">
        <v>1110</v>
      </c>
    </row>
    <row r="4" spans="1:1" ht="19.5" x14ac:dyDescent="0.4">
      <c r="A4" s="561" t="s">
        <v>81</v>
      </c>
    </row>
  </sheetData>
  <sheetProtection algorithmName="SHA-512" hashValue="D+a/EU8MHROQ035GOQ1ixWHM6VwbOvfF5ArbDx75KNH26oOCwYBvzVt1s+v+ROzvFx+bT7gyBcTUop7d0HRhWw==" saltValue="MAfp2eXkfDWVxkr9h0hBPw==" spinCount="100000" sheet="1" objects="1" scenario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RowHeight="15" x14ac:dyDescent="0.25"/>
  <sheetData>
    <row r="1" spans="1:1" ht="18.75" x14ac:dyDescent="0.4">
      <c r="A1" s="560" t="s">
        <v>1109</v>
      </c>
    </row>
    <row r="2" spans="1:1" ht="18.75" x14ac:dyDescent="0.4">
      <c r="A2" s="42" t="s">
        <v>1110</v>
      </c>
    </row>
    <row r="5" spans="1:1" ht="19.5" x14ac:dyDescent="0.4">
      <c r="A5" s="561" t="s">
        <v>27</v>
      </c>
    </row>
  </sheetData>
  <sheetProtection algorithmName="SHA-512" hashValue="jyDYohePJNUXDbNU4qhb8vqlZ2tfrzOmcE2yhk7jGJZ+pLH23JBwJ/XzJ6VJz4NFuqSiVpmsOot08iISdjfTdw==" saltValue="CcwLIJg7FWuutFhZGmzgUg==" spinCount="100000" sheet="1" objects="1" scenarios="1"/>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9"/>
  <sheetViews>
    <sheetView workbookViewId="0"/>
  </sheetViews>
  <sheetFormatPr baseColWidth="10" defaultRowHeight="15" x14ac:dyDescent="0.25"/>
  <cols>
    <col min="1" max="1" width="12" style="550" customWidth="1"/>
    <col min="2" max="2" width="41.140625" style="550" customWidth="1"/>
    <col min="3" max="3" width="25.28515625" style="550" bestFit="1" customWidth="1"/>
    <col min="4" max="4" width="19.85546875" style="550" bestFit="1" customWidth="1"/>
    <col min="5" max="5" width="5" style="551" customWidth="1"/>
    <col min="6" max="6" width="6.5703125" customWidth="1"/>
    <col min="8" max="8" width="39.42578125" customWidth="1"/>
    <col min="9" max="9" width="27.42578125" customWidth="1"/>
    <col min="14" max="14" width="25.140625" customWidth="1"/>
    <col min="18" max="16384" width="11.42578125" style="84"/>
  </cols>
  <sheetData>
    <row r="1" spans="1:5" ht="15.75" x14ac:dyDescent="0.3">
      <c r="A1" s="484" t="s">
        <v>445</v>
      </c>
      <c r="B1" s="87"/>
      <c r="C1" s="549" t="s">
        <v>1108</v>
      </c>
    </row>
    <row r="2" spans="1:5" ht="15" customHeight="1" x14ac:dyDescent="0.4">
      <c r="A2" s="42" t="s">
        <v>405</v>
      </c>
      <c r="B2" s="166"/>
    </row>
    <row r="3" spans="1:5" ht="15" customHeight="1" x14ac:dyDescent="0.4">
      <c r="A3" s="552" t="s">
        <v>446</v>
      </c>
      <c r="B3" s="553"/>
      <c r="E3" s="548"/>
    </row>
    <row r="4" spans="1:5" ht="15" customHeight="1" x14ac:dyDescent="0.4">
      <c r="A4" s="552" t="s">
        <v>447</v>
      </c>
      <c r="B4" s="553"/>
      <c r="E4" s="548"/>
    </row>
    <row r="5" spans="1:5" ht="42" customHeight="1" x14ac:dyDescent="0.25">
      <c r="A5" s="212" t="s">
        <v>448</v>
      </c>
      <c r="B5" s="533"/>
      <c r="C5" s="533" t="s">
        <v>449</v>
      </c>
      <c r="D5" s="533" t="s">
        <v>450</v>
      </c>
      <c r="E5" s="533" t="s">
        <v>451</v>
      </c>
    </row>
    <row r="6" spans="1:5" ht="15.75" customHeight="1" x14ac:dyDescent="0.25">
      <c r="A6" s="298" t="s">
        <v>452</v>
      </c>
      <c r="B6" s="291"/>
      <c r="C6" s="293"/>
      <c r="D6" s="293"/>
      <c r="E6" s="554"/>
    </row>
    <row r="7" spans="1:5" ht="12.75" customHeight="1" x14ac:dyDescent="0.25">
      <c r="A7" s="295" t="s">
        <v>453</v>
      </c>
      <c r="B7" s="123"/>
      <c r="C7" s="295" t="s">
        <v>454</v>
      </c>
      <c r="D7" s="295" t="s">
        <v>455</v>
      </c>
      <c r="E7" s="555" t="s">
        <v>456</v>
      </c>
    </row>
    <row r="8" spans="1:5" ht="12.75" customHeight="1" x14ac:dyDescent="0.25">
      <c r="A8" s="295" t="s">
        <v>457</v>
      </c>
      <c r="B8" s="123"/>
      <c r="C8" s="295" t="s">
        <v>458</v>
      </c>
      <c r="D8" s="295" t="s">
        <v>455</v>
      </c>
      <c r="E8" s="555" t="s">
        <v>456</v>
      </c>
    </row>
    <row r="9" spans="1:5" ht="12.75" customHeight="1" x14ac:dyDescent="0.25">
      <c r="A9" s="295" t="s">
        <v>459</v>
      </c>
      <c r="B9" s="123"/>
      <c r="C9" s="295" t="s">
        <v>460</v>
      </c>
      <c r="D9" s="295" t="s">
        <v>455</v>
      </c>
      <c r="E9" s="555" t="s">
        <v>461</v>
      </c>
    </row>
    <row r="10" spans="1:5" ht="12.75" customHeight="1" x14ac:dyDescent="0.25">
      <c r="A10" s="295"/>
      <c r="B10" s="123"/>
      <c r="C10" s="295"/>
      <c r="D10" s="295"/>
      <c r="E10" s="555"/>
    </row>
    <row r="11" spans="1:5" ht="12.75" customHeight="1" x14ac:dyDescent="0.25">
      <c r="A11" s="298" t="s">
        <v>462</v>
      </c>
      <c r="B11" s="291"/>
      <c r="C11" s="293"/>
      <c r="D11" s="293"/>
      <c r="E11" s="554"/>
    </row>
    <row r="12" spans="1:5" ht="12.75" customHeight="1" x14ac:dyDescent="0.25">
      <c r="A12" s="295" t="s">
        <v>463</v>
      </c>
      <c r="B12" s="123"/>
      <c r="C12" s="295" t="s">
        <v>464</v>
      </c>
      <c r="D12" s="295" t="s">
        <v>465</v>
      </c>
      <c r="E12" s="555" t="s">
        <v>456</v>
      </c>
    </row>
    <row r="13" spans="1:5" ht="12.75" customHeight="1" x14ac:dyDescent="0.25">
      <c r="A13" s="295" t="s">
        <v>466</v>
      </c>
      <c r="B13" s="123"/>
      <c r="C13" s="295" t="s">
        <v>467</v>
      </c>
      <c r="D13" s="295" t="s">
        <v>468</v>
      </c>
      <c r="E13" s="555" t="s">
        <v>456</v>
      </c>
    </row>
    <row r="14" spans="1:5" ht="12.75" customHeight="1" x14ac:dyDescent="0.25">
      <c r="A14" s="295" t="s">
        <v>469</v>
      </c>
      <c r="B14" s="123"/>
      <c r="C14" s="295" t="s">
        <v>470</v>
      </c>
      <c r="D14" s="295" t="s">
        <v>471</v>
      </c>
      <c r="E14" s="555" t="s">
        <v>456</v>
      </c>
    </row>
    <row r="15" spans="1:5" ht="12.75" customHeight="1" x14ac:dyDescent="0.25">
      <c r="A15" s="295" t="s">
        <v>472</v>
      </c>
      <c r="B15" s="123"/>
      <c r="C15" s="295" t="s">
        <v>473</v>
      </c>
      <c r="D15" s="295" t="s">
        <v>474</v>
      </c>
      <c r="E15" s="555" t="s">
        <v>456</v>
      </c>
    </row>
    <row r="16" spans="1:5" ht="12.75" customHeight="1" x14ac:dyDescent="0.25">
      <c r="A16" s="295" t="s">
        <v>475</v>
      </c>
      <c r="B16" s="123"/>
      <c r="C16" s="295" t="s">
        <v>476</v>
      </c>
      <c r="D16" s="295" t="s">
        <v>477</v>
      </c>
      <c r="E16" s="555" t="s">
        <v>456</v>
      </c>
    </row>
    <row r="17" spans="1:5" x14ac:dyDescent="0.25">
      <c r="A17" s="295"/>
      <c r="B17" s="123"/>
      <c r="C17" s="295"/>
      <c r="D17" s="295"/>
      <c r="E17" s="555"/>
    </row>
    <row r="18" spans="1:5" ht="12.75" customHeight="1" x14ac:dyDescent="0.25">
      <c r="A18" s="298" t="s">
        <v>478</v>
      </c>
      <c r="B18" s="291"/>
      <c r="C18" s="293"/>
      <c r="D18" s="293"/>
      <c r="E18" s="554"/>
    </row>
    <row r="19" spans="1:5" ht="12.75" customHeight="1" x14ac:dyDescent="0.25">
      <c r="A19" s="295" t="s">
        <v>479</v>
      </c>
      <c r="B19" s="123"/>
      <c r="C19" s="295" t="s">
        <v>480</v>
      </c>
      <c r="D19" s="295" t="s">
        <v>481</v>
      </c>
      <c r="E19" s="555" t="s">
        <v>456</v>
      </c>
    </row>
    <row r="20" spans="1:5" ht="12.75" customHeight="1" x14ac:dyDescent="0.25">
      <c r="A20" s="295" t="s">
        <v>482</v>
      </c>
      <c r="B20" s="123"/>
      <c r="C20" s="295" t="s">
        <v>483</v>
      </c>
      <c r="D20" s="295" t="s">
        <v>484</v>
      </c>
      <c r="E20" s="555" t="s">
        <v>456</v>
      </c>
    </row>
    <row r="21" spans="1:5" ht="12.75" customHeight="1" x14ac:dyDescent="0.25">
      <c r="A21" s="295" t="s">
        <v>485</v>
      </c>
      <c r="B21" s="123"/>
      <c r="C21" s="295" t="s">
        <v>486</v>
      </c>
      <c r="D21" s="295" t="s">
        <v>487</v>
      </c>
      <c r="E21" s="555" t="s">
        <v>456</v>
      </c>
    </row>
    <row r="22" spans="1:5" ht="12.75" customHeight="1" x14ac:dyDescent="0.25">
      <c r="A22" s="295" t="s">
        <v>488</v>
      </c>
      <c r="B22" s="123"/>
      <c r="C22" s="295" t="s">
        <v>489</v>
      </c>
      <c r="D22" s="295" t="s">
        <v>487</v>
      </c>
      <c r="E22" s="555" t="s">
        <v>461</v>
      </c>
    </row>
    <row r="23" spans="1:5" ht="12.75" customHeight="1" x14ac:dyDescent="0.25">
      <c r="A23" s="295" t="s">
        <v>490</v>
      </c>
      <c r="B23" s="123"/>
      <c r="C23" s="295" t="s">
        <v>491</v>
      </c>
      <c r="D23" s="295" t="s">
        <v>492</v>
      </c>
      <c r="E23" s="555" t="s">
        <v>456</v>
      </c>
    </row>
    <row r="24" spans="1:5" ht="12.75" customHeight="1" x14ac:dyDescent="0.25">
      <c r="A24" s="295" t="s">
        <v>493</v>
      </c>
      <c r="B24" s="123"/>
      <c r="C24" s="295" t="s">
        <v>494</v>
      </c>
      <c r="D24" s="295" t="s">
        <v>495</v>
      </c>
      <c r="E24" s="555" t="s">
        <v>456</v>
      </c>
    </row>
    <row r="25" spans="1:5" ht="12.75" customHeight="1" x14ac:dyDescent="0.25">
      <c r="A25" s="295" t="s">
        <v>496</v>
      </c>
      <c r="B25" s="123"/>
      <c r="C25" s="295" t="s">
        <v>497</v>
      </c>
      <c r="D25" s="295" t="s">
        <v>495</v>
      </c>
      <c r="E25" s="555" t="s">
        <v>498</v>
      </c>
    </row>
    <row r="26" spans="1:5" ht="12.75" customHeight="1" x14ac:dyDescent="0.25">
      <c r="A26" s="295" t="s">
        <v>499</v>
      </c>
      <c r="B26" s="123"/>
      <c r="C26" s="295" t="s">
        <v>500</v>
      </c>
      <c r="D26" s="295" t="s">
        <v>501</v>
      </c>
      <c r="E26" s="555" t="s">
        <v>498</v>
      </c>
    </row>
    <row r="27" spans="1:5" ht="12.75" customHeight="1" x14ac:dyDescent="0.25">
      <c r="A27" s="295" t="s">
        <v>502</v>
      </c>
      <c r="B27" s="123"/>
      <c r="C27" s="295" t="s">
        <v>503</v>
      </c>
      <c r="D27" s="295" t="s">
        <v>504</v>
      </c>
      <c r="E27" s="555" t="s">
        <v>456</v>
      </c>
    </row>
    <row r="28" spans="1:5" ht="12.75" customHeight="1" x14ac:dyDescent="0.25">
      <c r="A28" s="295" t="s">
        <v>505</v>
      </c>
      <c r="B28" s="123"/>
      <c r="C28" s="295" t="s">
        <v>506</v>
      </c>
      <c r="D28" s="295" t="s">
        <v>507</v>
      </c>
      <c r="E28" s="555" t="s">
        <v>456</v>
      </c>
    </row>
    <row r="29" spans="1:5" ht="12.75" customHeight="1" x14ac:dyDescent="0.25">
      <c r="A29" s="295" t="s">
        <v>508</v>
      </c>
      <c r="B29" s="123"/>
      <c r="C29" s="295" t="s">
        <v>509</v>
      </c>
      <c r="D29" s="295" t="s">
        <v>510</v>
      </c>
      <c r="E29" s="555" t="s">
        <v>456</v>
      </c>
    </row>
    <row r="30" spans="1:5" ht="12.75" customHeight="1" x14ac:dyDescent="0.25">
      <c r="A30" s="295" t="s">
        <v>511</v>
      </c>
      <c r="B30" s="123"/>
      <c r="C30" s="295" t="s">
        <v>512</v>
      </c>
      <c r="D30" s="295" t="s">
        <v>510</v>
      </c>
      <c r="E30" s="555" t="s">
        <v>461</v>
      </c>
    </row>
    <row r="31" spans="1:5" ht="12.75" customHeight="1" x14ac:dyDescent="0.25">
      <c r="A31" s="295" t="s">
        <v>513</v>
      </c>
      <c r="B31" s="123"/>
      <c r="C31" s="295" t="s">
        <v>514</v>
      </c>
      <c r="D31" s="295" t="s">
        <v>515</v>
      </c>
      <c r="E31" s="555" t="s">
        <v>456</v>
      </c>
    </row>
    <row r="32" spans="1:5" ht="12.75" customHeight="1" x14ac:dyDescent="0.25">
      <c r="A32" s="295" t="s">
        <v>516</v>
      </c>
      <c r="B32" s="123"/>
      <c r="C32" s="295" t="s">
        <v>517</v>
      </c>
      <c r="D32" s="295" t="s">
        <v>518</v>
      </c>
      <c r="E32" s="555" t="s">
        <v>456</v>
      </c>
    </row>
    <row r="33" spans="1:5" ht="12.75" customHeight="1" x14ac:dyDescent="0.25">
      <c r="A33" s="295" t="s">
        <v>519</v>
      </c>
      <c r="B33" s="123"/>
      <c r="C33" s="295" t="s">
        <v>520</v>
      </c>
      <c r="D33" s="295" t="s">
        <v>518</v>
      </c>
      <c r="E33" s="555" t="s">
        <v>461</v>
      </c>
    </row>
    <row r="34" spans="1:5" ht="12.75" customHeight="1" x14ac:dyDescent="0.25">
      <c r="A34" s="295" t="s">
        <v>521</v>
      </c>
      <c r="B34" s="123"/>
      <c r="C34" s="295" t="s">
        <v>522</v>
      </c>
      <c r="D34" s="295" t="s">
        <v>523</v>
      </c>
      <c r="E34" s="555" t="s">
        <v>461</v>
      </c>
    </row>
    <row r="35" spans="1:5" ht="12.75" customHeight="1" x14ac:dyDescent="0.25">
      <c r="A35" s="295" t="s">
        <v>524</v>
      </c>
      <c r="B35" s="123"/>
      <c r="C35" s="295" t="s">
        <v>525</v>
      </c>
      <c r="D35" s="295" t="s">
        <v>523</v>
      </c>
      <c r="E35" s="555" t="s">
        <v>456</v>
      </c>
    </row>
    <row r="36" spans="1:5" ht="12.75" customHeight="1" x14ac:dyDescent="0.25">
      <c r="A36" s="295"/>
      <c r="B36" s="123"/>
      <c r="C36" s="295"/>
      <c r="D36" s="295"/>
      <c r="E36" s="555"/>
    </row>
    <row r="37" spans="1:5" ht="12.75" customHeight="1" x14ac:dyDescent="0.25">
      <c r="A37" s="298" t="s">
        <v>526</v>
      </c>
      <c r="B37" s="291"/>
      <c r="C37" s="293"/>
      <c r="D37" s="293"/>
      <c r="E37" s="554"/>
    </row>
    <row r="38" spans="1:5" ht="12.75" customHeight="1" x14ac:dyDescent="0.25">
      <c r="A38" s="295" t="s">
        <v>527</v>
      </c>
      <c r="B38" s="123"/>
      <c r="C38" s="295" t="s">
        <v>528</v>
      </c>
      <c r="D38" s="295" t="s">
        <v>529</v>
      </c>
      <c r="E38" s="555" t="s">
        <v>461</v>
      </c>
    </row>
    <row r="39" spans="1:5" ht="12.75" customHeight="1" x14ac:dyDescent="0.25">
      <c r="A39" s="295" t="s">
        <v>530</v>
      </c>
      <c r="B39" s="123"/>
      <c r="C39" s="295"/>
      <c r="D39" s="295"/>
      <c r="E39" s="555"/>
    </row>
    <row r="40" spans="1:5" ht="12.75" customHeight="1" x14ac:dyDescent="0.25">
      <c r="A40" s="295" t="s">
        <v>531</v>
      </c>
      <c r="B40" s="123"/>
      <c r="C40" s="295" t="s">
        <v>532</v>
      </c>
      <c r="D40" s="295" t="s">
        <v>529</v>
      </c>
      <c r="E40" s="555" t="s">
        <v>456</v>
      </c>
    </row>
    <row r="41" spans="1:5" ht="12.75" customHeight="1" x14ac:dyDescent="0.25">
      <c r="A41" s="295" t="s">
        <v>533</v>
      </c>
      <c r="B41" s="123"/>
      <c r="C41" s="295" t="s">
        <v>534</v>
      </c>
      <c r="D41" s="295" t="s">
        <v>535</v>
      </c>
      <c r="E41" s="555" t="s">
        <v>456</v>
      </c>
    </row>
    <row r="42" spans="1:5" ht="12.75" customHeight="1" x14ac:dyDescent="0.25">
      <c r="A42" s="295" t="s">
        <v>536</v>
      </c>
      <c r="B42" s="123"/>
      <c r="C42" s="295" t="s">
        <v>537</v>
      </c>
      <c r="D42" s="295" t="s">
        <v>535</v>
      </c>
      <c r="E42" s="555" t="s">
        <v>498</v>
      </c>
    </row>
    <row r="43" spans="1:5" ht="12.75" customHeight="1" x14ac:dyDescent="0.25">
      <c r="A43" s="295" t="s">
        <v>538</v>
      </c>
      <c r="B43" s="123"/>
      <c r="C43" s="295" t="s">
        <v>539</v>
      </c>
      <c r="D43" s="295" t="s">
        <v>540</v>
      </c>
      <c r="E43" s="555" t="s">
        <v>461</v>
      </c>
    </row>
    <row r="44" spans="1:5" ht="12.75" customHeight="1" x14ac:dyDescent="0.25">
      <c r="A44" s="295" t="s">
        <v>541</v>
      </c>
      <c r="B44" s="123"/>
      <c r="C44" s="295" t="s">
        <v>542</v>
      </c>
      <c r="D44" s="295" t="s">
        <v>543</v>
      </c>
      <c r="E44" s="555" t="s">
        <v>456</v>
      </c>
    </row>
    <row r="45" spans="1:5" ht="12.75" customHeight="1" x14ac:dyDescent="0.25">
      <c r="A45" s="295" t="s">
        <v>544</v>
      </c>
      <c r="B45" s="123"/>
      <c r="C45" s="295" t="s">
        <v>545</v>
      </c>
      <c r="D45" s="295" t="s">
        <v>546</v>
      </c>
      <c r="E45" s="555" t="s">
        <v>456</v>
      </c>
    </row>
    <row r="46" spans="1:5" ht="12.75" customHeight="1" x14ac:dyDescent="0.25">
      <c r="A46" s="295" t="s">
        <v>547</v>
      </c>
      <c r="B46" s="123"/>
      <c r="C46" s="295" t="s">
        <v>548</v>
      </c>
      <c r="D46" s="295" t="s">
        <v>549</v>
      </c>
      <c r="E46" s="555" t="s">
        <v>456</v>
      </c>
    </row>
    <row r="47" spans="1:5" ht="12.75" customHeight="1" x14ac:dyDescent="0.25">
      <c r="A47" s="295" t="s">
        <v>550</v>
      </c>
      <c r="B47" s="123"/>
      <c r="C47" s="295" t="s">
        <v>551</v>
      </c>
      <c r="D47" s="295" t="s">
        <v>552</v>
      </c>
      <c r="E47" s="555" t="s">
        <v>456</v>
      </c>
    </row>
    <row r="48" spans="1:5" x14ac:dyDescent="0.25">
      <c r="A48" s="556"/>
      <c r="B48" s="557"/>
      <c r="C48" s="556"/>
      <c r="D48" s="556"/>
      <c r="E48" s="558"/>
    </row>
    <row r="49" spans="1:5" ht="12.75" customHeight="1" x14ac:dyDescent="0.25">
      <c r="A49" s="298" t="s">
        <v>553</v>
      </c>
      <c r="B49" s="291"/>
      <c r="C49" s="293"/>
      <c r="D49" s="293"/>
      <c r="E49" s="554"/>
    </row>
    <row r="50" spans="1:5" ht="12.75" customHeight="1" x14ac:dyDescent="0.25">
      <c r="A50" s="295" t="s">
        <v>554</v>
      </c>
      <c r="B50" s="123"/>
      <c r="C50" s="295" t="s">
        <v>555</v>
      </c>
      <c r="D50" s="295" t="s">
        <v>556</v>
      </c>
      <c r="E50" s="555" t="s">
        <v>461</v>
      </c>
    </row>
    <row r="51" spans="1:5" ht="12.75" customHeight="1" x14ac:dyDescent="0.25">
      <c r="A51" s="295" t="s">
        <v>557</v>
      </c>
      <c r="B51" s="123"/>
      <c r="C51" s="295" t="s">
        <v>558</v>
      </c>
      <c r="D51" s="295" t="s">
        <v>559</v>
      </c>
      <c r="E51" s="555" t="s">
        <v>456</v>
      </c>
    </row>
    <row r="52" spans="1:5" ht="12.75" customHeight="1" x14ac:dyDescent="0.25">
      <c r="A52" s="295" t="s">
        <v>560</v>
      </c>
      <c r="B52" s="123"/>
      <c r="C52" s="295" t="s">
        <v>561</v>
      </c>
      <c r="D52" s="295" t="s">
        <v>562</v>
      </c>
      <c r="E52" s="555" t="s">
        <v>461</v>
      </c>
    </row>
    <row r="53" spans="1:5" ht="12.75" customHeight="1" x14ac:dyDescent="0.25">
      <c r="A53" s="295" t="s">
        <v>563</v>
      </c>
      <c r="B53" s="123"/>
      <c r="C53" s="295" t="s">
        <v>564</v>
      </c>
      <c r="D53" s="295" t="s">
        <v>565</v>
      </c>
      <c r="E53" s="555" t="s">
        <v>456</v>
      </c>
    </row>
    <row r="54" spans="1:5" ht="12.75" customHeight="1" x14ac:dyDescent="0.25">
      <c r="A54" s="295" t="s">
        <v>566</v>
      </c>
      <c r="B54" s="123"/>
      <c r="C54" s="295" t="s">
        <v>567</v>
      </c>
      <c r="D54" s="295" t="s">
        <v>568</v>
      </c>
      <c r="E54" s="555" t="s">
        <v>456</v>
      </c>
    </row>
    <row r="55" spans="1:5" ht="12.75" customHeight="1" x14ac:dyDescent="0.25">
      <c r="A55" s="295" t="s">
        <v>569</v>
      </c>
      <c r="B55" s="123"/>
      <c r="C55" s="295" t="s">
        <v>570</v>
      </c>
      <c r="D55" s="295" t="s">
        <v>571</v>
      </c>
      <c r="E55" s="555" t="s">
        <v>456</v>
      </c>
    </row>
    <row r="56" spans="1:5" ht="12.75" customHeight="1" x14ac:dyDescent="0.25">
      <c r="A56" s="295" t="s">
        <v>572</v>
      </c>
      <c r="B56" s="123"/>
      <c r="C56" s="295" t="s">
        <v>573</v>
      </c>
      <c r="D56" s="295" t="s">
        <v>571</v>
      </c>
      <c r="E56" s="555" t="s">
        <v>461</v>
      </c>
    </row>
    <row r="57" spans="1:5" ht="12.75" customHeight="1" x14ac:dyDescent="0.25">
      <c r="A57" s="295" t="s">
        <v>574</v>
      </c>
      <c r="B57" s="123"/>
      <c r="C57" s="295" t="s">
        <v>575</v>
      </c>
      <c r="D57" s="295" t="s">
        <v>571</v>
      </c>
      <c r="E57" s="555" t="s">
        <v>498</v>
      </c>
    </row>
    <row r="58" spans="1:5" ht="12.75" customHeight="1" x14ac:dyDescent="0.25">
      <c r="A58" s="295" t="s">
        <v>576</v>
      </c>
      <c r="B58" s="123"/>
      <c r="C58" s="295" t="s">
        <v>577</v>
      </c>
      <c r="D58" s="295" t="s">
        <v>571</v>
      </c>
      <c r="E58" s="555" t="s">
        <v>498</v>
      </c>
    </row>
    <row r="59" spans="1:5" ht="12.75" customHeight="1" x14ac:dyDescent="0.25">
      <c r="A59" s="295" t="s">
        <v>578</v>
      </c>
      <c r="B59" s="123"/>
      <c r="C59" s="295" t="s">
        <v>567</v>
      </c>
      <c r="D59" s="295" t="s">
        <v>571</v>
      </c>
      <c r="E59" s="555" t="s">
        <v>498</v>
      </c>
    </row>
    <row r="60" spans="1:5" ht="12.75" customHeight="1" x14ac:dyDescent="0.25">
      <c r="A60" s="295" t="s">
        <v>579</v>
      </c>
      <c r="B60" s="123"/>
      <c r="C60" s="295" t="s">
        <v>580</v>
      </c>
      <c r="D60" s="295" t="s">
        <v>571</v>
      </c>
      <c r="E60" s="555" t="s">
        <v>456</v>
      </c>
    </row>
    <row r="61" spans="1:5" ht="12.75" customHeight="1" x14ac:dyDescent="0.25">
      <c r="A61" s="295" t="s">
        <v>581</v>
      </c>
      <c r="B61" s="123"/>
      <c r="C61" s="295" t="s">
        <v>582</v>
      </c>
      <c r="D61" s="295" t="s">
        <v>583</v>
      </c>
      <c r="E61" s="555" t="s">
        <v>461</v>
      </c>
    </row>
    <row r="62" spans="1:5" ht="12.75" customHeight="1" x14ac:dyDescent="0.25">
      <c r="A62" s="295" t="s">
        <v>584</v>
      </c>
      <c r="B62" s="123"/>
      <c r="C62" s="295" t="s">
        <v>585</v>
      </c>
      <c r="D62" s="295" t="s">
        <v>583</v>
      </c>
      <c r="E62" s="555" t="s">
        <v>456</v>
      </c>
    </row>
    <row r="63" spans="1:5" ht="12.75" customHeight="1" x14ac:dyDescent="0.25">
      <c r="A63" s="295"/>
      <c r="B63" s="123"/>
      <c r="C63" s="295"/>
      <c r="D63" s="295"/>
      <c r="E63" s="555"/>
    </row>
    <row r="64" spans="1:5" ht="12.75" customHeight="1" x14ac:dyDescent="0.25">
      <c r="A64" s="298" t="s">
        <v>586</v>
      </c>
      <c r="B64" s="291"/>
      <c r="C64" s="293"/>
      <c r="D64" s="293"/>
      <c r="E64" s="554"/>
    </row>
    <row r="65" spans="1:5" ht="12.75" customHeight="1" x14ac:dyDescent="0.25">
      <c r="A65" s="295" t="s">
        <v>587</v>
      </c>
      <c r="B65" s="123"/>
      <c r="C65" s="295" t="s">
        <v>588</v>
      </c>
      <c r="D65" s="295" t="s">
        <v>589</v>
      </c>
      <c r="E65" s="555" t="s">
        <v>456</v>
      </c>
    </row>
    <row r="66" spans="1:5" ht="12.75" customHeight="1" x14ac:dyDescent="0.25">
      <c r="A66" s="295" t="s">
        <v>590</v>
      </c>
      <c r="B66" s="123"/>
      <c r="C66" s="295" t="s">
        <v>591</v>
      </c>
      <c r="D66" s="295" t="s">
        <v>592</v>
      </c>
      <c r="E66" s="555" t="s">
        <v>498</v>
      </c>
    </row>
    <row r="67" spans="1:5" ht="12.75" customHeight="1" x14ac:dyDescent="0.25">
      <c r="A67" s="295" t="s">
        <v>593</v>
      </c>
      <c r="B67" s="123"/>
      <c r="C67" s="295" t="s">
        <v>594</v>
      </c>
      <c r="D67" s="295" t="s">
        <v>595</v>
      </c>
      <c r="E67" s="555" t="s">
        <v>456</v>
      </c>
    </row>
    <row r="68" spans="1:5" ht="12.75" customHeight="1" x14ac:dyDescent="0.25">
      <c r="A68" s="295" t="s">
        <v>596</v>
      </c>
      <c r="B68" s="123"/>
      <c r="C68" s="295" t="s">
        <v>597</v>
      </c>
      <c r="D68" s="295" t="s">
        <v>598</v>
      </c>
      <c r="E68" s="555" t="s">
        <v>498</v>
      </c>
    </row>
    <row r="69" spans="1:5" ht="12.75" customHeight="1" x14ac:dyDescent="0.25">
      <c r="A69" s="295" t="s">
        <v>599</v>
      </c>
      <c r="B69" s="123"/>
      <c r="C69" s="295" t="s">
        <v>600</v>
      </c>
      <c r="D69" s="295" t="s">
        <v>598</v>
      </c>
      <c r="E69" s="555" t="s">
        <v>456</v>
      </c>
    </row>
    <row r="70" spans="1:5" ht="12.75" customHeight="1" x14ac:dyDescent="0.25">
      <c r="A70" s="295" t="s">
        <v>601</v>
      </c>
      <c r="B70" s="123"/>
      <c r="C70" s="295" t="s">
        <v>602</v>
      </c>
      <c r="D70" s="295" t="s">
        <v>603</v>
      </c>
      <c r="E70" s="555" t="s">
        <v>456</v>
      </c>
    </row>
    <row r="71" spans="1:5" ht="12.75" customHeight="1" x14ac:dyDescent="0.25">
      <c r="A71" s="295" t="s">
        <v>604</v>
      </c>
      <c r="B71" s="123"/>
      <c r="C71" s="295" t="s">
        <v>605</v>
      </c>
      <c r="D71" s="295" t="s">
        <v>603</v>
      </c>
      <c r="E71" s="555" t="s">
        <v>461</v>
      </c>
    </row>
    <row r="72" spans="1:5" ht="12.75" customHeight="1" x14ac:dyDescent="0.25">
      <c r="A72" s="295" t="s">
        <v>606</v>
      </c>
      <c r="B72" s="123"/>
      <c r="C72" s="295" t="s">
        <v>607</v>
      </c>
      <c r="D72" s="295" t="s">
        <v>603</v>
      </c>
      <c r="E72" s="555" t="s">
        <v>498</v>
      </c>
    </row>
    <row r="73" spans="1:5" ht="12.75" customHeight="1" x14ac:dyDescent="0.25">
      <c r="A73" s="295" t="s">
        <v>608</v>
      </c>
      <c r="B73" s="123"/>
      <c r="C73" s="295" t="s">
        <v>609</v>
      </c>
      <c r="D73" s="295" t="s">
        <v>603</v>
      </c>
      <c r="E73" s="555" t="s">
        <v>610</v>
      </c>
    </row>
    <row r="74" spans="1:5" x14ac:dyDescent="0.25">
      <c r="A74" s="295" t="s">
        <v>611</v>
      </c>
      <c r="B74" s="123"/>
      <c r="C74" s="295" t="s">
        <v>612</v>
      </c>
      <c r="D74" s="295" t="s">
        <v>613</v>
      </c>
      <c r="E74" s="555" t="s">
        <v>456</v>
      </c>
    </row>
    <row r="75" spans="1:5" x14ac:dyDescent="0.25">
      <c r="A75" s="295" t="s">
        <v>614</v>
      </c>
      <c r="B75" s="123"/>
      <c r="C75" s="295" t="s">
        <v>615</v>
      </c>
      <c r="D75" s="295" t="s">
        <v>616</v>
      </c>
      <c r="E75" s="555" t="s">
        <v>456</v>
      </c>
    </row>
    <row r="76" spans="1:5" ht="12.75" customHeight="1" x14ac:dyDescent="0.25">
      <c r="A76" s="295" t="s">
        <v>617</v>
      </c>
      <c r="B76" s="123"/>
      <c r="C76" s="295" t="s">
        <v>618</v>
      </c>
      <c r="D76" s="295" t="s">
        <v>619</v>
      </c>
      <c r="E76" s="555" t="s">
        <v>456</v>
      </c>
    </row>
    <row r="77" spans="1:5" ht="12.75" customHeight="1" x14ac:dyDescent="0.25">
      <c r="A77" s="295" t="s">
        <v>620</v>
      </c>
      <c r="B77" s="123"/>
      <c r="C77" s="295" t="s">
        <v>621</v>
      </c>
      <c r="D77" s="295" t="s">
        <v>622</v>
      </c>
      <c r="E77" s="555" t="s">
        <v>456</v>
      </c>
    </row>
    <row r="78" spans="1:5" ht="12.75" customHeight="1" x14ac:dyDescent="0.25">
      <c r="A78" s="295" t="s">
        <v>623</v>
      </c>
      <c r="B78" s="123"/>
      <c r="C78" s="295" t="s">
        <v>624</v>
      </c>
      <c r="D78" s="295" t="s">
        <v>625</v>
      </c>
      <c r="E78" s="555" t="s">
        <v>456</v>
      </c>
    </row>
    <row r="79" spans="1:5" ht="13.5" customHeight="1" x14ac:dyDescent="0.25">
      <c r="A79" s="295" t="s">
        <v>626</v>
      </c>
      <c r="B79" s="123"/>
      <c r="C79" s="295" t="s">
        <v>627</v>
      </c>
      <c r="D79" s="295" t="s">
        <v>625</v>
      </c>
      <c r="E79" s="555" t="s">
        <v>628</v>
      </c>
    </row>
    <row r="80" spans="1:5" ht="13.5" customHeight="1" x14ac:dyDescent="0.25">
      <c r="A80" s="295" t="s">
        <v>629</v>
      </c>
      <c r="B80" s="123"/>
      <c r="C80" s="295" t="s">
        <v>630</v>
      </c>
      <c r="D80" s="295" t="s">
        <v>625</v>
      </c>
      <c r="E80" s="555" t="s">
        <v>498</v>
      </c>
    </row>
    <row r="81" spans="1:5" ht="12.75" customHeight="1" x14ac:dyDescent="0.25">
      <c r="A81" s="295" t="s">
        <v>631</v>
      </c>
      <c r="B81" s="123"/>
      <c r="C81" s="295" t="s">
        <v>632</v>
      </c>
      <c r="D81" s="295" t="s">
        <v>625</v>
      </c>
      <c r="E81" s="555" t="s">
        <v>461</v>
      </c>
    </row>
    <row r="82" spans="1:5" ht="12.75" customHeight="1" x14ac:dyDescent="0.25">
      <c r="A82" s="295" t="s">
        <v>633</v>
      </c>
      <c r="B82" s="123"/>
      <c r="C82" s="295" t="s">
        <v>634</v>
      </c>
      <c r="D82" s="295" t="s">
        <v>625</v>
      </c>
      <c r="E82" s="555" t="s">
        <v>498</v>
      </c>
    </row>
    <row r="83" spans="1:5" ht="12.75" customHeight="1" x14ac:dyDescent="0.25">
      <c r="A83" s="295" t="s">
        <v>635</v>
      </c>
      <c r="B83" s="123"/>
      <c r="C83" s="295" t="s">
        <v>636</v>
      </c>
      <c r="D83" s="295" t="s">
        <v>637</v>
      </c>
      <c r="E83" s="555" t="s">
        <v>456</v>
      </c>
    </row>
    <row r="84" spans="1:5" ht="12.75" customHeight="1" x14ac:dyDescent="0.25">
      <c r="A84" s="295" t="s">
        <v>638</v>
      </c>
      <c r="B84" s="123"/>
      <c r="C84" s="295" t="s">
        <v>639</v>
      </c>
      <c r="D84" s="295" t="s">
        <v>637</v>
      </c>
      <c r="E84" s="555" t="s">
        <v>456</v>
      </c>
    </row>
    <row r="85" spans="1:5" x14ac:dyDescent="0.25">
      <c r="A85" s="295" t="s">
        <v>640</v>
      </c>
      <c r="B85" s="123"/>
      <c r="C85" s="123" t="s">
        <v>641</v>
      </c>
      <c r="D85" s="295" t="s">
        <v>642</v>
      </c>
      <c r="E85" s="555" t="s">
        <v>456</v>
      </c>
    </row>
    <row r="86" spans="1:5" ht="12.75" customHeight="1" x14ac:dyDescent="0.25">
      <c r="A86" s="295" t="s">
        <v>643</v>
      </c>
      <c r="B86" s="123"/>
      <c r="C86" s="295" t="s">
        <v>644</v>
      </c>
      <c r="D86" s="295" t="s">
        <v>642</v>
      </c>
      <c r="E86" s="555" t="s">
        <v>461</v>
      </c>
    </row>
    <row r="87" spans="1:5" ht="12.75" customHeight="1" x14ac:dyDescent="0.25">
      <c r="A87" s="295" t="s">
        <v>645</v>
      </c>
      <c r="B87" s="123"/>
      <c r="C87" s="295" t="s">
        <v>646</v>
      </c>
      <c r="D87" s="295" t="s">
        <v>642</v>
      </c>
      <c r="E87" s="555" t="s">
        <v>461</v>
      </c>
    </row>
    <row r="88" spans="1:5" ht="12.75" customHeight="1" x14ac:dyDescent="0.25">
      <c r="A88" s="295"/>
      <c r="B88" s="123"/>
      <c r="C88" s="295"/>
      <c r="D88" s="295"/>
      <c r="E88" s="555"/>
    </row>
    <row r="89" spans="1:5" ht="12.75" customHeight="1" x14ac:dyDescent="0.25">
      <c r="A89" s="298" t="s">
        <v>647</v>
      </c>
      <c r="B89" s="291"/>
      <c r="C89" s="293"/>
      <c r="D89" s="293"/>
      <c r="E89" s="554"/>
    </row>
    <row r="90" spans="1:5" ht="12.75" customHeight="1" x14ac:dyDescent="0.25">
      <c r="A90" s="295" t="s">
        <v>648</v>
      </c>
      <c r="B90" s="123"/>
      <c r="C90" s="295" t="s">
        <v>649</v>
      </c>
      <c r="D90" s="295" t="s">
        <v>650</v>
      </c>
      <c r="E90" s="555" t="s">
        <v>456</v>
      </c>
    </row>
    <row r="91" spans="1:5" ht="12.75" customHeight="1" x14ac:dyDescent="0.25">
      <c r="A91" s="295" t="s">
        <v>651</v>
      </c>
      <c r="B91" s="123"/>
      <c r="C91" s="295" t="s">
        <v>652</v>
      </c>
      <c r="D91" s="295" t="s">
        <v>650</v>
      </c>
      <c r="E91" s="555" t="s">
        <v>456</v>
      </c>
    </row>
    <row r="92" spans="1:5" ht="12.75" customHeight="1" x14ac:dyDescent="0.25">
      <c r="A92" s="295" t="s">
        <v>653</v>
      </c>
      <c r="B92" s="123"/>
      <c r="C92" s="295" t="s">
        <v>654</v>
      </c>
      <c r="D92" s="295" t="s">
        <v>655</v>
      </c>
      <c r="E92" s="555" t="s">
        <v>456</v>
      </c>
    </row>
    <row r="93" spans="1:5" ht="12.75" customHeight="1" x14ac:dyDescent="0.25">
      <c r="A93" s="295" t="s">
        <v>656</v>
      </c>
      <c r="B93" s="123"/>
      <c r="C93" s="295" t="s">
        <v>657</v>
      </c>
      <c r="D93" s="295" t="s">
        <v>658</v>
      </c>
      <c r="E93" s="555" t="s">
        <v>461</v>
      </c>
    </row>
    <row r="94" spans="1:5" ht="12.75" customHeight="1" x14ac:dyDescent="0.25">
      <c r="A94" s="295" t="s">
        <v>659</v>
      </c>
      <c r="B94" s="123"/>
      <c r="C94" s="295" t="s">
        <v>660</v>
      </c>
      <c r="D94" s="295" t="s">
        <v>661</v>
      </c>
      <c r="E94" s="555" t="s">
        <v>456</v>
      </c>
    </row>
    <row r="95" spans="1:5" ht="12.75" customHeight="1" x14ac:dyDescent="0.25">
      <c r="A95" s="295" t="s">
        <v>662</v>
      </c>
      <c r="B95" s="123"/>
      <c r="C95" s="295" t="s">
        <v>663</v>
      </c>
      <c r="D95" s="295" t="s">
        <v>661</v>
      </c>
      <c r="E95" s="555" t="s">
        <v>456</v>
      </c>
    </row>
    <row r="96" spans="1:5" ht="12.75" customHeight="1" x14ac:dyDescent="0.25">
      <c r="A96" s="295" t="s">
        <v>664</v>
      </c>
      <c r="B96" s="123"/>
      <c r="C96" s="295" t="s">
        <v>665</v>
      </c>
      <c r="D96" s="295" t="s">
        <v>661</v>
      </c>
      <c r="E96" s="555" t="s">
        <v>461</v>
      </c>
    </row>
    <row r="97" spans="1:5" ht="12.75" customHeight="1" x14ac:dyDescent="0.25">
      <c r="A97" s="295" t="s">
        <v>666</v>
      </c>
      <c r="B97" s="123"/>
      <c r="C97" s="295" t="s">
        <v>667</v>
      </c>
      <c r="D97" s="295" t="s">
        <v>668</v>
      </c>
      <c r="E97" s="555" t="s">
        <v>461</v>
      </c>
    </row>
    <row r="98" spans="1:5" ht="12.75" customHeight="1" x14ac:dyDescent="0.25">
      <c r="A98" s="295" t="s">
        <v>669</v>
      </c>
      <c r="B98" s="123"/>
      <c r="C98" s="295" t="s">
        <v>670</v>
      </c>
      <c r="D98" s="295" t="s">
        <v>668</v>
      </c>
      <c r="E98" s="555" t="s">
        <v>456</v>
      </c>
    </row>
    <row r="99" spans="1:5" ht="12.75" customHeight="1" x14ac:dyDescent="0.25">
      <c r="A99" s="295" t="s">
        <v>671</v>
      </c>
      <c r="B99" s="123"/>
      <c r="C99" s="295" t="s">
        <v>672</v>
      </c>
      <c r="D99" s="295" t="s">
        <v>673</v>
      </c>
      <c r="E99" s="555" t="s">
        <v>456</v>
      </c>
    </row>
    <row r="100" spans="1:5" ht="12.75" customHeight="1" x14ac:dyDescent="0.25">
      <c r="A100" s="295" t="s">
        <v>674</v>
      </c>
      <c r="B100" s="123"/>
      <c r="C100" s="295" t="s">
        <v>675</v>
      </c>
      <c r="D100" s="295" t="s">
        <v>676</v>
      </c>
      <c r="E100" s="555" t="s">
        <v>456</v>
      </c>
    </row>
    <row r="101" spans="1:5" ht="12.75" customHeight="1" x14ac:dyDescent="0.25">
      <c r="A101" s="295" t="s">
        <v>677</v>
      </c>
      <c r="B101" s="123"/>
      <c r="C101" s="295" t="s">
        <v>678</v>
      </c>
      <c r="D101" s="295" t="s">
        <v>676</v>
      </c>
      <c r="E101" s="555" t="s">
        <v>461</v>
      </c>
    </row>
    <row r="102" spans="1:5" ht="12.75" customHeight="1" x14ac:dyDescent="0.25">
      <c r="A102" s="295" t="s">
        <v>679</v>
      </c>
      <c r="B102" s="123"/>
      <c r="C102" s="295" t="s">
        <v>680</v>
      </c>
      <c r="D102" s="295" t="s">
        <v>681</v>
      </c>
      <c r="E102" s="555" t="s">
        <v>456</v>
      </c>
    </row>
    <row r="103" spans="1:5" ht="12.75" customHeight="1" x14ac:dyDescent="0.25">
      <c r="A103" s="295" t="s">
        <v>682</v>
      </c>
      <c r="B103" s="123"/>
      <c r="C103" s="295" t="s">
        <v>683</v>
      </c>
      <c r="D103" s="295" t="s">
        <v>681</v>
      </c>
      <c r="E103" s="555" t="s">
        <v>456</v>
      </c>
    </row>
    <row r="104" spans="1:5" ht="12.75" customHeight="1" x14ac:dyDescent="0.25">
      <c r="A104" s="295" t="s">
        <v>684</v>
      </c>
      <c r="B104" s="123"/>
      <c r="C104" s="295" t="s">
        <v>685</v>
      </c>
      <c r="D104" s="295" t="s">
        <v>681</v>
      </c>
      <c r="E104" s="555" t="s">
        <v>456</v>
      </c>
    </row>
    <row r="105" spans="1:5" ht="12.75" customHeight="1" x14ac:dyDescent="0.25">
      <c r="A105" s="295" t="s">
        <v>686</v>
      </c>
      <c r="B105" s="123"/>
      <c r="C105" s="295" t="s">
        <v>687</v>
      </c>
      <c r="D105" s="295" t="s">
        <v>681</v>
      </c>
      <c r="E105" s="555" t="s">
        <v>461</v>
      </c>
    </row>
    <row r="106" spans="1:5" ht="12.75" customHeight="1" x14ac:dyDescent="0.25">
      <c r="A106" s="295" t="s">
        <v>688</v>
      </c>
      <c r="B106" s="123"/>
      <c r="C106" s="295" t="s">
        <v>689</v>
      </c>
      <c r="D106" s="295" t="s">
        <v>681</v>
      </c>
      <c r="E106" s="555" t="s">
        <v>456</v>
      </c>
    </row>
    <row r="107" spans="1:5" ht="12.75" customHeight="1" x14ac:dyDescent="0.25">
      <c r="A107" s="295" t="s">
        <v>690</v>
      </c>
      <c r="B107" s="123"/>
      <c r="C107" s="295" t="s">
        <v>691</v>
      </c>
      <c r="D107" s="295" t="s">
        <v>692</v>
      </c>
      <c r="E107" s="555" t="s">
        <v>498</v>
      </c>
    </row>
    <row r="108" spans="1:5" ht="12.75" customHeight="1" x14ac:dyDescent="0.25">
      <c r="A108" s="295" t="s">
        <v>693</v>
      </c>
      <c r="B108" s="123"/>
      <c r="C108" s="295" t="s">
        <v>694</v>
      </c>
      <c r="D108" s="295" t="s">
        <v>695</v>
      </c>
      <c r="E108" s="555" t="s">
        <v>461</v>
      </c>
    </row>
    <row r="109" spans="1:5" ht="12.75" customHeight="1" x14ac:dyDescent="0.25">
      <c r="A109" s="295" t="s">
        <v>696</v>
      </c>
      <c r="B109" s="123"/>
      <c r="C109" s="295" t="s">
        <v>697</v>
      </c>
      <c r="D109" s="295" t="s">
        <v>695</v>
      </c>
      <c r="E109" s="555" t="s">
        <v>456</v>
      </c>
    </row>
    <row r="110" spans="1:5" ht="12.75" customHeight="1" x14ac:dyDescent="0.25">
      <c r="A110" s="295" t="s">
        <v>698</v>
      </c>
      <c r="B110" s="123"/>
      <c r="C110" s="295" t="s">
        <v>699</v>
      </c>
      <c r="D110" s="295" t="s">
        <v>700</v>
      </c>
      <c r="E110" s="555" t="s">
        <v>456</v>
      </c>
    </row>
    <row r="111" spans="1:5" ht="12.75" customHeight="1" x14ac:dyDescent="0.25">
      <c r="A111" s="295"/>
      <c r="B111" s="123"/>
      <c r="C111" s="295"/>
      <c r="D111" s="295"/>
      <c r="E111" s="555"/>
    </row>
    <row r="112" spans="1:5" ht="12.75" customHeight="1" x14ac:dyDescent="0.25">
      <c r="A112" s="298" t="s">
        <v>701</v>
      </c>
      <c r="B112" s="291"/>
      <c r="C112" s="293"/>
      <c r="D112" s="293"/>
      <c r="E112" s="554"/>
    </row>
    <row r="113" spans="1:5" ht="12.75" customHeight="1" x14ac:dyDescent="0.25">
      <c r="A113" s="295" t="s">
        <v>702</v>
      </c>
      <c r="B113" s="123"/>
      <c r="C113" s="295" t="s">
        <v>703</v>
      </c>
      <c r="D113" s="295" t="s">
        <v>704</v>
      </c>
      <c r="E113" s="555" t="s">
        <v>461</v>
      </c>
    </row>
    <row r="114" spans="1:5" x14ac:dyDescent="0.25">
      <c r="A114" s="295" t="s">
        <v>705</v>
      </c>
      <c r="B114" s="123"/>
      <c r="C114" s="295" t="s">
        <v>706</v>
      </c>
      <c r="D114" s="295" t="s">
        <v>704</v>
      </c>
      <c r="E114" s="555" t="s">
        <v>456</v>
      </c>
    </row>
    <row r="115" spans="1:5" x14ac:dyDescent="0.25">
      <c r="A115" s="295" t="s">
        <v>707</v>
      </c>
      <c r="B115" s="123"/>
      <c r="C115" s="295" t="s">
        <v>708</v>
      </c>
      <c r="D115" s="295" t="s">
        <v>709</v>
      </c>
      <c r="E115" s="555" t="s">
        <v>456</v>
      </c>
    </row>
    <row r="116" spans="1:5" x14ac:dyDescent="0.25">
      <c r="A116" s="295" t="s">
        <v>710</v>
      </c>
      <c r="B116" s="123"/>
      <c r="C116" s="295" t="s">
        <v>711</v>
      </c>
      <c r="D116" s="295" t="s">
        <v>712</v>
      </c>
      <c r="E116" s="555" t="s">
        <v>456</v>
      </c>
    </row>
    <row r="117" spans="1:5" x14ac:dyDescent="0.25">
      <c r="A117" s="295" t="s">
        <v>713</v>
      </c>
      <c r="B117" s="123"/>
      <c r="C117" s="295" t="s">
        <v>714</v>
      </c>
      <c r="D117" s="295" t="s">
        <v>715</v>
      </c>
      <c r="E117" s="555" t="s">
        <v>456</v>
      </c>
    </row>
    <row r="118" spans="1:5" x14ac:dyDescent="0.25">
      <c r="A118" s="295" t="s">
        <v>716</v>
      </c>
      <c r="B118" s="123"/>
      <c r="C118" s="295" t="s">
        <v>717</v>
      </c>
      <c r="D118" s="295" t="s">
        <v>715</v>
      </c>
      <c r="E118" s="555" t="s">
        <v>456</v>
      </c>
    </row>
    <row r="119" spans="1:5" x14ac:dyDescent="0.25">
      <c r="A119" s="295" t="s">
        <v>718</v>
      </c>
      <c r="B119" s="123"/>
      <c r="C119" s="295" t="s">
        <v>719</v>
      </c>
      <c r="D119" s="295" t="s">
        <v>715</v>
      </c>
      <c r="E119" s="555" t="s">
        <v>456</v>
      </c>
    </row>
    <row r="120" spans="1:5" x14ac:dyDescent="0.25">
      <c r="A120" s="295" t="s">
        <v>720</v>
      </c>
      <c r="B120" s="123"/>
      <c r="C120" s="295" t="s">
        <v>721</v>
      </c>
      <c r="D120" s="295" t="s">
        <v>715</v>
      </c>
      <c r="E120" s="555" t="s">
        <v>456</v>
      </c>
    </row>
    <row r="121" spans="1:5" x14ac:dyDescent="0.25">
      <c r="A121" s="295" t="s">
        <v>722</v>
      </c>
      <c r="B121" s="123"/>
      <c r="C121" s="295" t="s">
        <v>723</v>
      </c>
      <c r="D121" s="295" t="s">
        <v>724</v>
      </c>
      <c r="E121" s="555" t="s">
        <v>456</v>
      </c>
    </row>
    <row r="122" spans="1:5" x14ac:dyDescent="0.25">
      <c r="A122" s="295" t="s">
        <v>725</v>
      </c>
      <c r="B122" s="123"/>
      <c r="C122" s="295" t="s">
        <v>726</v>
      </c>
      <c r="D122" s="295" t="s">
        <v>724</v>
      </c>
      <c r="E122" s="555" t="s">
        <v>456</v>
      </c>
    </row>
    <row r="123" spans="1:5" x14ac:dyDescent="0.25">
      <c r="A123" s="295" t="s">
        <v>727</v>
      </c>
      <c r="B123" s="123"/>
      <c r="C123" s="295" t="s">
        <v>728</v>
      </c>
      <c r="D123" s="295" t="s">
        <v>724</v>
      </c>
      <c r="E123" s="555" t="s">
        <v>461</v>
      </c>
    </row>
    <row r="124" spans="1:5" x14ac:dyDescent="0.25">
      <c r="A124" s="295" t="s">
        <v>729</v>
      </c>
      <c r="B124" s="123"/>
      <c r="C124" s="295" t="s">
        <v>730</v>
      </c>
      <c r="D124" s="295" t="s">
        <v>724</v>
      </c>
      <c r="E124" s="555" t="s">
        <v>456</v>
      </c>
    </row>
    <row r="125" spans="1:5" x14ac:dyDescent="0.25">
      <c r="A125" s="295" t="s">
        <v>731</v>
      </c>
      <c r="B125" s="123"/>
      <c r="C125" s="295" t="s">
        <v>732</v>
      </c>
      <c r="D125" s="295" t="s">
        <v>733</v>
      </c>
      <c r="E125" s="555" t="s">
        <v>456</v>
      </c>
    </row>
    <row r="126" spans="1:5" x14ac:dyDescent="0.25">
      <c r="A126" s="295" t="s">
        <v>734</v>
      </c>
      <c r="B126" s="123"/>
      <c r="C126" s="295" t="s">
        <v>735</v>
      </c>
      <c r="D126" s="295" t="s">
        <v>736</v>
      </c>
      <c r="E126" s="555" t="s">
        <v>456</v>
      </c>
    </row>
    <row r="127" spans="1:5" x14ac:dyDescent="0.25">
      <c r="A127" s="295" t="s">
        <v>737</v>
      </c>
      <c r="B127" s="123"/>
      <c r="C127" s="295" t="s">
        <v>738</v>
      </c>
      <c r="D127" s="295" t="s">
        <v>739</v>
      </c>
      <c r="E127" s="555" t="s">
        <v>456</v>
      </c>
    </row>
    <row r="128" spans="1:5" ht="12.75" customHeight="1" x14ac:dyDescent="0.25">
      <c r="A128" s="295" t="s">
        <v>740</v>
      </c>
      <c r="B128" s="123"/>
      <c r="C128" s="295" t="s">
        <v>741</v>
      </c>
      <c r="D128" s="295" t="s">
        <v>739</v>
      </c>
      <c r="E128" s="555" t="s">
        <v>456</v>
      </c>
    </row>
    <row r="129" spans="1:5" ht="12.75" customHeight="1" x14ac:dyDescent="0.25">
      <c r="A129" s="295" t="s">
        <v>742</v>
      </c>
      <c r="B129" s="123"/>
      <c r="C129" s="295" t="s">
        <v>743</v>
      </c>
      <c r="D129" s="295" t="s">
        <v>739</v>
      </c>
      <c r="E129" s="555" t="s">
        <v>498</v>
      </c>
    </row>
    <row r="130" spans="1:5" ht="12.75" customHeight="1" x14ac:dyDescent="0.25">
      <c r="A130" s="295" t="s">
        <v>744</v>
      </c>
      <c r="B130" s="123"/>
      <c r="C130" s="295" t="s">
        <v>745</v>
      </c>
      <c r="D130" s="295" t="s">
        <v>746</v>
      </c>
      <c r="E130" s="555" t="s">
        <v>456</v>
      </c>
    </row>
    <row r="131" spans="1:5" ht="12.75" customHeight="1" x14ac:dyDescent="0.25">
      <c r="A131" s="295" t="s">
        <v>747</v>
      </c>
      <c r="B131" s="123"/>
      <c r="C131" s="295" t="s">
        <v>748</v>
      </c>
      <c r="D131" s="295" t="s">
        <v>746</v>
      </c>
      <c r="E131" s="555" t="s">
        <v>461</v>
      </c>
    </row>
    <row r="132" spans="1:5" ht="12.75" customHeight="1" x14ac:dyDescent="0.25">
      <c r="A132" s="295" t="s">
        <v>749</v>
      </c>
      <c r="B132" s="123"/>
      <c r="C132" s="295" t="s">
        <v>750</v>
      </c>
      <c r="D132" s="295" t="s">
        <v>746</v>
      </c>
      <c r="E132" s="555" t="s">
        <v>456</v>
      </c>
    </row>
    <row r="133" spans="1:5" ht="12.75" customHeight="1" x14ac:dyDescent="0.25">
      <c r="A133" s="295" t="s">
        <v>751</v>
      </c>
      <c r="B133" s="123"/>
      <c r="C133" s="295" t="s">
        <v>752</v>
      </c>
      <c r="D133" s="295" t="s">
        <v>753</v>
      </c>
      <c r="E133" s="555" t="s">
        <v>456</v>
      </c>
    </row>
    <row r="134" spans="1:5" ht="12.75" customHeight="1" x14ac:dyDescent="0.25">
      <c r="A134" s="295" t="s">
        <v>754</v>
      </c>
      <c r="B134" s="123"/>
      <c r="C134" s="295" t="s">
        <v>755</v>
      </c>
      <c r="D134" s="295" t="s">
        <v>753</v>
      </c>
      <c r="E134" s="555" t="s">
        <v>456</v>
      </c>
    </row>
    <row r="135" spans="1:5" ht="12.75" customHeight="1" x14ac:dyDescent="0.25">
      <c r="A135" s="295" t="s">
        <v>756</v>
      </c>
      <c r="B135" s="123"/>
      <c r="C135" s="295" t="s">
        <v>757</v>
      </c>
      <c r="D135" s="295" t="s">
        <v>753</v>
      </c>
      <c r="E135" s="555" t="s">
        <v>456</v>
      </c>
    </row>
    <row r="136" spans="1:5" ht="12.75" customHeight="1" x14ac:dyDescent="0.25">
      <c r="A136" s="295" t="s">
        <v>758</v>
      </c>
      <c r="B136" s="123"/>
      <c r="C136" s="295" t="s">
        <v>759</v>
      </c>
      <c r="D136" s="295" t="s">
        <v>753</v>
      </c>
      <c r="E136" s="555" t="s">
        <v>456</v>
      </c>
    </row>
    <row r="137" spans="1:5" ht="12.75" customHeight="1" x14ac:dyDescent="0.25">
      <c r="A137" s="295" t="s">
        <v>760</v>
      </c>
      <c r="B137" s="123"/>
      <c r="C137" s="295" t="s">
        <v>761</v>
      </c>
      <c r="D137" s="295" t="s">
        <v>753</v>
      </c>
      <c r="E137" s="555" t="s">
        <v>456</v>
      </c>
    </row>
    <row r="138" spans="1:5" ht="12.75" customHeight="1" x14ac:dyDescent="0.25">
      <c r="A138" s="295" t="s">
        <v>762</v>
      </c>
      <c r="B138" s="123"/>
      <c r="C138" s="295" t="s">
        <v>763</v>
      </c>
      <c r="D138" s="295" t="s">
        <v>764</v>
      </c>
      <c r="E138" s="555" t="s">
        <v>456</v>
      </c>
    </row>
    <row r="139" spans="1:5" ht="12.75" customHeight="1" x14ac:dyDescent="0.25">
      <c r="A139" s="295" t="s">
        <v>765</v>
      </c>
      <c r="B139" s="123"/>
      <c r="C139" s="295" t="s">
        <v>766</v>
      </c>
      <c r="D139" s="295" t="s">
        <v>764</v>
      </c>
      <c r="E139" s="555" t="s">
        <v>456</v>
      </c>
    </row>
    <row r="140" spans="1:5" ht="12.75" customHeight="1" x14ac:dyDescent="0.25">
      <c r="A140" s="295"/>
      <c r="B140" s="123"/>
      <c r="C140" s="295"/>
      <c r="D140" s="295"/>
      <c r="E140" s="555"/>
    </row>
    <row r="141" spans="1:5" ht="12.75" customHeight="1" x14ac:dyDescent="0.25">
      <c r="A141" s="298" t="s">
        <v>767</v>
      </c>
      <c r="B141" s="291"/>
      <c r="C141" s="293"/>
      <c r="D141" s="293"/>
      <c r="E141" s="554"/>
    </row>
    <row r="142" spans="1:5" ht="12.75" customHeight="1" x14ac:dyDescent="0.25">
      <c r="A142" s="295" t="s">
        <v>768</v>
      </c>
      <c r="B142" s="123"/>
      <c r="C142" s="295" t="s">
        <v>769</v>
      </c>
      <c r="D142" s="295" t="s">
        <v>770</v>
      </c>
      <c r="E142" s="555" t="s">
        <v>456</v>
      </c>
    </row>
    <row r="143" spans="1:5" ht="12.75" customHeight="1" x14ac:dyDescent="0.25">
      <c r="A143" s="295" t="s">
        <v>771</v>
      </c>
      <c r="B143" s="123"/>
      <c r="C143" s="295" t="s">
        <v>772</v>
      </c>
      <c r="D143" s="295" t="s">
        <v>773</v>
      </c>
      <c r="E143" s="555" t="s">
        <v>456</v>
      </c>
    </row>
    <row r="144" spans="1:5" ht="12.75" customHeight="1" x14ac:dyDescent="0.25">
      <c r="A144" s="295" t="s">
        <v>774</v>
      </c>
      <c r="B144" s="123"/>
      <c r="C144" s="295" t="s">
        <v>775</v>
      </c>
      <c r="D144" s="295" t="s">
        <v>773</v>
      </c>
      <c r="E144" s="555" t="s">
        <v>456</v>
      </c>
    </row>
    <row r="145" spans="1:5" ht="12.75" customHeight="1" x14ac:dyDescent="0.25">
      <c r="A145" s="295" t="s">
        <v>776</v>
      </c>
      <c r="B145" s="123"/>
      <c r="C145" s="295" t="s">
        <v>777</v>
      </c>
      <c r="D145" s="295" t="s">
        <v>773</v>
      </c>
      <c r="E145" s="555" t="s">
        <v>461</v>
      </c>
    </row>
    <row r="146" spans="1:5" ht="12.75" customHeight="1" x14ac:dyDescent="0.25">
      <c r="A146" s="295" t="s">
        <v>778</v>
      </c>
      <c r="B146" s="123"/>
      <c r="C146" s="295" t="s">
        <v>779</v>
      </c>
      <c r="D146" s="295" t="s">
        <v>780</v>
      </c>
      <c r="E146" s="555" t="s">
        <v>456</v>
      </c>
    </row>
    <row r="147" spans="1:5" ht="12.75" customHeight="1" x14ac:dyDescent="0.25">
      <c r="A147" s="295" t="s">
        <v>781</v>
      </c>
      <c r="B147" s="123"/>
      <c r="C147" s="295" t="s">
        <v>782</v>
      </c>
      <c r="D147" s="295" t="s">
        <v>783</v>
      </c>
      <c r="E147" s="555" t="s">
        <v>461</v>
      </c>
    </row>
    <row r="148" spans="1:5" ht="12.75" customHeight="1" x14ac:dyDescent="0.25">
      <c r="A148" s="295" t="s">
        <v>784</v>
      </c>
      <c r="B148" s="123"/>
      <c r="C148" s="295" t="s">
        <v>785</v>
      </c>
      <c r="D148" s="295" t="s">
        <v>786</v>
      </c>
      <c r="E148" s="555" t="s">
        <v>456</v>
      </c>
    </row>
    <row r="149" spans="1:5" ht="12.75" customHeight="1" x14ac:dyDescent="0.25">
      <c r="A149" s="295" t="s">
        <v>787</v>
      </c>
      <c r="B149" s="123"/>
      <c r="C149" s="295" t="s">
        <v>788</v>
      </c>
      <c r="D149" s="295" t="s">
        <v>786</v>
      </c>
      <c r="E149" s="555" t="s">
        <v>456</v>
      </c>
    </row>
    <row r="150" spans="1:5" ht="12.75" customHeight="1" x14ac:dyDescent="0.25">
      <c r="A150" s="295" t="s">
        <v>789</v>
      </c>
      <c r="B150" s="123"/>
      <c r="C150" s="295" t="s">
        <v>790</v>
      </c>
      <c r="D150" s="295" t="s">
        <v>786</v>
      </c>
      <c r="E150" s="555" t="s">
        <v>461</v>
      </c>
    </row>
    <row r="151" spans="1:5" ht="12.75" customHeight="1" x14ac:dyDescent="0.25">
      <c r="A151" s="295"/>
      <c r="B151" s="123"/>
      <c r="C151" s="295"/>
      <c r="D151" s="295"/>
      <c r="E151" s="555"/>
    </row>
    <row r="152" spans="1:5" ht="12.75" customHeight="1" x14ac:dyDescent="0.25">
      <c r="A152" s="298" t="s">
        <v>791</v>
      </c>
      <c r="B152" s="291"/>
      <c r="C152" s="293"/>
      <c r="D152" s="293"/>
      <c r="E152" s="554"/>
    </row>
    <row r="153" spans="1:5" ht="12.75" customHeight="1" x14ac:dyDescent="0.25">
      <c r="A153" s="295" t="s">
        <v>792</v>
      </c>
      <c r="B153" s="123"/>
      <c r="C153" s="295" t="s">
        <v>793</v>
      </c>
      <c r="D153" s="295" t="s">
        <v>794</v>
      </c>
      <c r="E153" s="555" t="s">
        <v>456</v>
      </c>
    </row>
    <row r="154" spans="1:5" ht="12.75" customHeight="1" x14ac:dyDescent="0.25">
      <c r="A154" s="295" t="s">
        <v>795</v>
      </c>
      <c r="B154" s="123"/>
      <c r="C154" s="295" t="s">
        <v>796</v>
      </c>
      <c r="D154" s="295" t="s">
        <v>797</v>
      </c>
      <c r="E154" s="555" t="s">
        <v>456</v>
      </c>
    </row>
    <row r="155" spans="1:5" ht="12.75" customHeight="1" x14ac:dyDescent="0.25">
      <c r="A155" s="295" t="s">
        <v>798</v>
      </c>
      <c r="B155" s="123"/>
      <c r="C155" s="295" t="s">
        <v>799</v>
      </c>
      <c r="D155" s="295" t="s">
        <v>800</v>
      </c>
      <c r="E155" s="555" t="s">
        <v>456</v>
      </c>
    </row>
    <row r="156" spans="1:5" ht="12.75" customHeight="1" x14ac:dyDescent="0.25">
      <c r="A156" s="295" t="s">
        <v>801</v>
      </c>
      <c r="B156" s="123"/>
      <c r="C156" s="295" t="s">
        <v>802</v>
      </c>
      <c r="D156" s="295" t="s">
        <v>803</v>
      </c>
      <c r="E156" s="555" t="s">
        <v>456</v>
      </c>
    </row>
    <row r="157" spans="1:5" ht="12.75" customHeight="1" x14ac:dyDescent="0.25">
      <c r="A157" s="295" t="s">
        <v>804</v>
      </c>
      <c r="B157" s="123"/>
      <c r="C157" s="295" t="s">
        <v>805</v>
      </c>
      <c r="D157" s="295" t="s">
        <v>803</v>
      </c>
      <c r="E157" s="555" t="s">
        <v>456</v>
      </c>
    </row>
    <row r="158" spans="1:5" ht="12.75" customHeight="1" x14ac:dyDescent="0.25">
      <c r="A158" s="295" t="s">
        <v>806</v>
      </c>
      <c r="B158" s="123"/>
      <c r="C158" s="295" t="s">
        <v>807</v>
      </c>
      <c r="D158" s="295" t="s">
        <v>803</v>
      </c>
      <c r="E158" s="555" t="s">
        <v>628</v>
      </c>
    </row>
    <row r="159" spans="1:5" ht="12.75" customHeight="1" x14ac:dyDescent="0.25">
      <c r="A159" s="295" t="s">
        <v>808</v>
      </c>
      <c r="B159" s="123"/>
      <c r="C159" s="295" t="s">
        <v>809</v>
      </c>
      <c r="D159" s="295" t="s">
        <v>810</v>
      </c>
      <c r="E159" s="555" t="s">
        <v>456</v>
      </c>
    </row>
    <row r="160" spans="1:5" ht="12.75" customHeight="1" x14ac:dyDescent="0.25">
      <c r="A160" s="295" t="s">
        <v>811</v>
      </c>
      <c r="B160" s="123"/>
      <c r="C160" s="295" t="s">
        <v>812</v>
      </c>
      <c r="D160" s="295" t="s">
        <v>810</v>
      </c>
      <c r="E160" s="555" t="s">
        <v>456</v>
      </c>
    </row>
    <row r="161" spans="1:5" ht="12.75" customHeight="1" x14ac:dyDescent="0.25">
      <c r="A161" s="295" t="s">
        <v>813</v>
      </c>
      <c r="B161" s="123"/>
      <c r="C161" s="295" t="s">
        <v>814</v>
      </c>
      <c r="D161" s="295" t="s">
        <v>815</v>
      </c>
      <c r="E161" s="555" t="s">
        <v>456</v>
      </c>
    </row>
    <row r="162" spans="1:5" ht="12.75" customHeight="1" x14ac:dyDescent="0.25">
      <c r="A162" s="295" t="s">
        <v>816</v>
      </c>
      <c r="B162" s="123"/>
      <c r="C162" s="295" t="s">
        <v>817</v>
      </c>
      <c r="D162" s="295" t="s">
        <v>815</v>
      </c>
      <c r="E162" s="555" t="s">
        <v>498</v>
      </c>
    </row>
    <row r="163" spans="1:5" ht="12.75" customHeight="1" x14ac:dyDescent="0.25">
      <c r="A163" s="295" t="s">
        <v>818</v>
      </c>
      <c r="B163" s="123"/>
      <c r="C163" s="295" t="s">
        <v>819</v>
      </c>
      <c r="D163" s="295" t="s">
        <v>815</v>
      </c>
      <c r="E163" s="555" t="s">
        <v>498</v>
      </c>
    </row>
    <row r="164" spans="1:5" ht="12.75" customHeight="1" x14ac:dyDescent="0.25">
      <c r="A164" s="295" t="s">
        <v>820</v>
      </c>
      <c r="B164" s="123"/>
      <c r="C164" s="295" t="s">
        <v>821</v>
      </c>
      <c r="D164" s="295" t="s">
        <v>815</v>
      </c>
      <c r="E164" s="555" t="s">
        <v>498</v>
      </c>
    </row>
    <row r="165" spans="1:5" ht="12.75" customHeight="1" x14ac:dyDescent="0.25">
      <c r="A165" s="295" t="s">
        <v>822</v>
      </c>
      <c r="B165" s="123"/>
      <c r="C165" s="295" t="s">
        <v>823</v>
      </c>
      <c r="D165" s="295" t="s">
        <v>824</v>
      </c>
      <c r="E165" s="555" t="s">
        <v>456</v>
      </c>
    </row>
    <row r="166" spans="1:5" ht="12.75" customHeight="1" x14ac:dyDescent="0.25">
      <c r="A166" s="295" t="s">
        <v>825</v>
      </c>
      <c r="B166" s="123"/>
      <c r="C166" s="295" t="s">
        <v>826</v>
      </c>
      <c r="D166" s="295" t="s">
        <v>827</v>
      </c>
      <c r="E166" s="555" t="s">
        <v>456</v>
      </c>
    </row>
    <row r="167" spans="1:5" ht="26.25" customHeight="1" x14ac:dyDescent="0.25">
      <c r="A167" s="565" t="s">
        <v>828</v>
      </c>
      <c r="B167" s="565"/>
      <c r="C167" s="295" t="s">
        <v>829</v>
      </c>
      <c r="D167" s="295" t="s">
        <v>827</v>
      </c>
      <c r="E167" s="555" t="s">
        <v>610</v>
      </c>
    </row>
    <row r="168" spans="1:5" ht="12.75" customHeight="1" x14ac:dyDescent="0.25">
      <c r="A168" s="295" t="s">
        <v>830</v>
      </c>
      <c r="B168" s="123"/>
      <c r="C168" s="295" t="s">
        <v>831</v>
      </c>
      <c r="D168" s="295" t="s">
        <v>827</v>
      </c>
      <c r="E168" s="555" t="s">
        <v>456</v>
      </c>
    </row>
    <row r="169" spans="1:5" ht="12.75" customHeight="1" x14ac:dyDescent="0.25">
      <c r="A169" s="295" t="s">
        <v>832</v>
      </c>
      <c r="B169" s="123"/>
      <c r="C169" s="295" t="s">
        <v>833</v>
      </c>
      <c r="D169" s="295" t="s">
        <v>827</v>
      </c>
      <c r="E169" s="555" t="s">
        <v>498</v>
      </c>
    </row>
    <row r="170" spans="1:5" ht="12.75" customHeight="1" x14ac:dyDescent="0.25">
      <c r="A170" s="295" t="s">
        <v>834</v>
      </c>
      <c r="B170" s="123"/>
      <c r="C170" s="295" t="s">
        <v>835</v>
      </c>
      <c r="D170" s="295" t="s">
        <v>827</v>
      </c>
      <c r="E170" s="555" t="s">
        <v>456</v>
      </c>
    </row>
    <row r="171" spans="1:5" ht="12.75" customHeight="1" x14ac:dyDescent="0.25">
      <c r="A171" s="295" t="s">
        <v>836</v>
      </c>
      <c r="B171" s="123"/>
      <c r="C171" s="295" t="s">
        <v>837</v>
      </c>
      <c r="D171" s="295" t="s">
        <v>827</v>
      </c>
      <c r="E171" s="555" t="s">
        <v>461</v>
      </c>
    </row>
    <row r="172" spans="1:5" ht="12.75" customHeight="1" x14ac:dyDescent="0.25">
      <c r="A172" s="295" t="s">
        <v>838</v>
      </c>
      <c r="B172" s="123"/>
      <c r="C172" s="295" t="s">
        <v>839</v>
      </c>
      <c r="D172" s="295" t="s">
        <v>827</v>
      </c>
      <c r="E172" s="555" t="s">
        <v>456</v>
      </c>
    </row>
    <row r="173" spans="1:5" ht="12.75" customHeight="1" x14ac:dyDescent="0.25">
      <c r="A173" s="295" t="s">
        <v>840</v>
      </c>
      <c r="B173" s="123"/>
      <c r="C173" s="295" t="s">
        <v>841</v>
      </c>
      <c r="D173" s="295" t="s">
        <v>842</v>
      </c>
      <c r="E173" s="555" t="s">
        <v>461</v>
      </c>
    </row>
    <row r="174" spans="1:5" ht="12.75" customHeight="1" x14ac:dyDescent="0.25">
      <c r="A174" s="295"/>
      <c r="B174" s="123"/>
      <c r="C174" s="295"/>
      <c r="D174" s="295"/>
      <c r="E174" s="555"/>
    </row>
    <row r="175" spans="1:5" ht="12.75" customHeight="1" x14ac:dyDescent="0.25">
      <c r="A175" s="298" t="s">
        <v>843</v>
      </c>
      <c r="B175" s="291"/>
      <c r="C175" s="293"/>
      <c r="D175" s="293"/>
      <c r="E175" s="554"/>
    </row>
    <row r="176" spans="1:5" ht="12.75" customHeight="1" x14ac:dyDescent="0.25">
      <c r="A176" s="295" t="s">
        <v>844</v>
      </c>
      <c r="B176" s="123"/>
      <c r="C176" s="295" t="s">
        <v>845</v>
      </c>
      <c r="D176" s="295" t="s">
        <v>846</v>
      </c>
      <c r="E176" s="555" t="s">
        <v>461</v>
      </c>
    </row>
    <row r="177" spans="1:5" ht="12.75" customHeight="1" x14ac:dyDescent="0.25">
      <c r="A177" s="295" t="s">
        <v>847</v>
      </c>
      <c r="B177" s="123"/>
      <c r="C177" s="295" t="s">
        <v>848</v>
      </c>
      <c r="D177" s="295" t="s">
        <v>849</v>
      </c>
      <c r="E177" s="555" t="s">
        <v>456</v>
      </c>
    </row>
    <row r="178" spans="1:5" ht="12.75" customHeight="1" x14ac:dyDescent="0.25">
      <c r="A178" s="295" t="s">
        <v>850</v>
      </c>
      <c r="B178" s="123"/>
      <c r="C178" s="295" t="s">
        <v>851</v>
      </c>
      <c r="D178" s="295" t="s">
        <v>849</v>
      </c>
      <c r="E178" s="555" t="s">
        <v>456</v>
      </c>
    </row>
    <row r="179" spans="1:5" ht="12.75" customHeight="1" x14ac:dyDescent="0.25">
      <c r="A179" s="295" t="s">
        <v>852</v>
      </c>
      <c r="B179" s="123"/>
      <c r="C179" s="295" t="s">
        <v>853</v>
      </c>
      <c r="D179" s="295" t="s">
        <v>854</v>
      </c>
      <c r="E179" s="555" t="s">
        <v>456</v>
      </c>
    </row>
    <row r="180" spans="1:5" ht="12.75" customHeight="1" x14ac:dyDescent="0.25">
      <c r="A180" s="295" t="s">
        <v>855</v>
      </c>
      <c r="B180" s="123"/>
      <c r="C180" s="295" t="s">
        <v>856</v>
      </c>
      <c r="D180" s="295" t="s">
        <v>849</v>
      </c>
      <c r="E180" s="555" t="s">
        <v>456</v>
      </c>
    </row>
    <row r="181" spans="1:5" ht="12.75" customHeight="1" x14ac:dyDescent="0.25">
      <c r="A181" s="295" t="s">
        <v>857</v>
      </c>
      <c r="B181" s="123"/>
      <c r="C181" s="295" t="s">
        <v>858</v>
      </c>
      <c r="D181" s="295" t="s">
        <v>849</v>
      </c>
      <c r="E181" s="555" t="s">
        <v>456</v>
      </c>
    </row>
    <row r="182" spans="1:5" ht="12.75" customHeight="1" x14ac:dyDescent="0.25">
      <c r="A182" s="295" t="s">
        <v>859</v>
      </c>
      <c r="B182" s="123"/>
      <c r="C182" s="295" t="s">
        <v>860</v>
      </c>
      <c r="D182" s="295" t="s">
        <v>861</v>
      </c>
      <c r="E182" s="555" t="s">
        <v>456</v>
      </c>
    </row>
    <row r="183" spans="1:5" ht="12.75" customHeight="1" x14ac:dyDescent="0.25">
      <c r="A183" s="295" t="s">
        <v>862</v>
      </c>
      <c r="B183" s="123"/>
      <c r="C183" s="295" t="s">
        <v>863</v>
      </c>
      <c r="D183" s="295" t="s">
        <v>849</v>
      </c>
      <c r="E183" s="555" t="s">
        <v>456</v>
      </c>
    </row>
    <row r="184" spans="1:5" ht="12.75" customHeight="1" x14ac:dyDescent="0.25">
      <c r="A184" s="295" t="s">
        <v>864</v>
      </c>
      <c r="B184" s="123"/>
      <c r="C184" s="295" t="s">
        <v>865</v>
      </c>
      <c r="D184" s="295" t="s">
        <v>849</v>
      </c>
      <c r="E184" s="555" t="s">
        <v>461</v>
      </c>
    </row>
    <row r="185" spans="1:5" ht="12.75" customHeight="1" x14ac:dyDescent="0.25">
      <c r="A185" s="295" t="s">
        <v>866</v>
      </c>
      <c r="B185" s="123"/>
      <c r="C185" s="295" t="s">
        <v>867</v>
      </c>
      <c r="D185" s="295" t="s">
        <v>849</v>
      </c>
      <c r="E185" s="555" t="s">
        <v>498</v>
      </c>
    </row>
    <row r="186" spans="1:5" ht="12.75" customHeight="1" x14ac:dyDescent="0.25">
      <c r="A186" s="295" t="s">
        <v>868</v>
      </c>
      <c r="B186" s="123"/>
      <c r="C186" s="295" t="s">
        <v>869</v>
      </c>
      <c r="D186" s="295" t="s">
        <v>849</v>
      </c>
      <c r="E186" s="555" t="s">
        <v>461</v>
      </c>
    </row>
    <row r="187" spans="1:5" ht="12.75" customHeight="1" x14ac:dyDescent="0.25">
      <c r="A187" s="295" t="s">
        <v>870</v>
      </c>
      <c r="B187" s="123"/>
      <c r="C187" s="295" t="s">
        <v>871</v>
      </c>
      <c r="D187" s="295" t="s">
        <v>872</v>
      </c>
      <c r="E187" s="555" t="s">
        <v>456</v>
      </c>
    </row>
    <row r="188" spans="1:5" ht="12.75" customHeight="1" x14ac:dyDescent="0.25">
      <c r="A188" s="295" t="s">
        <v>873</v>
      </c>
      <c r="B188" s="123"/>
      <c r="C188" s="295" t="s">
        <v>874</v>
      </c>
      <c r="D188" s="295" t="s">
        <v>875</v>
      </c>
      <c r="E188" s="555" t="s">
        <v>498</v>
      </c>
    </row>
    <row r="189" spans="1:5" ht="12.75" customHeight="1" x14ac:dyDescent="0.25">
      <c r="A189" s="295" t="s">
        <v>876</v>
      </c>
      <c r="B189" s="123"/>
      <c r="C189" s="295" t="s">
        <v>877</v>
      </c>
      <c r="D189" s="295" t="s">
        <v>875</v>
      </c>
      <c r="E189" s="555" t="s">
        <v>498</v>
      </c>
    </row>
    <row r="190" spans="1:5" ht="12.75" customHeight="1" x14ac:dyDescent="0.25">
      <c r="A190" s="295" t="s">
        <v>878</v>
      </c>
      <c r="B190" s="123"/>
      <c r="C190" s="295" t="s">
        <v>879</v>
      </c>
      <c r="D190" s="295" t="s">
        <v>880</v>
      </c>
      <c r="E190" s="555" t="s">
        <v>498</v>
      </c>
    </row>
    <row r="191" spans="1:5" ht="12.75" customHeight="1" x14ac:dyDescent="0.25">
      <c r="A191" s="295" t="s">
        <v>881</v>
      </c>
      <c r="B191" s="123"/>
      <c r="C191" s="295" t="s">
        <v>882</v>
      </c>
      <c r="D191" s="295" t="s">
        <v>883</v>
      </c>
      <c r="E191" s="555" t="s">
        <v>461</v>
      </c>
    </row>
    <row r="192" spans="1:5" ht="12.75" customHeight="1" x14ac:dyDescent="0.25">
      <c r="A192" s="295" t="s">
        <v>884</v>
      </c>
      <c r="B192" s="123"/>
      <c r="C192" s="295" t="s">
        <v>885</v>
      </c>
      <c r="D192" s="295" t="s">
        <v>886</v>
      </c>
      <c r="E192" s="555" t="s">
        <v>456</v>
      </c>
    </row>
    <row r="193" spans="1:5" ht="12.75" customHeight="1" x14ac:dyDescent="0.25">
      <c r="A193" s="295" t="s">
        <v>887</v>
      </c>
      <c r="B193" s="123"/>
      <c r="C193" s="295" t="s">
        <v>888</v>
      </c>
      <c r="D193" s="295" t="s">
        <v>889</v>
      </c>
      <c r="E193" s="555" t="s">
        <v>456</v>
      </c>
    </row>
    <row r="194" spans="1:5" ht="12.75" customHeight="1" x14ac:dyDescent="0.25">
      <c r="A194" s="295" t="s">
        <v>890</v>
      </c>
      <c r="B194" s="123"/>
      <c r="C194" s="295" t="s">
        <v>891</v>
      </c>
      <c r="D194" s="295" t="s">
        <v>892</v>
      </c>
      <c r="E194" s="555" t="s">
        <v>456</v>
      </c>
    </row>
    <row r="195" spans="1:5" ht="12.75" customHeight="1" x14ac:dyDescent="0.25">
      <c r="A195" s="295" t="s">
        <v>893</v>
      </c>
      <c r="B195" s="123"/>
      <c r="C195" s="295" t="s">
        <v>894</v>
      </c>
      <c r="D195" s="295" t="s">
        <v>892</v>
      </c>
      <c r="E195" s="555" t="s">
        <v>610</v>
      </c>
    </row>
    <row r="196" spans="1:5" x14ac:dyDescent="0.25">
      <c r="A196" s="295"/>
      <c r="B196" s="123"/>
      <c r="C196" s="295"/>
      <c r="D196" s="295"/>
      <c r="E196" s="555"/>
    </row>
    <row r="197" spans="1:5" x14ac:dyDescent="0.25">
      <c r="A197" s="298" t="s">
        <v>895</v>
      </c>
      <c r="B197" s="291"/>
      <c r="C197" s="293"/>
      <c r="D197" s="293"/>
      <c r="E197" s="554"/>
    </row>
    <row r="198" spans="1:5" ht="12.75" customHeight="1" x14ac:dyDescent="0.25">
      <c r="A198" s="295" t="s">
        <v>896</v>
      </c>
      <c r="B198" s="123"/>
      <c r="C198" s="295" t="s">
        <v>897</v>
      </c>
      <c r="D198" s="295" t="s">
        <v>898</v>
      </c>
      <c r="E198" s="555" t="s">
        <v>456</v>
      </c>
    </row>
    <row r="199" spans="1:5" x14ac:dyDescent="0.25">
      <c r="A199" s="295" t="s">
        <v>899</v>
      </c>
      <c r="B199" s="123"/>
      <c r="C199" s="295" t="s">
        <v>900</v>
      </c>
      <c r="D199" s="295" t="s">
        <v>901</v>
      </c>
      <c r="E199" s="555" t="s">
        <v>456</v>
      </c>
    </row>
    <row r="200" spans="1:5" x14ac:dyDescent="0.25">
      <c r="A200" s="295" t="s">
        <v>902</v>
      </c>
      <c r="B200" s="123"/>
      <c r="C200" s="295" t="s">
        <v>903</v>
      </c>
      <c r="D200" s="295" t="s">
        <v>901</v>
      </c>
      <c r="E200" s="555" t="s">
        <v>456</v>
      </c>
    </row>
    <row r="201" spans="1:5" x14ac:dyDescent="0.25">
      <c r="A201" s="295" t="s">
        <v>904</v>
      </c>
      <c r="B201" s="123"/>
      <c r="C201" s="295" t="s">
        <v>905</v>
      </c>
      <c r="D201" s="295" t="s">
        <v>901</v>
      </c>
      <c r="E201" s="555" t="s">
        <v>456</v>
      </c>
    </row>
    <row r="202" spans="1:5" x14ac:dyDescent="0.25">
      <c r="A202" s="295" t="s">
        <v>906</v>
      </c>
      <c r="B202" s="123"/>
      <c r="C202" s="295" t="s">
        <v>907</v>
      </c>
      <c r="D202" s="295" t="s">
        <v>901</v>
      </c>
      <c r="E202" s="555" t="s">
        <v>461</v>
      </c>
    </row>
    <row r="203" spans="1:5" x14ac:dyDescent="0.25">
      <c r="A203" s="295" t="s">
        <v>908</v>
      </c>
      <c r="B203" s="123"/>
      <c r="C203" s="295" t="s">
        <v>909</v>
      </c>
      <c r="D203" s="295" t="s">
        <v>910</v>
      </c>
      <c r="E203" s="555" t="s">
        <v>461</v>
      </c>
    </row>
    <row r="204" spans="1:5" x14ac:dyDescent="0.25">
      <c r="A204" s="295" t="s">
        <v>911</v>
      </c>
      <c r="B204" s="123"/>
      <c r="C204" s="295" t="s">
        <v>912</v>
      </c>
      <c r="D204" s="295" t="s">
        <v>910</v>
      </c>
      <c r="E204" s="555" t="s">
        <v>461</v>
      </c>
    </row>
    <row r="205" spans="1:5" x14ac:dyDescent="0.25">
      <c r="A205" s="295" t="s">
        <v>913</v>
      </c>
      <c r="B205" s="123"/>
      <c r="C205" s="295" t="s">
        <v>914</v>
      </c>
      <c r="D205" s="295" t="s">
        <v>915</v>
      </c>
      <c r="E205" s="555" t="s">
        <v>456</v>
      </c>
    </row>
    <row r="206" spans="1:5" x14ac:dyDescent="0.25">
      <c r="A206" s="295" t="s">
        <v>916</v>
      </c>
      <c r="B206" s="123"/>
      <c r="C206" s="295" t="s">
        <v>917</v>
      </c>
      <c r="D206" s="295" t="s">
        <v>915</v>
      </c>
      <c r="E206" s="555" t="s">
        <v>456</v>
      </c>
    </row>
    <row r="207" spans="1:5" x14ac:dyDescent="0.25">
      <c r="A207" s="295" t="s">
        <v>918</v>
      </c>
      <c r="B207" s="123"/>
      <c r="C207" s="295" t="s">
        <v>919</v>
      </c>
      <c r="D207" s="295" t="s">
        <v>915</v>
      </c>
      <c r="E207" s="555" t="s">
        <v>461</v>
      </c>
    </row>
    <row r="208" spans="1:5" x14ac:dyDescent="0.25">
      <c r="A208" s="295" t="s">
        <v>920</v>
      </c>
      <c r="B208" s="123"/>
      <c r="C208" s="295" t="s">
        <v>921</v>
      </c>
      <c r="D208" s="295" t="s">
        <v>915</v>
      </c>
      <c r="E208" s="555" t="s">
        <v>456</v>
      </c>
    </row>
    <row r="209" spans="1:5" ht="25.5" customHeight="1" x14ac:dyDescent="0.25">
      <c r="A209" s="565" t="s">
        <v>922</v>
      </c>
      <c r="B209" s="565"/>
      <c r="C209" s="295" t="s">
        <v>923</v>
      </c>
      <c r="D209" s="295" t="s">
        <v>924</v>
      </c>
      <c r="E209" s="555" t="s">
        <v>461</v>
      </c>
    </row>
    <row r="210" spans="1:5" x14ac:dyDescent="0.25">
      <c r="A210" s="295" t="s">
        <v>925</v>
      </c>
      <c r="B210" s="123"/>
      <c r="C210" s="295" t="s">
        <v>926</v>
      </c>
      <c r="D210" s="295" t="s">
        <v>924</v>
      </c>
      <c r="E210" s="555" t="s">
        <v>456</v>
      </c>
    </row>
    <row r="211" spans="1:5" x14ac:dyDescent="0.25">
      <c r="A211" s="295" t="s">
        <v>927</v>
      </c>
      <c r="B211" s="123"/>
      <c r="C211" s="295" t="s">
        <v>928</v>
      </c>
      <c r="D211" s="295" t="s">
        <v>929</v>
      </c>
      <c r="E211" s="555" t="s">
        <v>456</v>
      </c>
    </row>
    <row r="212" spans="1:5" x14ac:dyDescent="0.25">
      <c r="A212" s="295" t="s">
        <v>930</v>
      </c>
      <c r="B212" s="123"/>
      <c r="C212" s="295" t="s">
        <v>931</v>
      </c>
      <c r="D212" s="295" t="s">
        <v>929</v>
      </c>
      <c r="E212" s="555" t="s">
        <v>461</v>
      </c>
    </row>
    <row r="213" spans="1:5" x14ac:dyDescent="0.25">
      <c r="A213" s="295" t="s">
        <v>932</v>
      </c>
      <c r="B213" s="123"/>
      <c r="C213" s="295" t="s">
        <v>933</v>
      </c>
      <c r="D213" s="295" t="s">
        <v>934</v>
      </c>
      <c r="E213" s="555" t="s">
        <v>456</v>
      </c>
    </row>
    <row r="214" spans="1:5" x14ac:dyDescent="0.25">
      <c r="A214" s="295" t="s">
        <v>935</v>
      </c>
      <c r="B214" s="123"/>
      <c r="C214" s="295" t="s">
        <v>936</v>
      </c>
      <c r="D214" s="295" t="s">
        <v>934</v>
      </c>
      <c r="E214" s="555" t="s">
        <v>456</v>
      </c>
    </row>
    <row r="215" spans="1:5" x14ac:dyDescent="0.25">
      <c r="A215" s="295" t="s">
        <v>937</v>
      </c>
      <c r="B215" s="123"/>
      <c r="C215" s="295" t="s">
        <v>938</v>
      </c>
      <c r="D215" s="295" t="s">
        <v>934</v>
      </c>
      <c r="E215" s="555" t="s">
        <v>610</v>
      </c>
    </row>
    <row r="216" spans="1:5" x14ac:dyDescent="0.25">
      <c r="A216" s="295" t="s">
        <v>939</v>
      </c>
      <c r="B216" s="123"/>
      <c r="C216" s="295" t="s">
        <v>940</v>
      </c>
      <c r="D216" s="295" t="s">
        <v>934</v>
      </c>
      <c r="E216" s="555" t="s">
        <v>461</v>
      </c>
    </row>
    <row r="217" spans="1:5" x14ac:dyDescent="0.25">
      <c r="A217" s="295" t="s">
        <v>941</v>
      </c>
      <c r="B217" s="123"/>
      <c r="C217" s="295" t="s">
        <v>942</v>
      </c>
      <c r="D217" s="295" t="s">
        <v>934</v>
      </c>
      <c r="E217" s="555" t="s">
        <v>461</v>
      </c>
    </row>
    <row r="218" spans="1:5" x14ac:dyDescent="0.25">
      <c r="A218" s="295" t="s">
        <v>943</v>
      </c>
      <c r="B218" s="123"/>
      <c r="C218" s="295" t="s">
        <v>944</v>
      </c>
      <c r="D218" s="295" t="s">
        <v>934</v>
      </c>
      <c r="E218" s="555" t="s">
        <v>461</v>
      </c>
    </row>
    <row r="219" spans="1:5" ht="12.75" customHeight="1" x14ac:dyDescent="0.25">
      <c r="A219" s="295" t="s">
        <v>945</v>
      </c>
      <c r="B219" s="123"/>
      <c r="C219" s="295" t="s">
        <v>946</v>
      </c>
      <c r="D219" s="295" t="s">
        <v>947</v>
      </c>
      <c r="E219" s="555" t="s">
        <v>461</v>
      </c>
    </row>
    <row r="220" spans="1:5" x14ac:dyDescent="0.25">
      <c r="A220" s="295" t="s">
        <v>948</v>
      </c>
      <c r="B220" s="123"/>
      <c r="C220" s="295" t="s">
        <v>949</v>
      </c>
      <c r="D220" s="295" t="s">
        <v>947</v>
      </c>
      <c r="E220" s="555" t="s">
        <v>456</v>
      </c>
    </row>
    <row r="221" spans="1:5" x14ac:dyDescent="0.25">
      <c r="A221" s="295" t="s">
        <v>950</v>
      </c>
      <c r="B221" s="123"/>
      <c r="C221" s="295" t="s">
        <v>951</v>
      </c>
      <c r="D221" s="295" t="s">
        <v>947</v>
      </c>
      <c r="E221" s="555" t="s">
        <v>456</v>
      </c>
    </row>
    <row r="222" spans="1:5" x14ac:dyDescent="0.25">
      <c r="A222" s="295" t="s">
        <v>952</v>
      </c>
      <c r="B222" s="123"/>
      <c r="C222" s="295" t="s">
        <v>953</v>
      </c>
      <c r="D222" s="295" t="s">
        <v>947</v>
      </c>
      <c r="E222" s="555" t="s">
        <v>456</v>
      </c>
    </row>
    <row r="223" spans="1:5" x14ac:dyDescent="0.25">
      <c r="A223" s="295" t="s">
        <v>954</v>
      </c>
      <c r="B223" s="123"/>
      <c r="C223" s="295" t="s">
        <v>955</v>
      </c>
      <c r="D223" s="295" t="s">
        <v>947</v>
      </c>
      <c r="E223" s="555" t="s">
        <v>456</v>
      </c>
    </row>
    <row r="224" spans="1:5" x14ac:dyDescent="0.25">
      <c r="A224" s="295" t="s">
        <v>956</v>
      </c>
      <c r="B224" s="123"/>
      <c r="C224" s="295" t="s">
        <v>957</v>
      </c>
      <c r="D224" s="295" t="s">
        <v>947</v>
      </c>
      <c r="E224" s="555" t="s">
        <v>456</v>
      </c>
    </row>
    <row r="225" spans="1:5" x14ac:dyDescent="0.25">
      <c r="A225" s="295" t="s">
        <v>958</v>
      </c>
      <c r="B225" s="123"/>
      <c r="C225" s="295" t="s">
        <v>959</v>
      </c>
      <c r="D225" s="295" t="s">
        <v>947</v>
      </c>
      <c r="E225" s="555" t="s">
        <v>456</v>
      </c>
    </row>
    <row r="226" spans="1:5" x14ac:dyDescent="0.25">
      <c r="A226" s="295" t="s">
        <v>960</v>
      </c>
      <c r="B226" s="123"/>
      <c r="C226" s="295" t="s">
        <v>961</v>
      </c>
      <c r="D226" s="295" t="s">
        <v>947</v>
      </c>
      <c r="E226" s="555" t="s">
        <v>456</v>
      </c>
    </row>
    <row r="227" spans="1:5" x14ac:dyDescent="0.25">
      <c r="A227" s="295" t="s">
        <v>962</v>
      </c>
      <c r="B227" s="123"/>
      <c r="C227" s="295" t="s">
        <v>963</v>
      </c>
      <c r="D227" s="295" t="s">
        <v>947</v>
      </c>
      <c r="E227" s="555" t="s">
        <v>610</v>
      </c>
    </row>
    <row r="228" spans="1:5" x14ac:dyDescent="0.25">
      <c r="A228" s="295" t="s">
        <v>964</v>
      </c>
      <c r="B228" s="123"/>
      <c r="C228" s="295" t="s">
        <v>965</v>
      </c>
      <c r="D228" s="295" t="s">
        <v>947</v>
      </c>
      <c r="E228" s="555" t="s">
        <v>456</v>
      </c>
    </row>
    <row r="229" spans="1:5" x14ac:dyDescent="0.25">
      <c r="A229" s="295" t="s">
        <v>966</v>
      </c>
      <c r="B229" s="123"/>
      <c r="C229" s="295" t="s">
        <v>967</v>
      </c>
      <c r="D229" s="295" t="s">
        <v>947</v>
      </c>
      <c r="E229" s="555" t="s">
        <v>456</v>
      </c>
    </row>
    <row r="230" spans="1:5" x14ac:dyDescent="0.25">
      <c r="A230" s="295" t="s">
        <v>968</v>
      </c>
      <c r="B230" s="123"/>
      <c r="C230" s="295" t="s">
        <v>969</v>
      </c>
      <c r="D230" s="295" t="s">
        <v>970</v>
      </c>
      <c r="E230" s="555" t="s">
        <v>456</v>
      </c>
    </row>
    <row r="231" spans="1:5" x14ac:dyDescent="0.25">
      <c r="A231" s="295" t="s">
        <v>971</v>
      </c>
      <c r="B231" s="123"/>
      <c r="C231" s="295" t="s">
        <v>972</v>
      </c>
      <c r="D231" s="295" t="s">
        <v>970</v>
      </c>
      <c r="E231" s="555" t="s">
        <v>456</v>
      </c>
    </row>
    <row r="232" spans="1:5" x14ac:dyDescent="0.25">
      <c r="A232" s="295" t="s">
        <v>973</v>
      </c>
      <c r="B232" s="123"/>
      <c r="C232" s="295" t="s">
        <v>974</v>
      </c>
      <c r="D232" s="295" t="s">
        <v>970</v>
      </c>
      <c r="E232" s="555" t="s">
        <v>461</v>
      </c>
    </row>
    <row r="233" spans="1:5" x14ac:dyDescent="0.25">
      <c r="A233" s="295" t="s">
        <v>975</v>
      </c>
      <c r="B233" s="123"/>
      <c r="C233" s="295" t="s">
        <v>976</v>
      </c>
      <c r="D233" s="295" t="s">
        <v>977</v>
      </c>
      <c r="E233" s="555" t="s">
        <v>456</v>
      </c>
    </row>
    <row r="234" spans="1:5" x14ac:dyDescent="0.25">
      <c r="A234" s="295" t="s">
        <v>978</v>
      </c>
      <c r="B234" s="123"/>
      <c r="C234" s="295" t="s">
        <v>979</v>
      </c>
      <c r="D234" s="295" t="s">
        <v>977</v>
      </c>
      <c r="E234" s="555" t="s">
        <v>456</v>
      </c>
    </row>
    <row r="235" spans="1:5" x14ac:dyDescent="0.25">
      <c r="A235" s="295" t="s">
        <v>980</v>
      </c>
      <c r="B235" s="123"/>
      <c r="C235" s="295" t="s">
        <v>981</v>
      </c>
      <c r="D235" s="295" t="s">
        <v>977</v>
      </c>
      <c r="E235" s="555" t="s">
        <v>456</v>
      </c>
    </row>
    <row r="236" spans="1:5" x14ac:dyDescent="0.25">
      <c r="A236" s="295" t="s">
        <v>982</v>
      </c>
      <c r="B236" s="123"/>
      <c r="C236" s="295" t="s">
        <v>983</v>
      </c>
      <c r="D236" s="295" t="s">
        <v>977</v>
      </c>
      <c r="E236" s="555" t="s">
        <v>456</v>
      </c>
    </row>
    <row r="237" spans="1:5" x14ac:dyDescent="0.25">
      <c r="A237" s="295" t="s">
        <v>984</v>
      </c>
      <c r="B237" s="123"/>
      <c r="C237" s="295" t="s">
        <v>985</v>
      </c>
      <c r="D237" s="295" t="s">
        <v>977</v>
      </c>
      <c r="E237" s="555" t="s">
        <v>461</v>
      </c>
    </row>
    <row r="238" spans="1:5" x14ac:dyDescent="0.25">
      <c r="A238" s="295" t="s">
        <v>986</v>
      </c>
      <c r="B238" s="123"/>
      <c r="C238" s="295" t="s">
        <v>987</v>
      </c>
      <c r="D238" s="295" t="s">
        <v>988</v>
      </c>
      <c r="E238" s="555" t="s">
        <v>456</v>
      </c>
    </row>
    <row r="239" spans="1:5" x14ac:dyDescent="0.25">
      <c r="A239" s="295" t="s">
        <v>989</v>
      </c>
      <c r="B239" s="123"/>
      <c r="C239" s="295" t="s">
        <v>990</v>
      </c>
      <c r="D239" s="295" t="s">
        <v>991</v>
      </c>
      <c r="E239" s="555" t="s">
        <v>456</v>
      </c>
    </row>
    <row r="240" spans="1:5" x14ac:dyDescent="0.25">
      <c r="A240" s="295" t="s">
        <v>992</v>
      </c>
      <c r="B240" s="123"/>
      <c r="C240" s="295" t="s">
        <v>993</v>
      </c>
      <c r="D240" s="295" t="s">
        <v>991</v>
      </c>
      <c r="E240" s="555" t="s">
        <v>498</v>
      </c>
    </row>
    <row r="241" spans="1:5" x14ac:dyDescent="0.25">
      <c r="A241" s="295" t="s">
        <v>994</v>
      </c>
      <c r="B241" s="123"/>
      <c r="C241" s="295" t="s">
        <v>995</v>
      </c>
      <c r="D241" s="295" t="s">
        <v>991</v>
      </c>
      <c r="E241" s="555" t="s">
        <v>461</v>
      </c>
    </row>
    <row r="242" spans="1:5" x14ac:dyDescent="0.25">
      <c r="A242" s="295" t="s">
        <v>996</v>
      </c>
      <c r="B242" s="123"/>
      <c r="C242" s="295" t="s">
        <v>997</v>
      </c>
      <c r="D242" s="295" t="s">
        <v>991</v>
      </c>
      <c r="E242" s="555" t="s">
        <v>456</v>
      </c>
    </row>
    <row r="243" spans="1:5" x14ac:dyDescent="0.25">
      <c r="A243" s="295" t="s">
        <v>998</v>
      </c>
      <c r="B243" s="123"/>
      <c r="C243" s="295" t="s">
        <v>999</v>
      </c>
      <c r="D243" s="295" t="s">
        <v>991</v>
      </c>
      <c r="E243" s="555" t="s">
        <v>456</v>
      </c>
    </row>
    <row r="244" spans="1:5" x14ac:dyDescent="0.25">
      <c r="A244" s="295" t="s">
        <v>1000</v>
      </c>
      <c r="B244" s="123"/>
      <c r="C244" s="295" t="s">
        <v>1001</v>
      </c>
      <c r="D244" s="295" t="s">
        <v>1002</v>
      </c>
      <c r="E244" s="555" t="s">
        <v>456</v>
      </c>
    </row>
    <row r="245" spans="1:5" x14ac:dyDescent="0.25">
      <c r="A245" s="295" t="s">
        <v>1003</v>
      </c>
      <c r="B245" s="123"/>
      <c r="C245" s="295" t="s">
        <v>1004</v>
      </c>
      <c r="D245" s="295" t="s">
        <v>1002</v>
      </c>
      <c r="E245" s="555" t="s">
        <v>498</v>
      </c>
    </row>
    <row r="246" spans="1:5" x14ac:dyDescent="0.25">
      <c r="A246" s="295" t="s">
        <v>1005</v>
      </c>
      <c r="B246" s="123"/>
      <c r="C246" s="295" t="s">
        <v>1006</v>
      </c>
      <c r="D246" s="295" t="s">
        <v>1007</v>
      </c>
      <c r="E246" s="555" t="s">
        <v>456</v>
      </c>
    </row>
    <row r="247" spans="1:5" x14ac:dyDescent="0.25">
      <c r="A247" s="295" t="s">
        <v>1008</v>
      </c>
      <c r="B247" s="123"/>
      <c r="C247" s="295" t="s">
        <v>1009</v>
      </c>
      <c r="D247" s="295" t="s">
        <v>1007</v>
      </c>
      <c r="E247" s="555" t="s">
        <v>456</v>
      </c>
    </row>
    <row r="248" spans="1:5" x14ac:dyDescent="0.25">
      <c r="A248" s="295" t="s">
        <v>1010</v>
      </c>
      <c r="B248" s="123"/>
      <c r="C248" s="295" t="s">
        <v>1011</v>
      </c>
      <c r="D248" s="295" t="s">
        <v>1012</v>
      </c>
      <c r="E248" s="555" t="s">
        <v>456</v>
      </c>
    </row>
    <row r="249" spans="1:5" x14ac:dyDescent="0.25">
      <c r="A249" s="295" t="s">
        <v>1013</v>
      </c>
      <c r="B249" s="123"/>
      <c r="C249" s="295" t="s">
        <v>1014</v>
      </c>
      <c r="D249" s="295" t="s">
        <v>1012</v>
      </c>
      <c r="E249" s="555" t="s">
        <v>456</v>
      </c>
    </row>
    <row r="250" spans="1:5" x14ac:dyDescent="0.25">
      <c r="A250" s="295" t="s">
        <v>1015</v>
      </c>
      <c r="B250" s="123"/>
      <c r="C250" s="295" t="s">
        <v>1016</v>
      </c>
      <c r="D250" s="295" t="s">
        <v>1012</v>
      </c>
      <c r="E250" s="555" t="s">
        <v>461</v>
      </c>
    </row>
    <row r="251" spans="1:5" x14ac:dyDescent="0.25">
      <c r="A251" s="295" t="s">
        <v>1017</v>
      </c>
      <c r="B251" s="123"/>
      <c r="C251" s="295" t="s">
        <v>1018</v>
      </c>
      <c r="D251" s="295" t="s">
        <v>1012</v>
      </c>
      <c r="E251" s="555" t="s">
        <v>498</v>
      </c>
    </row>
    <row r="252" spans="1:5" x14ac:dyDescent="0.25">
      <c r="A252" s="295" t="s">
        <v>1019</v>
      </c>
      <c r="B252" s="123"/>
      <c r="C252" s="295" t="s">
        <v>1020</v>
      </c>
      <c r="D252" s="295" t="s">
        <v>1021</v>
      </c>
      <c r="E252" s="555" t="s">
        <v>456</v>
      </c>
    </row>
    <row r="253" spans="1:5" x14ac:dyDescent="0.25">
      <c r="A253" s="295" t="s">
        <v>1022</v>
      </c>
      <c r="B253" s="123"/>
      <c r="C253" s="295" t="s">
        <v>1023</v>
      </c>
      <c r="D253" s="295" t="s">
        <v>1021</v>
      </c>
      <c r="E253" s="555" t="s">
        <v>461</v>
      </c>
    </row>
    <row r="254" spans="1:5" x14ac:dyDescent="0.25">
      <c r="A254" s="295" t="s">
        <v>1024</v>
      </c>
      <c r="B254" s="123"/>
      <c r="C254" s="295" t="s">
        <v>1025</v>
      </c>
      <c r="D254" s="295" t="s">
        <v>1021</v>
      </c>
      <c r="E254" s="555" t="s">
        <v>456</v>
      </c>
    </row>
    <row r="255" spans="1:5" x14ac:dyDescent="0.25">
      <c r="A255" s="295" t="s">
        <v>1026</v>
      </c>
      <c r="B255" s="123"/>
      <c r="C255" s="295" t="s">
        <v>1027</v>
      </c>
      <c r="D255" s="295" t="s">
        <v>1021</v>
      </c>
      <c r="E255" s="555" t="s">
        <v>456</v>
      </c>
    </row>
    <row r="256" spans="1:5" x14ac:dyDescent="0.25">
      <c r="A256" s="295" t="s">
        <v>1028</v>
      </c>
      <c r="B256" s="123"/>
      <c r="C256" s="295" t="s">
        <v>1029</v>
      </c>
      <c r="D256" s="295" t="s">
        <v>1030</v>
      </c>
      <c r="E256" s="555" t="s">
        <v>456</v>
      </c>
    </row>
    <row r="257" spans="1:5" x14ac:dyDescent="0.25">
      <c r="A257" s="295" t="s">
        <v>1031</v>
      </c>
      <c r="B257" s="123"/>
      <c r="C257" s="295" t="s">
        <v>1032</v>
      </c>
      <c r="D257" s="295" t="s">
        <v>1030</v>
      </c>
      <c r="E257" s="555" t="s">
        <v>456</v>
      </c>
    </row>
    <row r="258" spans="1:5" x14ac:dyDescent="0.25">
      <c r="A258" s="295" t="s">
        <v>1033</v>
      </c>
      <c r="B258" s="123"/>
      <c r="C258" s="295" t="s">
        <v>1034</v>
      </c>
      <c r="D258" s="295" t="s">
        <v>1030</v>
      </c>
      <c r="E258" s="555" t="s">
        <v>461</v>
      </c>
    </row>
    <row r="259" spans="1:5" x14ac:dyDescent="0.25">
      <c r="A259" s="295" t="s">
        <v>1035</v>
      </c>
      <c r="B259" s="123"/>
      <c r="C259" s="295" t="s">
        <v>1036</v>
      </c>
      <c r="D259" s="295" t="s">
        <v>1030</v>
      </c>
      <c r="E259" s="555" t="s">
        <v>456</v>
      </c>
    </row>
    <row r="260" spans="1:5" x14ac:dyDescent="0.25">
      <c r="A260" s="295" t="s">
        <v>1037</v>
      </c>
      <c r="B260" s="123"/>
      <c r="C260" s="295" t="s">
        <v>1038</v>
      </c>
      <c r="D260" s="295" t="s">
        <v>1030</v>
      </c>
      <c r="E260" s="555" t="s">
        <v>610</v>
      </c>
    </row>
    <row r="261" spans="1:5" x14ac:dyDescent="0.25">
      <c r="A261" s="295" t="s">
        <v>1039</v>
      </c>
      <c r="B261" s="123"/>
      <c r="C261" s="295" t="s">
        <v>1040</v>
      </c>
      <c r="D261" s="295" t="s">
        <v>1041</v>
      </c>
      <c r="E261" s="555" t="s">
        <v>456</v>
      </c>
    </row>
    <row r="262" spans="1:5" x14ac:dyDescent="0.25">
      <c r="A262" s="295" t="s">
        <v>1042</v>
      </c>
      <c r="B262" s="123"/>
      <c r="C262" s="295" t="s">
        <v>1043</v>
      </c>
      <c r="D262" s="295" t="s">
        <v>1041</v>
      </c>
      <c r="E262" s="555" t="s">
        <v>456</v>
      </c>
    </row>
    <row r="263" spans="1:5" x14ac:dyDescent="0.25">
      <c r="A263" s="295" t="s">
        <v>1044</v>
      </c>
      <c r="B263" s="123"/>
      <c r="C263" s="295" t="s">
        <v>1045</v>
      </c>
      <c r="D263" s="295" t="s">
        <v>1041</v>
      </c>
      <c r="E263" s="555" t="s">
        <v>456</v>
      </c>
    </row>
    <row r="264" spans="1:5" x14ac:dyDescent="0.25">
      <c r="A264" s="295" t="s">
        <v>1046</v>
      </c>
      <c r="B264" s="123"/>
      <c r="C264" s="295" t="s">
        <v>1047</v>
      </c>
      <c r="D264" s="295" t="s">
        <v>1041</v>
      </c>
      <c r="E264" s="555" t="s">
        <v>456</v>
      </c>
    </row>
    <row r="265" spans="1:5" x14ac:dyDescent="0.25">
      <c r="A265" s="295" t="s">
        <v>1048</v>
      </c>
      <c r="B265" s="123"/>
      <c r="C265" s="295" t="s">
        <v>1049</v>
      </c>
      <c r="D265" s="295" t="s">
        <v>1041</v>
      </c>
      <c r="E265" s="555" t="s">
        <v>498</v>
      </c>
    </row>
    <row r="266" spans="1:5" x14ac:dyDescent="0.25">
      <c r="A266" s="295" t="s">
        <v>1050</v>
      </c>
      <c r="B266" s="123"/>
      <c r="C266" s="295" t="s">
        <v>1051</v>
      </c>
      <c r="D266" s="295" t="s">
        <v>1052</v>
      </c>
      <c r="E266" s="555" t="s">
        <v>456</v>
      </c>
    </row>
    <row r="267" spans="1:5" x14ac:dyDescent="0.25">
      <c r="A267" s="295" t="s">
        <v>1053</v>
      </c>
      <c r="B267" s="123"/>
      <c r="C267" s="295" t="s">
        <v>1054</v>
      </c>
      <c r="D267" s="295" t="s">
        <v>1052</v>
      </c>
      <c r="E267" s="555" t="s">
        <v>461</v>
      </c>
    </row>
    <row r="268" spans="1:5" x14ac:dyDescent="0.25">
      <c r="A268" s="295" t="s">
        <v>1055</v>
      </c>
      <c r="B268" s="123"/>
      <c r="C268" s="295" t="s">
        <v>1056</v>
      </c>
      <c r="D268" s="295" t="s">
        <v>1052</v>
      </c>
      <c r="E268" s="555" t="s">
        <v>456</v>
      </c>
    </row>
    <row r="269" spans="1:5" x14ac:dyDescent="0.25">
      <c r="A269" s="295" t="s">
        <v>1057</v>
      </c>
      <c r="B269" s="123"/>
      <c r="C269" s="295" t="s">
        <v>1058</v>
      </c>
      <c r="D269" s="295" t="s">
        <v>1052</v>
      </c>
      <c r="E269" s="555" t="s">
        <v>456</v>
      </c>
    </row>
    <row r="270" spans="1:5" x14ac:dyDescent="0.25">
      <c r="A270" s="295" t="s">
        <v>1059</v>
      </c>
      <c r="B270" s="123"/>
      <c r="C270" s="295" t="s">
        <v>1060</v>
      </c>
      <c r="D270" s="295" t="s">
        <v>1061</v>
      </c>
      <c r="E270" s="555" t="s">
        <v>456</v>
      </c>
    </row>
    <row r="271" spans="1:5" x14ac:dyDescent="0.25">
      <c r="A271" s="295" t="s">
        <v>1062</v>
      </c>
      <c r="B271" s="123"/>
      <c r="C271" s="295" t="s">
        <v>1063</v>
      </c>
      <c r="D271" s="295" t="s">
        <v>1061</v>
      </c>
      <c r="E271" s="555" t="s">
        <v>456</v>
      </c>
    </row>
    <row r="272" spans="1:5" x14ac:dyDescent="0.25">
      <c r="A272" s="295" t="s">
        <v>1064</v>
      </c>
      <c r="B272" s="123"/>
      <c r="C272" s="295" t="s">
        <v>1065</v>
      </c>
      <c r="D272" s="295" t="s">
        <v>1061</v>
      </c>
      <c r="E272" s="555" t="s">
        <v>461</v>
      </c>
    </row>
    <row r="273" spans="1:5" x14ac:dyDescent="0.25">
      <c r="A273" s="295" t="s">
        <v>1066</v>
      </c>
      <c r="B273" s="123"/>
      <c r="C273" s="295" t="s">
        <v>1067</v>
      </c>
      <c r="D273" s="295" t="s">
        <v>1061</v>
      </c>
      <c r="E273" s="555" t="s">
        <v>456</v>
      </c>
    </row>
    <row r="274" spans="1:5" x14ac:dyDescent="0.25">
      <c r="A274" s="295" t="s">
        <v>1068</v>
      </c>
      <c r="B274" s="123"/>
      <c r="C274" s="295" t="s">
        <v>1069</v>
      </c>
      <c r="D274" s="295" t="s">
        <v>1070</v>
      </c>
      <c r="E274" s="555" t="s">
        <v>461</v>
      </c>
    </row>
    <row r="275" spans="1:5" x14ac:dyDescent="0.25">
      <c r="A275" s="295" t="s">
        <v>1071</v>
      </c>
      <c r="B275" s="123"/>
      <c r="C275" s="295" t="s">
        <v>1072</v>
      </c>
      <c r="D275" s="295" t="s">
        <v>1070</v>
      </c>
      <c r="E275" s="555" t="s">
        <v>461</v>
      </c>
    </row>
    <row r="276" spans="1:5" x14ac:dyDescent="0.25">
      <c r="A276" s="295" t="s">
        <v>1073</v>
      </c>
      <c r="B276" s="123"/>
      <c r="C276" s="295" t="s">
        <v>1074</v>
      </c>
      <c r="D276" s="295" t="s">
        <v>1070</v>
      </c>
      <c r="E276" s="555" t="s">
        <v>456</v>
      </c>
    </row>
    <row r="277" spans="1:5" x14ac:dyDescent="0.25">
      <c r="A277" s="295" t="s">
        <v>1075</v>
      </c>
      <c r="B277" s="123"/>
      <c r="C277" s="295" t="s">
        <v>1076</v>
      </c>
      <c r="D277" s="295" t="s">
        <v>1070</v>
      </c>
      <c r="E277" s="555" t="s">
        <v>456</v>
      </c>
    </row>
    <row r="278" spans="1:5" x14ac:dyDescent="0.25">
      <c r="A278" s="295" t="s">
        <v>1077</v>
      </c>
      <c r="B278" s="123"/>
      <c r="C278" s="295" t="s">
        <v>1078</v>
      </c>
      <c r="D278" s="295" t="s">
        <v>1070</v>
      </c>
      <c r="E278" s="555" t="s">
        <v>456</v>
      </c>
    </row>
    <row r="279" spans="1:5" x14ac:dyDescent="0.25">
      <c r="A279" s="295" t="s">
        <v>1079</v>
      </c>
      <c r="B279" s="123"/>
      <c r="C279" s="295" t="s">
        <v>1080</v>
      </c>
      <c r="D279" s="295" t="s">
        <v>1081</v>
      </c>
      <c r="E279" s="555" t="s">
        <v>456</v>
      </c>
    </row>
    <row r="280" spans="1:5" x14ac:dyDescent="0.25">
      <c r="A280" s="295" t="s">
        <v>1082</v>
      </c>
      <c r="B280" s="123"/>
      <c r="C280" s="295" t="s">
        <v>1083</v>
      </c>
      <c r="D280" s="295" t="s">
        <v>1081</v>
      </c>
      <c r="E280" s="555" t="s">
        <v>498</v>
      </c>
    </row>
    <row r="281" spans="1:5" x14ac:dyDescent="0.25">
      <c r="A281" s="295" t="s">
        <v>1084</v>
      </c>
      <c r="B281" s="123"/>
      <c r="C281" s="295" t="s">
        <v>1085</v>
      </c>
      <c r="D281" s="295" t="s">
        <v>1081</v>
      </c>
      <c r="E281" s="555" t="s">
        <v>461</v>
      </c>
    </row>
    <row r="282" spans="1:5" x14ac:dyDescent="0.25">
      <c r="A282" s="295" t="s">
        <v>1086</v>
      </c>
      <c r="B282" s="123"/>
      <c r="C282" s="295" t="s">
        <v>1087</v>
      </c>
      <c r="D282" s="295" t="s">
        <v>1081</v>
      </c>
      <c r="E282" s="555" t="s">
        <v>461</v>
      </c>
    </row>
    <row r="283" spans="1:5" x14ac:dyDescent="0.25">
      <c r="A283" s="295" t="s">
        <v>1088</v>
      </c>
      <c r="B283" s="123"/>
      <c r="C283" s="295" t="s">
        <v>1089</v>
      </c>
      <c r="D283" s="295" t="s">
        <v>1090</v>
      </c>
      <c r="E283" s="555" t="s">
        <v>456</v>
      </c>
    </row>
    <row r="284" spans="1:5" x14ac:dyDescent="0.25">
      <c r="A284" s="295" t="s">
        <v>1091</v>
      </c>
      <c r="B284" s="123"/>
      <c r="C284" s="295" t="s">
        <v>1092</v>
      </c>
      <c r="D284" s="295" t="s">
        <v>773</v>
      </c>
      <c r="E284" s="555" t="s">
        <v>456</v>
      </c>
    </row>
    <row r="285" spans="1:5" x14ac:dyDescent="0.25">
      <c r="A285" s="295" t="s">
        <v>1093</v>
      </c>
      <c r="B285" s="123"/>
      <c r="C285" s="295" t="s">
        <v>1094</v>
      </c>
      <c r="D285" s="295" t="s">
        <v>827</v>
      </c>
      <c r="E285" s="555" t="s">
        <v>456</v>
      </c>
    </row>
    <row r="286" spans="1:5" x14ac:dyDescent="0.25">
      <c r="A286" s="295" t="s">
        <v>1095</v>
      </c>
      <c r="B286" s="123"/>
      <c r="C286" s="295" t="s">
        <v>1096</v>
      </c>
      <c r="D286" s="295" t="s">
        <v>733</v>
      </c>
      <c r="E286" s="555" t="s">
        <v>456</v>
      </c>
    </row>
    <row r="287" spans="1:5" x14ac:dyDescent="0.25">
      <c r="A287" s="295" t="s">
        <v>1097</v>
      </c>
      <c r="B287" s="123"/>
      <c r="C287" s="295" t="s">
        <v>1098</v>
      </c>
      <c r="D287" s="295" t="s">
        <v>1099</v>
      </c>
      <c r="E287" s="555" t="s">
        <v>456</v>
      </c>
    </row>
    <row r="288" spans="1:5" x14ac:dyDescent="0.25">
      <c r="A288" s="295" t="s">
        <v>1100</v>
      </c>
      <c r="B288" s="123"/>
      <c r="C288" s="295" t="s">
        <v>1101</v>
      </c>
      <c r="D288" s="295" t="s">
        <v>764</v>
      </c>
      <c r="E288" s="555" t="s">
        <v>461</v>
      </c>
    </row>
    <row r="289" spans="1:5" ht="11.25" customHeight="1" x14ac:dyDescent="0.25">
      <c r="A289" s="559"/>
      <c r="B289" s="559"/>
      <c r="C289" s="559"/>
      <c r="D289" s="559"/>
      <c r="E289" s="559"/>
    </row>
    <row r="291" spans="1:5" x14ac:dyDescent="0.25">
      <c r="A291" s="136" t="s">
        <v>24</v>
      </c>
    </row>
    <row r="292" spans="1:5" x14ac:dyDescent="0.25">
      <c r="A292" s="136" t="s">
        <v>1102</v>
      </c>
    </row>
    <row r="293" spans="1:5" x14ac:dyDescent="0.25">
      <c r="A293" s="201" t="s">
        <v>1103</v>
      </c>
    </row>
    <row r="295" spans="1:5" x14ac:dyDescent="0.25">
      <c r="A295" s="136" t="s">
        <v>1104</v>
      </c>
    </row>
    <row r="296" spans="1:5" x14ac:dyDescent="0.25">
      <c r="A296" s="136" t="s">
        <v>1105</v>
      </c>
    </row>
    <row r="297" spans="1:5" x14ac:dyDescent="0.25">
      <c r="A297" s="136" t="s">
        <v>1106</v>
      </c>
    </row>
    <row r="298" spans="1:5" x14ac:dyDescent="0.25">
      <c r="A298" s="136" t="s">
        <v>1107</v>
      </c>
    </row>
    <row r="299" spans="1:5" x14ac:dyDescent="0.25">
      <c r="A299" s="84"/>
      <c r="B299" s="84"/>
      <c r="C299" s="84"/>
      <c r="D299" s="84"/>
      <c r="E299" s="84"/>
    </row>
    <row r="300" spans="1:5" x14ac:dyDescent="0.25">
      <c r="A300" s="84"/>
      <c r="B300" s="84"/>
      <c r="C300" s="84"/>
      <c r="D300" s="84"/>
      <c r="E300" s="84"/>
    </row>
    <row r="301" spans="1:5" x14ac:dyDescent="0.25">
      <c r="A301" s="84"/>
      <c r="B301" s="84"/>
      <c r="C301" s="84"/>
      <c r="D301" s="84"/>
      <c r="E301" s="84"/>
    </row>
    <row r="304" spans="1:5" customFormat="1" x14ac:dyDescent="0.25"/>
    <row r="305" spans="1:1" x14ac:dyDescent="0.25">
      <c r="A305" s="84"/>
    </row>
    <row r="321" spans="8:14" x14ac:dyDescent="0.25">
      <c r="H321" s="84"/>
      <c r="I321" s="84"/>
      <c r="J321" s="84"/>
      <c r="K321" s="84"/>
      <c r="L321" s="84"/>
      <c r="M321" s="84"/>
      <c r="N321" s="84"/>
    </row>
    <row r="322" spans="8:14" x14ac:dyDescent="0.25">
      <c r="H322" s="84"/>
      <c r="I322" s="84"/>
      <c r="J322" s="84"/>
      <c r="K322" s="84"/>
      <c r="L322" s="84"/>
      <c r="M322" s="84"/>
      <c r="N322" s="84"/>
    </row>
    <row r="323" spans="8:14" x14ac:dyDescent="0.25">
      <c r="H323" s="84"/>
      <c r="I323" s="84"/>
      <c r="J323" s="84"/>
      <c r="K323" s="84"/>
      <c r="L323" s="84"/>
      <c r="M323" s="84"/>
      <c r="N323" s="84"/>
    </row>
    <row r="324" spans="8:14" x14ac:dyDescent="0.25">
      <c r="H324" s="84"/>
      <c r="I324" s="84"/>
      <c r="J324" s="84"/>
      <c r="K324" s="84"/>
      <c r="L324" s="84"/>
      <c r="M324" s="84"/>
      <c r="N324" s="84"/>
    </row>
    <row r="325" spans="8:14" x14ac:dyDescent="0.25">
      <c r="H325" s="84"/>
      <c r="I325" s="84"/>
      <c r="J325" s="84"/>
      <c r="K325" s="84"/>
      <c r="L325" s="84"/>
      <c r="M325" s="84"/>
      <c r="N325" s="84"/>
    </row>
    <row r="326" spans="8:14" x14ac:dyDescent="0.25">
      <c r="H326" s="84"/>
      <c r="I326" s="84"/>
      <c r="J326" s="84"/>
      <c r="K326" s="84"/>
      <c r="L326" s="84"/>
      <c r="M326" s="84"/>
      <c r="N326" s="84"/>
    </row>
    <row r="327" spans="8:14" x14ac:dyDescent="0.25">
      <c r="H327" s="84"/>
      <c r="I327" s="84"/>
      <c r="J327" s="84"/>
      <c r="K327" s="84"/>
      <c r="L327" s="84"/>
      <c r="M327" s="84"/>
      <c r="N327" s="84"/>
    </row>
    <row r="328" spans="8:14" x14ac:dyDescent="0.25">
      <c r="H328" s="84"/>
      <c r="I328" s="84"/>
      <c r="J328" s="84"/>
      <c r="K328" s="84"/>
      <c r="L328" s="84"/>
      <c r="M328" s="84"/>
      <c r="N328" s="84"/>
    </row>
    <row r="329" spans="8:14" x14ac:dyDescent="0.25">
      <c r="H329" s="84"/>
      <c r="I329" s="84"/>
      <c r="J329" s="84"/>
      <c r="K329" s="84"/>
      <c r="L329" s="84"/>
      <c r="M329" s="84"/>
      <c r="N329" s="84"/>
    </row>
  </sheetData>
  <sheetProtection algorithmName="SHA-512" hashValue="yVXgvByfeZYujSXcMhgMiucEPRVVYfCVkN8V22tHcIAVyLwQqSJx85SeRt2eMdZl8wom2T+8XBh5PPAWqMN2LA==" saltValue="4YgO9Qx10VFbLP2/0Wqs/w==" spinCount="100000" sheet="1" objects="1" scenarios="1"/>
  <mergeCells count="2">
    <mergeCell ref="A167:B167"/>
    <mergeCell ref="A209:B209"/>
  </mergeCells>
  <pageMargins left="0.70866141732283472" right="0.70866141732283472" top="0.78740157480314965" bottom="0.78740157480314965" header="0.31496062992125984" footer="0.31496062992125984"/>
  <pageSetup paperSize="9" scale="82" fitToHeight="5"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G12" sqref="G12"/>
    </sheetView>
  </sheetViews>
  <sheetFormatPr baseColWidth="10" defaultRowHeight="12.75" x14ac:dyDescent="0.2"/>
  <cols>
    <col min="1" max="1" width="12" style="412" customWidth="1"/>
    <col min="2" max="2" width="8.5703125" style="412" customWidth="1"/>
    <col min="3" max="6" width="12.28515625" style="412" customWidth="1"/>
    <col min="7" max="7" width="12.140625" style="412" customWidth="1"/>
    <col min="8" max="9" width="12.28515625" style="412" customWidth="1"/>
    <col min="10" max="16384" width="11.42578125" style="412"/>
  </cols>
  <sheetData>
    <row r="1" spans="1:9" ht="15.75" x14ac:dyDescent="0.3">
      <c r="A1" s="484" t="s">
        <v>438</v>
      </c>
      <c r="B1" s="87"/>
    </row>
    <row r="2" spans="1:9" ht="18.75" x14ac:dyDescent="0.4">
      <c r="A2" s="42" t="s">
        <v>405</v>
      </c>
      <c r="B2" s="268"/>
    </row>
    <row r="3" spans="1:9" ht="18.75" x14ac:dyDescent="0.4">
      <c r="A3" s="42" t="s">
        <v>439</v>
      </c>
      <c r="B3" s="488"/>
      <c r="C3" s="487"/>
      <c r="D3" s="487"/>
      <c r="E3" s="487"/>
      <c r="F3" s="487"/>
      <c r="G3" s="487"/>
      <c r="H3" s="487"/>
      <c r="I3" s="487"/>
    </row>
    <row r="4" spans="1:9" s="545" customFormat="1" ht="105" x14ac:dyDescent="0.2">
      <c r="A4" s="212"/>
      <c r="B4" s="533"/>
      <c r="C4" s="533" t="s">
        <v>440</v>
      </c>
      <c r="D4" s="533" t="s">
        <v>441</v>
      </c>
      <c r="E4" s="533" t="s">
        <v>442</v>
      </c>
      <c r="F4" s="533" t="s">
        <v>432</v>
      </c>
      <c r="G4" s="533" t="s">
        <v>443</v>
      </c>
      <c r="H4" s="533" t="s">
        <v>444</v>
      </c>
      <c r="I4" s="533" t="s">
        <v>34</v>
      </c>
    </row>
    <row r="5" spans="1:9" ht="21" customHeight="1" x14ac:dyDescent="0.2">
      <c r="A5" s="183" t="s">
        <v>83</v>
      </c>
      <c r="B5" s="183"/>
      <c r="C5" s="546">
        <f t="shared" ref="C5:I5" si="0">SUM(C6:C17)</f>
        <v>17</v>
      </c>
      <c r="D5" s="546">
        <f t="shared" si="0"/>
        <v>41</v>
      </c>
      <c r="E5" s="546">
        <f t="shared" si="0"/>
        <v>69</v>
      </c>
      <c r="F5" s="546">
        <f t="shared" si="0"/>
        <v>94</v>
      </c>
      <c r="G5" s="546">
        <f t="shared" si="0"/>
        <v>3</v>
      </c>
      <c r="H5" s="546">
        <f t="shared" si="0"/>
        <v>18</v>
      </c>
      <c r="I5" s="546">
        <f t="shared" si="0"/>
        <v>242</v>
      </c>
    </row>
    <row r="6" spans="1:9" x14ac:dyDescent="0.2">
      <c r="A6" s="187" t="s">
        <v>128</v>
      </c>
      <c r="B6" s="187"/>
      <c r="C6" s="471">
        <v>0</v>
      </c>
      <c r="D6" s="471">
        <v>1</v>
      </c>
      <c r="E6" s="471">
        <v>2</v>
      </c>
      <c r="F6" s="471">
        <v>0</v>
      </c>
      <c r="G6" s="471">
        <v>0</v>
      </c>
      <c r="H6" s="471">
        <v>0</v>
      </c>
      <c r="I6" s="547">
        <f t="shared" ref="I6:I17" si="1">SUM(C6:H6)</f>
        <v>3</v>
      </c>
    </row>
    <row r="7" spans="1:9" x14ac:dyDescent="0.2">
      <c r="A7" s="187" t="s">
        <v>129</v>
      </c>
      <c r="B7" s="187"/>
      <c r="C7" s="471">
        <v>0</v>
      </c>
      <c r="D7" s="471">
        <v>0</v>
      </c>
      <c r="E7" s="471">
        <v>5</v>
      </c>
      <c r="F7" s="471">
        <v>0</v>
      </c>
      <c r="G7" s="471">
        <v>0</v>
      </c>
      <c r="H7" s="471">
        <v>0</v>
      </c>
      <c r="I7" s="547">
        <f t="shared" si="1"/>
        <v>5</v>
      </c>
    </row>
    <row r="8" spans="1:9" x14ac:dyDescent="0.2">
      <c r="A8" s="187" t="s">
        <v>130</v>
      </c>
      <c r="B8" s="187"/>
      <c r="C8" s="471">
        <v>2</v>
      </c>
      <c r="D8" s="471">
        <v>0</v>
      </c>
      <c r="E8" s="471">
        <v>8</v>
      </c>
      <c r="F8" s="471">
        <v>3</v>
      </c>
      <c r="G8" s="471">
        <v>0</v>
      </c>
      <c r="H8" s="471">
        <v>2</v>
      </c>
      <c r="I8" s="547">
        <f t="shared" si="1"/>
        <v>15</v>
      </c>
    </row>
    <row r="9" spans="1:9" x14ac:dyDescent="0.2">
      <c r="A9" s="187" t="s">
        <v>131</v>
      </c>
      <c r="B9" s="187"/>
      <c r="C9" s="471">
        <v>2</v>
      </c>
      <c r="D9" s="471">
        <v>0</v>
      </c>
      <c r="E9" s="471">
        <v>3</v>
      </c>
      <c r="F9" s="471">
        <v>3</v>
      </c>
      <c r="G9" s="471">
        <v>0</v>
      </c>
      <c r="H9" s="471">
        <v>1</v>
      </c>
      <c r="I9" s="547">
        <f t="shared" si="1"/>
        <v>9</v>
      </c>
    </row>
    <row r="10" spans="1:9" x14ac:dyDescent="0.2">
      <c r="A10" s="187" t="s">
        <v>132</v>
      </c>
      <c r="B10" s="187"/>
      <c r="C10" s="471">
        <v>1</v>
      </c>
      <c r="D10" s="471">
        <v>3</v>
      </c>
      <c r="E10" s="471">
        <v>4</v>
      </c>
      <c r="F10" s="471">
        <v>2</v>
      </c>
      <c r="G10" s="471">
        <v>1</v>
      </c>
      <c r="H10" s="471">
        <v>0</v>
      </c>
      <c r="I10" s="547">
        <f>SUM(C10:H10)</f>
        <v>11</v>
      </c>
    </row>
    <row r="11" spans="1:9" x14ac:dyDescent="0.2">
      <c r="A11" s="187" t="s">
        <v>133</v>
      </c>
      <c r="B11" s="187"/>
      <c r="C11" s="471">
        <v>0</v>
      </c>
      <c r="D11" s="471">
        <v>5</v>
      </c>
      <c r="E11" s="471">
        <v>6</v>
      </c>
      <c r="F11" s="471">
        <v>7</v>
      </c>
      <c r="G11" s="471">
        <v>0</v>
      </c>
      <c r="H11" s="471">
        <v>5</v>
      </c>
      <c r="I11" s="547">
        <f t="shared" si="1"/>
        <v>23</v>
      </c>
    </row>
    <row r="12" spans="1:9" x14ac:dyDescent="0.2">
      <c r="A12" s="187" t="s">
        <v>134</v>
      </c>
      <c r="B12" s="187"/>
      <c r="C12" s="471">
        <v>1</v>
      </c>
      <c r="D12" s="471">
        <v>5</v>
      </c>
      <c r="E12" s="471">
        <v>4</v>
      </c>
      <c r="F12" s="471">
        <v>10</v>
      </c>
      <c r="G12" s="471">
        <v>1</v>
      </c>
      <c r="H12" s="471">
        <v>0</v>
      </c>
      <c r="I12" s="547">
        <f t="shared" si="1"/>
        <v>21</v>
      </c>
    </row>
    <row r="13" spans="1:9" x14ac:dyDescent="0.2">
      <c r="A13" s="187" t="s">
        <v>135</v>
      </c>
      <c r="B13" s="187"/>
      <c r="C13" s="471">
        <v>1</v>
      </c>
      <c r="D13" s="471">
        <v>3</v>
      </c>
      <c r="E13" s="471">
        <v>8</v>
      </c>
      <c r="F13" s="471">
        <v>16</v>
      </c>
      <c r="G13" s="471">
        <v>0</v>
      </c>
      <c r="H13" s="471">
        <v>1</v>
      </c>
      <c r="I13" s="547">
        <f t="shared" si="1"/>
        <v>29</v>
      </c>
    </row>
    <row r="14" spans="1:9" x14ac:dyDescent="0.2">
      <c r="A14" s="187" t="s">
        <v>136</v>
      </c>
      <c r="B14" s="187"/>
      <c r="C14" s="471">
        <v>1</v>
      </c>
      <c r="D14" s="471">
        <v>2</v>
      </c>
      <c r="E14" s="471">
        <v>4</v>
      </c>
      <c r="F14" s="471">
        <v>3</v>
      </c>
      <c r="G14" s="471">
        <v>0</v>
      </c>
      <c r="H14" s="471">
        <v>0</v>
      </c>
      <c r="I14" s="547">
        <f t="shared" si="1"/>
        <v>10</v>
      </c>
    </row>
    <row r="15" spans="1:9" x14ac:dyDescent="0.2">
      <c r="A15" s="187" t="s">
        <v>137</v>
      </c>
      <c r="B15" s="187"/>
      <c r="C15" s="471">
        <v>1</v>
      </c>
      <c r="D15" s="471">
        <v>1</v>
      </c>
      <c r="E15" s="471">
        <v>3</v>
      </c>
      <c r="F15" s="471">
        <v>11</v>
      </c>
      <c r="G15" s="471">
        <v>0</v>
      </c>
      <c r="H15" s="471">
        <v>2</v>
      </c>
      <c r="I15" s="547">
        <f t="shared" si="1"/>
        <v>18</v>
      </c>
    </row>
    <row r="16" spans="1:9" x14ac:dyDescent="0.2">
      <c r="A16" s="187" t="s">
        <v>138</v>
      </c>
      <c r="B16" s="187"/>
      <c r="C16" s="471">
        <v>1</v>
      </c>
      <c r="D16" s="471">
        <v>4</v>
      </c>
      <c r="E16" s="471">
        <v>2</v>
      </c>
      <c r="F16" s="471">
        <v>5</v>
      </c>
      <c r="G16" s="471">
        <v>0</v>
      </c>
      <c r="H16" s="471">
        <v>4</v>
      </c>
      <c r="I16" s="547">
        <f t="shared" si="1"/>
        <v>16</v>
      </c>
    </row>
    <row r="17" spans="1:9" x14ac:dyDescent="0.2">
      <c r="A17" s="187" t="s">
        <v>139</v>
      </c>
      <c r="B17" s="187"/>
      <c r="C17" s="471">
        <v>7</v>
      </c>
      <c r="D17" s="471">
        <v>17</v>
      </c>
      <c r="E17" s="471">
        <v>20</v>
      </c>
      <c r="F17" s="471">
        <v>34</v>
      </c>
      <c r="G17" s="471">
        <v>1</v>
      </c>
      <c r="H17" s="471">
        <v>3</v>
      </c>
      <c r="I17" s="547">
        <f t="shared" si="1"/>
        <v>82</v>
      </c>
    </row>
    <row r="18" spans="1:9" ht="9.75" customHeight="1" x14ac:dyDescent="0.2">
      <c r="A18" s="212"/>
      <c r="B18" s="212"/>
      <c r="C18" s="212"/>
      <c r="D18" s="212"/>
      <c r="E18" s="212"/>
      <c r="F18" s="212"/>
      <c r="G18" s="212"/>
      <c r="H18" s="212"/>
      <c r="I18" s="212"/>
    </row>
    <row r="19" spans="1:9" x14ac:dyDescent="0.2">
      <c r="A19" s="194" t="s">
        <v>168</v>
      </c>
    </row>
    <row r="20" spans="1:9" x14ac:dyDescent="0.2">
      <c r="A20" s="548"/>
    </row>
    <row r="21" spans="1:9" x14ac:dyDescent="0.2">
      <c r="A21" s="194"/>
    </row>
    <row r="22" spans="1:9" x14ac:dyDescent="0.2">
      <c r="A22" s="201"/>
    </row>
    <row r="23" spans="1:9" x14ac:dyDescent="0.2">
      <c r="A23" s="136"/>
    </row>
    <row r="24" spans="1:9" x14ac:dyDescent="0.2">
      <c r="A24" s="136"/>
    </row>
  </sheetData>
  <sheetProtection algorithmName="SHA-512" hashValue="Bk4aBIbQAqn4xOlA1Y+6lyI+pZOSD6/vlJKSFopaO0TUHQsvcYBj5h+RQ0NRjL6DX0OU0/adfESkSkNoHQNzzg==" saltValue="+xOxkjRDVHnLk+UQ4sviow==" spinCount="100000" sheet="1" objects="1" scenarios="1"/>
  <pageMargins left="0.7" right="0.7" top="0.78740157499999996" bottom="0.78740157499999996" header="0.3" footer="0.3"/>
  <pageSetup paperSize="9" scale="8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zoomScaleNormal="100" workbookViewId="0">
      <selection activeCell="F29" sqref="F29"/>
    </sheetView>
  </sheetViews>
  <sheetFormatPr baseColWidth="10" defaultRowHeight="12.75" x14ac:dyDescent="0.2"/>
  <cols>
    <col min="1" max="1" width="20.42578125" style="412" customWidth="1"/>
    <col min="2" max="8" width="12.28515625" style="422" customWidth="1"/>
    <col min="9" max="16384" width="11.42578125" style="84"/>
  </cols>
  <sheetData>
    <row r="1" spans="1:17" ht="15" customHeight="1" x14ac:dyDescent="0.3">
      <c r="A1" s="484" t="s">
        <v>427</v>
      </c>
      <c r="H1"/>
    </row>
    <row r="2" spans="1:17" s="412" customFormat="1" ht="15" customHeight="1" x14ac:dyDescent="0.4">
      <c r="A2" s="42" t="s">
        <v>405</v>
      </c>
      <c r="B2" s="487"/>
      <c r="C2" s="487"/>
      <c r="D2" s="487"/>
      <c r="E2" s="487"/>
      <c r="F2" s="487"/>
      <c r="G2" s="487"/>
      <c r="H2" s="487"/>
    </row>
    <row r="3" spans="1:17" s="412" customFormat="1" ht="15" customHeight="1" x14ac:dyDescent="0.4">
      <c r="A3" s="286" t="s">
        <v>428</v>
      </c>
      <c r="B3" s="504"/>
      <c r="C3" s="504"/>
      <c r="D3" s="504"/>
      <c r="E3" s="504"/>
      <c r="F3" s="504"/>
      <c r="G3" s="487"/>
      <c r="H3" s="487"/>
    </row>
    <row r="4" spans="1:17" ht="105" x14ac:dyDescent="0.2">
      <c r="A4" s="111"/>
      <c r="B4" s="111" t="s">
        <v>429</v>
      </c>
      <c r="C4" s="111" t="s">
        <v>430</v>
      </c>
      <c r="D4" s="111" t="s">
        <v>431</v>
      </c>
      <c r="E4" s="111" t="s">
        <v>432</v>
      </c>
      <c r="F4" s="111" t="s">
        <v>433</v>
      </c>
      <c r="G4" s="111" t="s">
        <v>434</v>
      </c>
      <c r="H4" s="111" t="s">
        <v>34</v>
      </c>
    </row>
    <row r="5" spans="1:17" ht="31.5" customHeight="1" x14ac:dyDescent="0.3">
      <c r="A5" s="114" t="s">
        <v>435</v>
      </c>
      <c r="B5" s="540"/>
      <c r="C5" s="540"/>
      <c r="D5" s="540"/>
      <c r="E5" s="540"/>
      <c r="F5" s="540"/>
      <c r="G5" s="540"/>
      <c r="H5" s="540"/>
    </row>
    <row r="6" spans="1:17" ht="5.25" customHeight="1" x14ac:dyDescent="0.2">
      <c r="A6" s="117"/>
      <c r="B6" s="540"/>
      <c r="C6" s="540"/>
      <c r="D6" s="540"/>
      <c r="E6" s="540"/>
      <c r="F6" s="540"/>
      <c r="G6" s="540"/>
      <c r="H6" s="540"/>
    </row>
    <row r="7" spans="1:17" ht="15" x14ac:dyDescent="0.2">
      <c r="A7" s="183" t="s">
        <v>83</v>
      </c>
      <c r="B7" s="534">
        <f t="shared" ref="B7:H7" si="0">SUM(B9:B21)</f>
        <v>2771</v>
      </c>
      <c r="C7" s="534">
        <f t="shared" si="0"/>
        <v>3056</v>
      </c>
      <c r="D7" s="534">
        <f t="shared" si="0"/>
        <v>6064</v>
      </c>
      <c r="E7" s="534">
        <f t="shared" si="0"/>
        <v>5599</v>
      </c>
      <c r="F7" s="534">
        <f t="shared" si="0"/>
        <v>128</v>
      </c>
      <c r="G7" s="534">
        <f t="shared" si="0"/>
        <v>309</v>
      </c>
      <c r="H7" s="534">
        <f t="shared" si="0"/>
        <v>17927</v>
      </c>
      <c r="I7" s="541"/>
    </row>
    <row r="8" spans="1:17" ht="6" customHeight="1" x14ac:dyDescent="0.2">
      <c r="A8" s="183"/>
      <c r="B8" s="534"/>
      <c r="C8" s="534"/>
      <c r="D8" s="534"/>
      <c r="E8" s="534"/>
      <c r="F8" s="534"/>
      <c r="G8" s="534"/>
      <c r="H8" s="534"/>
    </row>
    <row r="9" spans="1:17" x14ac:dyDescent="0.2">
      <c r="A9" s="121" t="s">
        <v>128</v>
      </c>
      <c r="B9" s="275">
        <v>0</v>
      </c>
      <c r="C9" s="275">
        <v>120</v>
      </c>
      <c r="D9" s="275">
        <v>207</v>
      </c>
      <c r="E9" s="275">
        <v>0</v>
      </c>
      <c r="F9" s="275">
        <v>0</v>
      </c>
      <c r="G9" s="275">
        <v>0</v>
      </c>
      <c r="H9" s="275">
        <f t="shared" ref="H9:H20" si="1">SUM(B9:G9)</f>
        <v>327</v>
      </c>
      <c r="I9" s="541"/>
      <c r="Q9" s="541"/>
    </row>
    <row r="10" spans="1:17" x14ac:dyDescent="0.2">
      <c r="A10" s="121" t="s">
        <v>129</v>
      </c>
      <c r="B10" s="275">
        <v>0</v>
      </c>
      <c r="C10" s="275">
        <v>0</v>
      </c>
      <c r="D10" s="275">
        <v>273</v>
      </c>
      <c r="E10" s="275">
        <v>0</v>
      </c>
      <c r="F10" s="275">
        <v>0</v>
      </c>
      <c r="G10" s="275">
        <v>0</v>
      </c>
      <c r="H10" s="275">
        <f t="shared" si="1"/>
        <v>273</v>
      </c>
      <c r="I10" s="541"/>
      <c r="Q10" s="541"/>
    </row>
    <row r="11" spans="1:17" x14ac:dyDescent="0.2">
      <c r="A11" s="121" t="s">
        <v>130</v>
      </c>
      <c r="B11" s="275">
        <v>317</v>
      </c>
      <c r="C11" s="275">
        <v>0</v>
      </c>
      <c r="D11" s="275">
        <v>577</v>
      </c>
      <c r="E11" s="275">
        <v>312</v>
      </c>
      <c r="F11" s="275">
        <v>0</v>
      </c>
      <c r="G11" s="275">
        <v>28</v>
      </c>
      <c r="H11" s="275">
        <f t="shared" si="1"/>
        <v>1234</v>
      </c>
      <c r="I11" s="541"/>
      <c r="Q11" s="541"/>
    </row>
    <row r="12" spans="1:17" x14ac:dyDescent="0.2">
      <c r="A12" s="121" t="s">
        <v>131</v>
      </c>
      <c r="B12" s="275">
        <v>237</v>
      </c>
      <c r="C12" s="275">
        <v>0</v>
      </c>
      <c r="D12" s="275">
        <v>166</v>
      </c>
      <c r="E12" s="275">
        <v>107</v>
      </c>
      <c r="F12" s="275">
        <v>0</v>
      </c>
      <c r="G12" s="275">
        <v>28</v>
      </c>
      <c r="H12" s="275">
        <f t="shared" si="1"/>
        <v>538</v>
      </c>
      <c r="I12" s="541"/>
      <c r="Q12" s="541"/>
    </row>
    <row r="13" spans="1:17" x14ac:dyDescent="0.2">
      <c r="A13" s="121" t="s">
        <v>132</v>
      </c>
      <c r="B13" s="275">
        <v>126</v>
      </c>
      <c r="C13" s="275">
        <v>134</v>
      </c>
      <c r="D13" s="275">
        <v>394</v>
      </c>
      <c r="E13" s="275">
        <v>72</v>
      </c>
      <c r="F13" s="275">
        <v>27</v>
      </c>
      <c r="G13" s="275">
        <v>0</v>
      </c>
      <c r="H13" s="275">
        <f t="shared" si="1"/>
        <v>753</v>
      </c>
      <c r="I13" s="541"/>
      <c r="Q13" s="541"/>
    </row>
    <row r="14" spans="1:17" x14ac:dyDescent="0.2">
      <c r="A14" s="121" t="s">
        <v>133</v>
      </c>
      <c r="B14" s="275">
        <v>0</v>
      </c>
      <c r="C14" s="275">
        <v>425</v>
      </c>
      <c r="D14" s="275">
        <v>551</v>
      </c>
      <c r="E14" s="275">
        <v>543</v>
      </c>
      <c r="F14" s="275">
        <v>0</v>
      </c>
      <c r="G14" s="275">
        <v>66</v>
      </c>
      <c r="H14" s="275">
        <f t="shared" si="1"/>
        <v>1585</v>
      </c>
      <c r="I14" s="541"/>
      <c r="Q14" s="541"/>
    </row>
    <row r="15" spans="1:17" x14ac:dyDescent="0.2">
      <c r="A15" s="121" t="s">
        <v>134</v>
      </c>
      <c r="B15" s="275">
        <v>120</v>
      </c>
      <c r="C15" s="275">
        <v>515</v>
      </c>
      <c r="D15" s="275">
        <v>228</v>
      </c>
      <c r="E15" s="275">
        <v>701</v>
      </c>
      <c r="F15" s="275">
        <v>11</v>
      </c>
      <c r="G15" s="275">
        <v>0</v>
      </c>
      <c r="H15" s="275">
        <f t="shared" si="1"/>
        <v>1575</v>
      </c>
      <c r="I15" s="541"/>
      <c r="Q15" s="541"/>
    </row>
    <row r="16" spans="1:17" x14ac:dyDescent="0.2">
      <c r="A16" s="121" t="s">
        <v>135</v>
      </c>
      <c r="B16" s="275">
        <v>27</v>
      </c>
      <c r="C16" s="275">
        <v>320</v>
      </c>
      <c r="D16" s="275">
        <v>634</v>
      </c>
      <c r="E16" s="275">
        <v>884</v>
      </c>
      <c r="F16" s="275">
        <v>0</v>
      </c>
      <c r="G16" s="275">
        <v>7</v>
      </c>
      <c r="H16" s="275">
        <f t="shared" si="1"/>
        <v>1872</v>
      </c>
      <c r="I16" s="541"/>
      <c r="Q16" s="541"/>
    </row>
    <row r="17" spans="1:17" x14ac:dyDescent="0.2">
      <c r="A17" s="121" t="s">
        <v>136</v>
      </c>
      <c r="B17" s="275">
        <v>80</v>
      </c>
      <c r="C17" s="275">
        <v>155</v>
      </c>
      <c r="D17" s="275">
        <v>279</v>
      </c>
      <c r="E17" s="275">
        <v>167</v>
      </c>
      <c r="F17" s="275">
        <v>0</v>
      </c>
      <c r="G17" s="275">
        <v>0</v>
      </c>
      <c r="H17" s="275">
        <f t="shared" si="1"/>
        <v>681</v>
      </c>
      <c r="I17" s="541"/>
      <c r="Q17" s="541"/>
    </row>
    <row r="18" spans="1:17" x14ac:dyDescent="0.2">
      <c r="A18" s="121" t="s">
        <v>137</v>
      </c>
      <c r="B18" s="275">
        <v>251</v>
      </c>
      <c r="C18" s="275">
        <v>227</v>
      </c>
      <c r="D18" s="275">
        <v>260</v>
      </c>
      <c r="E18" s="275">
        <v>530</v>
      </c>
      <c r="F18" s="275">
        <v>0</v>
      </c>
      <c r="G18" s="275">
        <v>19</v>
      </c>
      <c r="H18" s="275">
        <f t="shared" si="1"/>
        <v>1287</v>
      </c>
      <c r="I18" s="541"/>
      <c r="Q18" s="541"/>
    </row>
    <row r="19" spans="1:17" x14ac:dyDescent="0.2">
      <c r="A19" s="121" t="s">
        <v>138</v>
      </c>
      <c r="B19" s="275">
        <v>134</v>
      </c>
      <c r="C19" s="275">
        <v>254</v>
      </c>
      <c r="D19" s="275">
        <v>749</v>
      </c>
      <c r="E19" s="275">
        <v>467</v>
      </c>
      <c r="F19" s="275">
        <v>0</v>
      </c>
      <c r="G19" s="275">
        <v>78</v>
      </c>
      <c r="H19" s="275">
        <f t="shared" si="1"/>
        <v>1682</v>
      </c>
      <c r="I19" s="541"/>
      <c r="Q19" s="541"/>
    </row>
    <row r="20" spans="1:17" x14ac:dyDescent="0.2">
      <c r="A20" s="121" t="s">
        <v>139</v>
      </c>
      <c r="B20" s="275">
        <v>1479</v>
      </c>
      <c r="C20" s="275">
        <v>906</v>
      </c>
      <c r="D20" s="275">
        <v>1746</v>
      </c>
      <c r="E20" s="275">
        <v>1816</v>
      </c>
      <c r="F20" s="275">
        <v>90</v>
      </c>
      <c r="G20" s="275">
        <v>83</v>
      </c>
      <c r="H20" s="275">
        <f t="shared" si="1"/>
        <v>6120</v>
      </c>
      <c r="I20" s="541"/>
      <c r="Q20" s="541"/>
    </row>
    <row r="21" spans="1:17" x14ac:dyDescent="0.2">
      <c r="A21" s="53"/>
      <c r="B21" s="542"/>
      <c r="C21" s="542"/>
      <c r="D21" s="542"/>
      <c r="E21" s="542"/>
      <c r="F21" s="542"/>
      <c r="G21" s="542"/>
      <c r="H21" s="542"/>
    </row>
    <row r="22" spans="1:17" ht="15" x14ac:dyDescent="0.3">
      <c r="A22" s="9" t="s">
        <v>436</v>
      </c>
      <c r="B22" s="543"/>
      <c r="C22" s="543"/>
      <c r="D22" s="543"/>
      <c r="E22" s="543"/>
      <c r="F22" s="543"/>
      <c r="G22" s="543"/>
      <c r="H22" s="543"/>
    </row>
    <row r="23" spans="1:17" ht="5.25" customHeight="1" x14ac:dyDescent="0.3">
      <c r="A23" s="9"/>
      <c r="B23" s="543"/>
      <c r="C23" s="543"/>
      <c r="D23" s="543"/>
      <c r="E23" s="543"/>
      <c r="F23" s="543"/>
      <c r="G23" s="543"/>
      <c r="H23" s="543"/>
    </row>
    <row r="24" spans="1:17" ht="21" customHeight="1" x14ac:dyDescent="0.2">
      <c r="A24" s="183" t="s">
        <v>83</v>
      </c>
      <c r="B24" s="534">
        <f t="shared" ref="B24:H24" si="2">SUM(B26:B37)</f>
        <v>2652</v>
      </c>
      <c r="C24" s="534">
        <f t="shared" si="2"/>
        <v>3010</v>
      </c>
      <c r="D24" s="534">
        <f t="shared" si="2"/>
        <v>5970</v>
      </c>
      <c r="E24" s="534">
        <f t="shared" si="2"/>
        <v>5530</v>
      </c>
      <c r="F24" s="534">
        <f t="shared" si="2"/>
        <v>127</v>
      </c>
      <c r="G24" s="534">
        <f t="shared" si="2"/>
        <v>308</v>
      </c>
      <c r="H24" s="534">
        <f t="shared" si="2"/>
        <v>17597</v>
      </c>
      <c r="I24" s="422"/>
    </row>
    <row r="25" spans="1:17" ht="5.25" customHeight="1" x14ac:dyDescent="0.2">
      <c r="A25" s="183"/>
      <c r="B25" s="534"/>
      <c r="C25" s="534"/>
      <c r="D25" s="534"/>
      <c r="E25" s="534"/>
      <c r="F25" s="534"/>
      <c r="G25" s="534"/>
      <c r="H25" s="534"/>
      <c r="I25" s="422"/>
    </row>
    <row r="26" spans="1:17" x14ac:dyDescent="0.2">
      <c r="A26" s="121" t="s">
        <v>128</v>
      </c>
      <c r="B26" s="275">
        <v>0</v>
      </c>
      <c r="C26" s="275">
        <v>120</v>
      </c>
      <c r="D26" s="275">
        <v>206</v>
      </c>
      <c r="E26" s="275">
        <v>0</v>
      </c>
      <c r="F26" s="275">
        <v>0</v>
      </c>
      <c r="G26" s="275">
        <v>0</v>
      </c>
      <c r="H26" s="275">
        <f t="shared" ref="H26:H37" si="3">SUM(B26:G26)</f>
        <v>326</v>
      </c>
      <c r="I26" s="422"/>
    </row>
    <row r="27" spans="1:17" x14ac:dyDescent="0.2">
      <c r="A27" s="121" t="s">
        <v>129</v>
      </c>
      <c r="B27" s="275">
        <v>0</v>
      </c>
      <c r="C27" s="275">
        <v>0</v>
      </c>
      <c r="D27" s="275">
        <v>272</v>
      </c>
      <c r="E27" s="275">
        <v>0</v>
      </c>
      <c r="F27" s="275">
        <v>0</v>
      </c>
      <c r="G27" s="275">
        <v>0</v>
      </c>
      <c r="H27" s="275">
        <f t="shared" si="3"/>
        <v>272</v>
      </c>
      <c r="I27" s="422"/>
    </row>
    <row r="28" spans="1:17" x14ac:dyDescent="0.2">
      <c r="A28" s="121" t="s">
        <v>130</v>
      </c>
      <c r="B28" s="275">
        <v>307</v>
      </c>
      <c r="C28" s="275">
        <v>0</v>
      </c>
      <c r="D28" s="275">
        <v>567</v>
      </c>
      <c r="E28" s="275">
        <v>310</v>
      </c>
      <c r="F28" s="275">
        <v>0</v>
      </c>
      <c r="G28" s="275">
        <v>28</v>
      </c>
      <c r="H28" s="275">
        <f t="shared" si="3"/>
        <v>1212</v>
      </c>
      <c r="I28" s="422"/>
    </row>
    <row r="29" spans="1:17" x14ac:dyDescent="0.2">
      <c r="A29" s="121" t="s">
        <v>131</v>
      </c>
      <c r="B29" s="275">
        <v>232</v>
      </c>
      <c r="C29" s="275">
        <v>0</v>
      </c>
      <c r="D29" s="275">
        <v>164</v>
      </c>
      <c r="E29" s="275">
        <v>101</v>
      </c>
      <c r="F29" s="275">
        <v>0</v>
      </c>
      <c r="G29" s="275">
        <v>28</v>
      </c>
      <c r="H29" s="275">
        <f t="shared" si="3"/>
        <v>525</v>
      </c>
      <c r="I29" s="422"/>
    </row>
    <row r="30" spans="1:17" x14ac:dyDescent="0.2">
      <c r="A30" s="121" t="s">
        <v>132</v>
      </c>
      <c r="B30" s="275">
        <v>126</v>
      </c>
      <c r="C30" s="275">
        <v>131</v>
      </c>
      <c r="D30" s="275">
        <v>388</v>
      </c>
      <c r="E30" s="275">
        <v>72</v>
      </c>
      <c r="F30" s="275">
        <v>26</v>
      </c>
      <c r="G30" s="275">
        <v>0</v>
      </c>
      <c r="H30" s="275">
        <f t="shared" si="3"/>
        <v>743</v>
      </c>
      <c r="I30" s="422"/>
    </row>
    <row r="31" spans="1:17" x14ac:dyDescent="0.2">
      <c r="A31" s="121" t="s">
        <v>133</v>
      </c>
      <c r="B31" s="275">
        <v>0</v>
      </c>
      <c r="C31" s="275">
        <v>405</v>
      </c>
      <c r="D31" s="275">
        <v>530</v>
      </c>
      <c r="E31" s="275">
        <v>543</v>
      </c>
      <c r="F31" s="275">
        <v>0</v>
      </c>
      <c r="G31" s="275">
        <v>65</v>
      </c>
      <c r="H31" s="275">
        <f t="shared" si="3"/>
        <v>1543</v>
      </c>
      <c r="I31" s="422"/>
    </row>
    <row r="32" spans="1:17" x14ac:dyDescent="0.2">
      <c r="A32" s="121" t="s">
        <v>134</v>
      </c>
      <c r="B32" s="275">
        <v>120</v>
      </c>
      <c r="C32" s="275">
        <v>508</v>
      </c>
      <c r="D32" s="275">
        <v>227</v>
      </c>
      <c r="E32" s="275">
        <v>693</v>
      </c>
      <c r="F32" s="275">
        <v>11</v>
      </c>
      <c r="G32" s="275">
        <v>0</v>
      </c>
      <c r="H32" s="275">
        <f t="shared" si="3"/>
        <v>1559</v>
      </c>
      <c r="I32" s="422"/>
    </row>
    <row r="33" spans="1:9" x14ac:dyDescent="0.2">
      <c r="A33" s="121" t="s">
        <v>135</v>
      </c>
      <c r="B33" s="275">
        <v>27</v>
      </c>
      <c r="C33" s="275">
        <v>320</v>
      </c>
      <c r="D33" s="275">
        <v>618</v>
      </c>
      <c r="E33" s="275">
        <v>873</v>
      </c>
      <c r="F33" s="275">
        <v>0</v>
      </c>
      <c r="G33" s="275">
        <v>7</v>
      </c>
      <c r="H33" s="275">
        <f t="shared" si="3"/>
        <v>1845</v>
      </c>
      <c r="I33" s="422"/>
    </row>
    <row r="34" spans="1:9" x14ac:dyDescent="0.2">
      <c r="A34" s="121" t="s">
        <v>136</v>
      </c>
      <c r="B34" s="275">
        <v>78</v>
      </c>
      <c r="C34" s="275">
        <v>150</v>
      </c>
      <c r="D34" s="275">
        <v>271</v>
      </c>
      <c r="E34" s="275">
        <v>165</v>
      </c>
      <c r="F34" s="275">
        <v>0</v>
      </c>
      <c r="G34" s="275">
        <v>0</v>
      </c>
      <c r="H34" s="275">
        <f t="shared" si="3"/>
        <v>664</v>
      </c>
      <c r="I34" s="422"/>
    </row>
    <row r="35" spans="1:9" x14ac:dyDescent="0.2">
      <c r="A35" s="121" t="s">
        <v>137</v>
      </c>
      <c r="B35" s="275">
        <v>246</v>
      </c>
      <c r="C35" s="275">
        <v>227</v>
      </c>
      <c r="D35" s="275">
        <v>260</v>
      </c>
      <c r="E35" s="275">
        <v>516</v>
      </c>
      <c r="F35" s="275">
        <v>0</v>
      </c>
      <c r="G35" s="275">
        <v>19</v>
      </c>
      <c r="H35" s="275">
        <f t="shared" si="3"/>
        <v>1268</v>
      </c>
      <c r="I35" s="422"/>
    </row>
    <row r="36" spans="1:9" x14ac:dyDescent="0.2">
      <c r="A36" s="121" t="s">
        <v>138</v>
      </c>
      <c r="B36" s="275">
        <v>130</v>
      </c>
      <c r="C36" s="275">
        <v>254</v>
      </c>
      <c r="D36" s="275">
        <v>721</v>
      </c>
      <c r="E36" s="275">
        <v>464</v>
      </c>
      <c r="F36" s="275">
        <v>0</v>
      </c>
      <c r="G36" s="275">
        <v>78</v>
      </c>
      <c r="H36" s="275">
        <f t="shared" si="3"/>
        <v>1647</v>
      </c>
      <c r="I36" s="422"/>
    </row>
    <row r="37" spans="1:9" x14ac:dyDescent="0.2">
      <c r="A37" s="121" t="s">
        <v>139</v>
      </c>
      <c r="B37" s="275">
        <v>1386</v>
      </c>
      <c r="C37" s="275">
        <v>895</v>
      </c>
      <c r="D37" s="275">
        <v>1746</v>
      </c>
      <c r="E37" s="275">
        <v>1793</v>
      </c>
      <c r="F37" s="275">
        <v>90</v>
      </c>
      <c r="G37" s="275">
        <v>83</v>
      </c>
      <c r="H37" s="275">
        <f t="shared" si="3"/>
        <v>5993</v>
      </c>
      <c r="I37" s="422"/>
    </row>
    <row r="38" spans="1:9" x14ac:dyDescent="0.2">
      <c r="A38" s="52"/>
      <c r="B38" s="543"/>
      <c r="C38" s="543"/>
      <c r="D38" s="543"/>
      <c r="E38" s="543"/>
      <c r="F38" s="543"/>
      <c r="G38" s="543"/>
      <c r="H38" s="543"/>
    </row>
    <row r="39" spans="1:9" ht="15" x14ac:dyDescent="0.3">
      <c r="A39" s="9" t="s">
        <v>437</v>
      </c>
      <c r="B39" s="543"/>
      <c r="C39" s="543"/>
      <c r="D39" s="543"/>
      <c r="E39" s="543"/>
      <c r="F39" s="543"/>
      <c r="G39" s="543"/>
      <c r="H39" s="543"/>
    </row>
    <row r="40" spans="1:9" ht="5.25" customHeight="1" x14ac:dyDescent="0.3">
      <c r="A40" s="9"/>
      <c r="B40" s="543"/>
      <c r="C40" s="543"/>
      <c r="D40" s="543"/>
      <c r="E40" s="543"/>
      <c r="F40" s="543"/>
      <c r="G40" s="543"/>
      <c r="H40" s="543"/>
    </row>
    <row r="41" spans="1:9" ht="21" customHeight="1" x14ac:dyDescent="0.2">
      <c r="A41" s="183" t="s">
        <v>83</v>
      </c>
      <c r="B41" s="534">
        <f t="shared" ref="B41:H41" si="4">SUM(B43:B54)</f>
        <v>119</v>
      </c>
      <c r="C41" s="534">
        <f t="shared" si="4"/>
        <v>46</v>
      </c>
      <c r="D41" s="534">
        <f t="shared" si="4"/>
        <v>94</v>
      </c>
      <c r="E41" s="534">
        <f t="shared" si="4"/>
        <v>69</v>
      </c>
      <c r="F41" s="534">
        <f t="shared" si="4"/>
        <v>1</v>
      </c>
      <c r="G41" s="534">
        <f t="shared" si="4"/>
        <v>1</v>
      </c>
      <c r="H41" s="534">
        <f t="shared" si="4"/>
        <v>330</v>
      </c>
    </row>
    <row r="42" spans="1:9" ht="5.25" customHeight="1" x14ac:dyDescent="0.2">
      <c r="A42" s="183"/>
      <c r="B42" s="534"/>
      <c r="C42" s="534"/>
      <c r="D42" s="534"/>
      <c r="E42" s="534"/>
      <c r="F42" s="534"/>
      <c r="G42" s="534"/>
      <c r="H42" s="534"/>
    </row>
    <row r="43" spans="1:9" x14ac:dyDescent="0.2">
      <c r="A43" s="121" t="s">
        <v>128</v>
      </c>
      <c r="B43" s="275">
        <v>0</v>
      </c>
      <c r="C43" s="275">
        <v>0</v>
      </c>
      <c r="D43" s="275">
        <v>1</v>
      </c>
      <c r="E43" s="275">
        <v>0</v>
      </c>
      <c r="F43" s="275">
        <v>0</v>
      </c>
      <c r="G43" s="275">
        <v>0</v>
      </c>
      <c r="H43" s="275">
        <f>SUM(B43:G43)</f>
        <v>1</v>
      </c>
    </row>
    <row r="44" spans="1:9" x14ac:dyDescent="0.2">
      <c r="A44" s="121" t="s">
        <v>129</v>
      </c>
      <c r="B44" s="275">
        <v>0</v>
      </c>
      <c r="C44" s="275">
        <v>0</v>
      </c>
      <c r="D44" s="275">
        <v>1</v>
      </c>
      <c r="E44" s="275">
        <v>0</v>
      </c>
      <c r="F44" s="275">
        <v>0</v>
      </c>
      <c r="G44" s="275">
        <v>0</v>
      </c>
      <c r="H44" s="275">
        <f t="shared" ref="H44:H54" si="5">SUM(B44:G44)</f>
        <v>1</v>
      </c>
    </row>
    <row r="45" spans="1:9" x14ac:dyDescent="0.2">
      <c r="A45" s="121" t="s">
        <v>130</v>
      </c>
      <c r="B45" s="275">
        <v>10</v>
      </c>
      <c r="C45" s="275">
        <v>0</v>
      </c>
      <c r="D45" s="275">
        <v>10</v>
      </c>
      <c r="E45" s="275">
        <v>2</v>
      </c>
      <c r="F45" s="275">
        <v>0</v>
      </c>
      <c r="G45" s="275">
        <v>0</v>
      </c>
      <c r="H45" s="275">
        <f t="shared" si="5"/>
        <v>22</v>
      </c>
    </row>
    <row r="46" spans="1:9" x14ac:dyDescent="0.2">
      <c r="A46" s="121" t="s">
        <v>131</v>
      </c>
      <c r="B46" s="275">
        <v>5</v>
      </c>
      <c r="C46" s="275">
        <v>0</v>
      </c>
      <c r="D46" s="275">
        <v>2</v>
      </c>
      <c r="E46" s="275">
        <v>6</v>
      </c>
      <c r="F46" s="275">
        <v>0</v>
      </c>
      <c r="G46" s="275">
        <v>0</v>
      </c>
      <c r="H46" s="275">
        <f t="shared" si="5"/>
        <v>13</v>
      </c>
    </row>
    <row r="47" spans="1:9" x14ac:dyDescent="0.2">
      <c r="A47" s="121" t="s">
        <v>132</v>
      </c>
      <c r="B47" s="275">
        <v>0</v>
      </c>
      <c r="C47" s="275">
        <v>3</v>
      </c>
      <c r="D47" s="275">
        <v>6</v>
      </c>
      <c r="E47" s="275">
        <v>0</v>
      </c>
      <c r="F47" s="275">
        <v>1</v>
      </c>
      <c r="G47" s="275">
        <v>0</v>
      </c>
      <c r="H47" s="275">
        <f t="shared" si="5"/>
        <v>10</v>
      </c>
    </row>
    <row r="48" spans="1:9" x14ac:dyDescent="0.2">
      <c r="A48" s="121" t="s">
        <v>133</v>
      </c>
      <c r="B48" s="275">
        <v>0</v>
      </c>
      <c r="C48" s="275">
        <v>20</v>
      </c>
      <c r="D48" s="275">
        <v>21</v>
      </c>
      <c r="E48" s="275">
        <v>0</v>
      </c>
      <c r="F48" s="275">
        <v>0</v>
      </c>
      <c r="G48" s="275">
        <v>1</v>
      </c>
      <c r="H48" s="275">
        <f t="shared" si="5"/>
        <v>42</v>
      </c>
    </row>
    <row r="49" spans="1:8" x14ac:dyDescent="0.2">
      <c r="A49" s="121" t="s">
        <v>134</v>
      </c>
      <c r="B49" s="275">
        <v>0</v>
      </c>
      <c r="C49" s="275">
        <v>7</v>
      </c>
      <c r="D49" s="275">
        <v>1</v>
      </c>
      <c r="E49" s="275">
        <v>8</v>
      </c>
      <c r="F49" s="275">
        <v>0</v>
      </c>
      <c r="G49" s="275">
        <v>0</v>
      </c>
      <c r="H49" s="275">
        <f t="shared" si="5"/>
        <v>16</v>
      </c>
    </row>
    <row r="50" spans="1:8" x14ac:dyDescent="0.2">
      <c r="A50" s="121" t="s">
        <v>135</v>
      </c>
      <c r="B50" s="275">
        <v>0</v>
      </c>
      <c r="C50" s="275">
        <v>0</v>
      </c>
      <c r="D50" s="275">
        <v>16</v>
      </c>
      <c r="E50" s="275">
        <v>11</v>
      </c>
      <c r="F50" s="275">
        <v>0</v>
      </c>
      <c r="G50" s="275">
        <v>0</v>
      </c>
      <c r="H50" s="275">
        <f t="shared" si="5"/>
        <v>27</v>
      </c>
    </row>
    <row r="51" spans="1:8" x14ac:dyDescent="0.2">
      <c r="A51" s="121" t="s">
        <v>136</v>
      </c>
      <c r="B51" s="275">
        <v>2</v>
      </c>
      <c r="C51" s="275">
        <v>5</v>
      </c>
      <c r="D51" s="275">
        <v>8</v>
      </c>
      <c r="E51" s="275">
        <v>2</v>
      </c>
      <c r="F51" s="275">
        <v>0</v>
      </c>
      <c r="G51" s="275">
        <v>0</v>
      </c>
      <c r="H51" s="275">
        <f t="shared" si="5"/>
        <v>17</v>
      </c>
    </row>
    <row r="52" spans="1:8" x14ac:dyDescent="0.2">
      <c r="A52" s="121" t="s">
        <v>137</v>
      </c>
      <c r="B52" s="275">
        <v>5</v>
      </c>
      <c r="C52" s="275">
        <v>0</v>
      </c>
      <c r="D52" s="275">
        <v>0</v>
      </c>
      <c r="E52" s="275">
        <v>14</v>
      </c>
      <c r="F52" s="275">
        <v>0</v>
      </c>
      <c r="G52" s="275">
        <v>0</v>
      </c>
      <c r="H52" s="275">
        <f t="shared" si="5"/>
        <v>19</v>
      </c>
    </row>
    <row r="53" spans="1:8" x14ac:dyDescent="0.2">
      <c r="A53" s="121" t="s">
        <v>138</v>
      </c>
      <c r="B53" s="275">
        <v>4</v>
      </c>
      <c r="C53" s="275">
        <v>0</v>
      </c>
      <c r="D53" s="275">
        <v>28</v>
      </c>
      <c r="E53" s="275">
        <v>3</v>
      </c>
      <c r="F53" s="275">
        <v>0</v>
      </c>
      <c r="G53" s="275">
        <v>0</v>
      </c>
      <c r="H53" s="275">
        <f t="shared" si="5"/>
        <v>35</v>
      </c>
    </row>
    <row r="54" spans="1:8" x14ac:dyDescent="0.2">
      <c r="A54" s="121" t="s">
        <v>139</v>
      </c>
      <c r="B54" s="275">
        <v>93</v>
      </c>
      <c r="C54" s="275">
        <v>11</v>
      </c>
      <c r="D54" s="275">
        <v>0</v>
      </c>
      <c r="E54" s="275">
        <v>23</v>
      </c>
      <c r="F54" s="275">
        <v>0</v>
      </c>
      <c r="G54" s="275">
        <v>0</v>
      </c>
      <c r="H54" s="275">
        <f t="shared" si="5"/>
        <v>127</v>
      </c>
    </row>
    <row r="55" spans="1:8" ht="15" x14ac:dyDescent="0.2">
      <c r="A55" s="111"/>
      <c r="B55" s="111"/>
      <c r="C55" s="111"/>
      <c r="D55" s="111"/>
      <c r="E55" s="111"/>
      <c r="F55" s="111"/>
      <c r="G55" s="111"/>
      <c r="H55" s="111"/>
    </row>
    <row r="56" spans="1:8" ht="18.75" customHeight="1" x14ac:dyDescent="0.2">
      <c r="A56" s="194" t="s">
        <v>168</v>
      </c>
    </row>
    <row r="57" spans="1:8" x14ac:dyDescent="0.2">
      <c r="A57" s="539"/>
    </row>
    <row r="58" spans="1:8" x14ac:dyDescent="0.2">
      <c r="A58" s="198" t="s">
        <v>24</v>
      </c>
    </row>
    <row r="59" spans="1:8" x14ac:dyDescent="0.2">
      <c r="A59" s="201" t="s">
        <v>426</v>
      </c>
      <c r="B59" s="544"/>
    </row>
    <row r="60" spans="1:8" x14ac:dyDescent="0.2">
      <c r="A60" s="84"/>
    </row>
    <row r="61" spans="1:8" x14ac:dyDescent="0.2">
      <c r="A61" s="84"/>
    </row>
  </sheetData>
  <sheetProtection algorithmName="SHA-512" hashValue="uZznpkKZsBRi1DBe1DK9UiNS5YfWDBZ6KceZ9uMJXWZVpsgL7Q2mwwbtFcuCJnXlo6MSQ6t3pdtG7A2jzXgKOA==" saltValue="7dSLBkLVJRJ73do90KrkEQ==" spinCount="100000" sheet="1" objects="1" scenarios="1"/>
  <pageMargins left="0.7" right="0.7" top="0.78740157499999996" bottom="0.78740157499999996" header="0.3" footer="0.3"/>
  <pageSetup paperSize="9" scale="8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G12" sqref="G12"/>
    </sheetView>
  </sheetViews>
  <sheetFormatPr baseColWidth="10" defaultRowHeight="15" x14ac:dyDescent="0.25"/>
  <cols>
    <col min="1" max="1" width="10.7109375" style="400" customWidth="1"/>
    <col min="2" max="2" width="20" style="400" customWidth="1"/>
    <col min="3" max="3" width="8.5703125" style="279" customWidth="1"/>
    <col min="4" max="4" width="9.7109375" style="279" customWidth="1"/>
    <col min="5" max="5" width="8.28515625" style="279" bestFit="1" customWidth="1"/>
    <col min="6" max="7" width="9.7109375" style="279" customWidth="1"/>
    <col min="8" max="8" width="10.7109375" style="279" bestFit="1" customWidth="1"/>
    <col min="9" max="10" width="9.7109375" style="279" customWidth="1"/>
    <col min="21" max="16384" width="11.42578125" style="400"/>
  </cols>
  <sheetData>
    <row r="1" spans="1:20" ht="15.75" x14ac:dyDescent="0.3">
      <c r="A1" s="484" t="s">
        <v>414</v>
      </c>
      <c r="B1" s="87"/>
    </row>
    <row r="2" spans="1:20" ht="18.75" x14ac:dyDescent="0.4">
      <c r="A2" s="42" t="s">
        <v>405</v>
      </c>
      <c r="B2" s="532"/>
    </row>
    <row r="3" spans="1:20" ht="15.75" x14ac:dyDescent="0.3">
      <c r="A3" s="484" t="s">
        <v>415</v>
      </c>
      <c r="B3" s="532"/>
    </row>
    <row r="4" spans="1:20" s="136" customFormat="1" ht="30" x14ac:dyDescent="0.25">
      <c r="A4" s="212"/>
      <c r="B4" s="533"/>
      <c r="C4" s="111" t="s">
        <v>416</v>
      </c>
      <c r="D4" s="111" t="s">
        <v>417</v>
      </c>
      <c r="E4" s="111" t="s">
        <v>418</v>
      </c>
      <c r="F4" s="111" t="s">
        <v>419</v>
      </c>
      <c r="G4" s="111" t="s">
        <v>420</v>
      </c>
      <c r="H4" s="111" t="s">
        <v>421</v>
      </c>
      <c r="I4" s="111" t="s">
        <v>422</v>
      </c>
      <c r="J4" s="213" t="s">
        <v>34</v>
      </c>
      <c r="K4"/>
      <c r="L4"/>
      <c r="M4"/>
      <c r="N4"/>
      <c r="O4"/>
      <c r="P4"/>
      <c r="Q4"/>
      <c r="R4"/>
      <c r="S4"/>
      <c r="T4"/>
    </row>
    <row r="5" spans="1:20" x14ac:dyDescent="0.25">
      <c r="A5" s="183" t="s">
        <v>258</v>
      </c>
      <c r="B5" s="291"/>
      <c r="C5" s="291"/>
      <c r="D5" s="291"/>
      <c r="E5" s="291"/>
      <c r="F5" s="291"/>
      <c r="G5" s="291"/>
      <c r="H5" s="291"/>
      <c r="I5" s="291"/>
      <c r="J5" s="291"/>
    </row>
    <row r="6" spans="1:20" x14ac:dyDescent="0.25">
      <c r="A6" s="293"/>
      <c r="B6" s="291"/>
      <c r="C6" s="291"/>
      <c r="D6" s="291"/>
      <c r="E6" s="291"/>
      <c r="F6" s="291"/>
      <c r="G6" s="291"/>
      <c r="H6" s="291"/>
      <c r="I6" s="291"/>
      <c r="J6" s="291"/>
    </row>
    <row r="7" spans="1:20" s="412" customFormat="1" x14ac:dyDescent="0.25">
      <c r="A7" s="183" t="s">
        <v>34</v>
      </c>
      <c r="B7" s="118"/>
      <c r="C7" s="534">
        <f t="shared" ref="C7:I7" si="0">SUM(C9:C14)</f>
        <v>35</v>
      </c>
      <c r="D7" s="534">
        <f t="shared" si="0"/>
        <v>50</v>
      </c>
      <c r="E7" s="534">
        <f t="shared" si="0"/>
        <v>41</v>
      </c>
      <c r="F7" s="534">
        <f t="shared" si="0"/>
        <v>24</v>
      </c>
      <c r="G7" s="534">
        <f t="shared" si="0"/>
        <v>31</v>
      </c>
      <c r="H7" s="534">
        <f t="shared" si="0"/>
        <v>50</v>
      </c>
      <c r="I7" s="534">
        <f t="shared" si="0"/>
        <v>11</v>
      </c>
      <c r="J7" s="534">
        <f>SUM(C7:I7)</f>
        <v>242</v>
      </c>
      <c r="K7"/>
      <c r="L7"/>
      <c r="M7"/>
      <c r="N7"/>
      <c r="O7"/>
      <c r="P7"/>
      <c r="Q7"/>
      <c r="R7"/>
      <c r="S7"/>
      <c r="T7"/>
    </row>
    <row r="8" spans="1:20" x14ac:dyDescent="0.25">
      <c r="A8" s="295"/>
      <c r="B8" s="123"/>
      <c r="C8" s="535"/>
      <c r="D8" s="535"/>
      <c r="E8" s="535"/>
      <c r="F8" s="535"/>
      <c r="G8" s="535"/>
      <c r="H8" s="535"/>
      <c r="I8" s="535"/>
      <c r="J8" s="536"/>
    </row>
    <row r="9" spans="1:20" s="412" customFormat="1" x14ac:dyDescent="0.25">
      <c r="A9" s="187" t="s">
        <v>120</v>
      </c>
      <c r="B9" s="121"/>
      <c r="C9" s="275">
        <v>0</v>
      </c>
      <c r="D9" s="275">
        <v>2</v>
      </c>
      <c r="E9" s="275">
        <v>0</v>
      </c>
      <c r="F9" s="275">
        <v>1</v>
      </c>
      <c r="G9" s="275">
        <v>0</v>
      </c>
      <c r="H9" s="275">
        <v>7</v>
      </c>
      <c r="I9" s="275">
        <v>7</v>
      </c>
      <c r="J9" s="443">
        <f t="shared" ref="J9:J14" si="1">SUM(C9:I9)</f>
        <v>17</v>
      </c>
      <c r="K9"/>
      <c r="L9"/>
      <c r="M9"/>
      <c r="N9"/>
      <c r="O9"/>
      <c r="P9"/>
      <c r="Q9"/>
      <c r="R9"/>
      <c r="S9"/>
      <c r="T9"/>
    </row>
    <row r="10" spans="1:20" s="412" customFormat="1" x14ac:dyDescent="0.25">
      <c r="A10" s="187" t="s">
        <v>121</v>
      </c>
      <c r="B10" s="121"/>
      <c r="C10" s="275">
        <v>3</v>
      </c>
      <c r="D10" s="275">
        <v>15</v>
      </c>
      <c r="E10" s="275">
        <v>5</v>
      </c>
      <c r="F10" s="275">
        <v>3</v>
      </c>
      <c r="G10" s="275">
        <v>1</v>
      </c>
      <c r="H10" s="275">
        <v>12</v>
      </c>
      <c r="I10" s="275">
        <v>2</v>
      </c>
      <c r="J10" s="443">
        <f t="shared" si="1"/>
        <v>41</v>
      </c>
      <c r="K10"/>
      <c r="L10"/>
      <c r="M10"/>
      <c r="N10"/>
      <c r="O10"/>
      <c r="P10"/>
      <c r="Q10"/>
      <c r="R10"/>
      <c r="S10"/>
      <c r="T10"/>
    </row>
    <row r="11" spans="1:20" s="412" customFormat="1" x14ac:dyDescent="0.25">
      <c r="A11" s="187" t="s">
        <v>423</v>
      </c>
      <c r="B11" s="121"/>
      <c r="C11" s="275">
        <v>0</v>
      </c>
      <c r="D11" s="275">
        <v>8</v>
      </c>
      <c r="E11" s="275">
        <v>16</v>
      </c>
      <c r="F11" s="275">
        <v>11</v>
      </c>
      <c r="G11" s="275">
        <v>15</v>
      </c>
      <c r="H11" s="275">
        <v>18</v>
      </c>
      <c r="I11" s="275">
        <v>1</v>
      </c>
      <c r="J11" s="443">
        <f t="shared" si="1"/>
        <v>69</v>
      </c>
      <c r="K11"/>
      <c r="L11"/>
      <c r="M11"/>
      <c r="N11"/>
      <c r="O11"/>
      <c r="P11"/>
      <c r="Q11"/>
      <c r="R11"/>
      <c r="S11"/>
      <c r="T11"/>
    </row>
    <row r="12" spans="1:20" s="412" customFormat="1" x14ac:dyDescent="0.25">
      <c r="A12" s="187" t="s">
        <v>424</v>
      </c>
      <c r="B12" s="121"/>
      <c r="C12" s="275">
        <v>17</v>
      </c>
      <c r="D12" s="275">
        <v>21</v>
      </c>
      <c r="E12" s="275">
        <v>19</v>
      </c>
      <c r="F12" s="275">
        <v>9</v>
      </c>
      <c r="G12" s="275">
        <v>14</v>
      </c>
      <c r="H12" s="275">
        <v>13</v>
      </c>
      <c r="I12" s="275">
        <v>1</v>
      </c>
      <c r="J12" s="443">
        <f t="shared" si="1"/>
        <v>94</v>
      </c>
      <c r="K12"/>
      <c r="L12"/>
      <c r="M12"/>
      <c r="N12"/>
      <c r="O12"/>
      <c r="P12"/>
      <c r="Q12"/>
      <c r="R12"/>
      <c r="S12"/>
      <c r="T12"/>
    </row>
    <row r="13" spans="1:20" s="412" customFormat="1" x14ac:dyDescent="0.25">
      <c r="A13" s="187" t="s">
        <v>124</v>
      </c>
      <c r="B13" s="121"/>
      <c r="C13" s="275">
        <v>1</v>
      </c>
      <c r="D13" s="275">
        <v>1</v>
      </c>
      <c r="E13" s="275">
        <v>0</v>
      </c>
      <c r="F13" s="275">
        <v>0</v>
      </c>
      <c r="G13" s="275">
        <v>1</v>
      </c>
      <c r="H13" s="275">
        <v>0</v>
      </c>
      <c r="I13" s="275">
        <v>0</v>
      </c>
      <c r="J13" s="443">
        <f t="shared" si="1"/>
        <v>3</v>
      </c>
      <c r="K13"/>
      <c r="L13"/>
      <c r="M13"/>
      <c r="N13"/>
      <c r="O13"/>
      <c r="P13"/>
      <c r="Q13"/>
      <c r="R13"/>
      <c r="S13"/>
      <c r="T13"/>
    </row>
    <row r="14" spans="1:20" s="412" customFormat="1" x14ac:dyDescent="0.25">
      <c r="A14" s="187" t="s">
        <v>125</v>
      </c>
      <c r="B14" s="121"/>
      <c r="C14" s="275">
        <v>14</v>
      </c>
      <c r="D14" s="275">
        <v>3</v>
      </c>
      <c r="E14" s="275">
        <v>1</v>
      </c>
      <c r="F14" s="275">
        <v>0</v>
      </c>
      <c r="G14" s="275">
        <v>0</v>
      </c>
      <c r="H14" s="275">
        <v>0</v>
      </c>
      <c r="I14" s="275">
        <v>0</v>
      </c>
      <c r="J14" s="443">
        <f t="shared" si="1"/>
        <v>18</v>
      </c>
      <c r="K14"/>
      <c r="L14"/>
      <c r="M14"/>
      <c r="N14"/>
      <c r="O14"/>
      <c r="P14"/>
      <c r="Q14"/>
      <c r="R14"/>
      <c r="S14"/>
      <c r="T14"/>
    </row>
    <row r="15" spans="1:20" s="412" customFormat="1" x14ac:dyDescent="0.25">
      <c r="A15" s="186"/>
      <c r="B15" s="184"/>
      <c r="C15" s="537"/>
      <c r="D15" s="537"/>
      <c r="E15" s="537"/>
      <c r="F15" s="537"/>
      <c r="G15" s="537"/>
      <c r="H15" s="537"/>
      <c r="I15" s="537"/>
      <c r="J15" s="537"/>
      <c r="K15"/>
      <c r="L15"/>
      <c r="M15"/>
      <c r="N15"/>
      <c r="O15"/>
      <c r="P15"/>
      <c r="Q15"/>
      <c r="R15"/>
      <c r="S15"/>
      <c r="T15"/>
    </row>
    <row r="16" spans="1:20" s="412" customFormat="1" x14ac:dyDescent="0.25">
      <c r="A16" s="183" t="s">
        <v>425</v>
      </c>
      <c r="B16" s="184"/>
      <c r="C16" s="537"/>
      <c r="D16" s="537"/>
      <c r="E16" s="537"/>
      <c r="F16" s="537"/>
      <c r="G16" s="537"/>
      <c r="H16" s="537"/>
      <c r="I16" s="537"/>
      <c r="J16" s="537"/>
      <c r="K16"/>
      <c r="L16"/>
      <c r="M16"/>
      <c r="N16"/>
      <c r="O16"/>
      <c r="P16"/>
      <c r="Q16"/>
      <c r="R16"/>
      <c r="S16"/>
      <c r="T16"/>
    </row>
    <row r="17" spans="1:20" s="412" customFormat="1" x14ac:dyDescent="0.25">
      <c r="A17" s="186"/>
      <c r="B17" s="184"/>
      <c r="C17" s="537"/>
      <c r="D17" s="537"/>
      <c r="E17" s="537"/>
      <c r="F17" s="537"/>
      <c r="G17" s="537"/>
      <c r="H17" s="537"/>
      <c r="I17" s="537"/>
      <c r="J17" s="537"/>
      <c r="K17"/>
      <c r="L17"/>
      <c r="M17"/>
      <c r="N17"/>
      <c r="O17"/>
      <c r="P17"/>
      <c r="Q17"/>
      <c r="R17"/>
      <c r="S17"/>
      <c r="T17"/>
    </row>
    <row r="18" spans="1:20" s="412" customFormat="1" x14ac:dyDescent="0.25">
      <c r="A18" s="183" t="s">
        <v>83</v>
      </c>
      <c r="B18" s="118"/>
      <c r="C18" s="534">
        <f>SUM(C20:C31)</f>
        <v>35</v>
      </c>
      <c r="D18" s="534">
        <f t="shared" ref="D18:I18" si="2">SUM(D20:D31)</f>
        <v>50</v>
      </c>
      <c r="E18" s="534">
        <f t="shared" si="2"/>
        <v>41</v>
      </c>
      <c r="F18" s="534">
        <f t="shared" si="2"/>
        <v>24</v>
      </c>
      <c r="G18" s="534">
        <f t="shared" si="2"/>
        <v>31</v>
      </c>
      <c r="H18" s="534">
        <f t="shared" si="2"/>
        <v>50</v>
      </c>
      <c r="I18" s="534">
        <f t="shared" si="2"/>
        <v>11</v>
      </c>
      <c r="J18" s="534">
        <f>SUM(C18:I18)</f>
        <v>242</v>
      </c>
      <c r="K18"/>
      <c r="L18"/>
      <c r="M18"/>
      <c r="N18"/>
      <c r="O18"/>
      <c r="P18"/>
      <c r="Q18"/>
      <c r="R18"/>
      <c r="S18"/>
      <c r="T18"/>
    </row>
    <row r="19" spans="1:20" s="412" customFormat="1" x14ac:dyDescent="0.25">
      <c r="A19" s="187"/>
      <c r="B19" s="121"/>
      <c r="C19" s="538"/>
      <c r="D19" s="538"/>
      <c r="E19" s="538"/>
      <c r="F19" s="538"/>
      <c r="G19" s="538"/>
      <c r="H19" s="538"/>
      <c r="I19" s="538"/>
      <c r="J19" s="538"/>
      <c r="K19"/>
      <c r="L19"/>
      <c r="M19"/>
      <c r="N19"/>
      <c r="O19"/>
      <c r="P19"/>
      <c r="Q19"/>
      <c r="R19"/>
      <c r="S19"/>
      <c r="T19"/>
    </row>
    <row r="20" spans="1:20" s="412" customFormat="1" x14ac:dyDescent="0.25">
      <c r="A20" s="187" t="s">
        <v>128</v>
      </c>
      <c r="B20" s="121"/>
      <c r="C20" s="275">
        <v>0</v>
      </c>
      <c r="D20" s="275">
        <v>0</v>
      </c>
      <c r="E20" s="275">
        <v>0</v>
      </c>
      <c r="F20" s="275">
        <v>0</v>
      </c>
      <c r="G20" s="275">
        <v>1</v>
      </c>
      <c r="H20" s="275">
        <v>2</v>
      </c>
      <c r="I20" s="275">
        <v>0</v>
      </c>
      <c r="J20" s="443">
        <f t="shared" ref="J20:J31" si="3">SUM(C20:I20)</f>
        <v>3</v>
      </c>
      <c r="K20"/>
      <c r="L20"/>
      <c r="M20"/>
      <c r="N20"/>
      <c r="O20"/>
      <c r="P20"/>
      <c r="Q20"/>
      <c r="R20"/>
      <c r="S20"/>
      <c r="T20"/>
    </row>
    <row r="21" spans="1:20" s="412" customFormat="1" x14ac:dyDescent="0.25">
      <c r="A21" s="187" t="s">
        <v>129</v>
      </c>
      <c r="B21" s="121"/>
      <c r="C21" s="275">
        <v>0</v>
      </c>
      <c r="D21" s="275">
        <v>0</v>
      </c>
      <c r="E21" s="275">
        <v>3</v>
      </c>
      <c r="F21" s="275">
        <v>2</v>
      </c>
      <c r="G21" s="275">
        <v>0</v>
      </c>
      <c r="H21" s="275">
        <v>0</v>
      </c>
      <c r="I21" s="275">
        <v>0</v>
      </c>
      <c r="J21" s="443">
        <f t="shared" si="3"/>
        <v>5</v>
      </c>
      <c r="K21"/>
      <c r="L21"/>
      <c r="M21"/>
      <c r="N21"/>
      <c r="O21"/>
      <c r="P21"/>
      <c r="Q21"/>
      <c r="R21"/>
      <c r="S21"/>
      <c r="T21"/>
    </row>
    <row r="22" spans="1:20" s="412" customFormat="1" x14ac:dyDescent="0.25">
      <c r="A22" s="187" t="s">
        <v>130</v>
      </c>
      <c r="B22" s="121"/>
      <c r="C22" s="275">
        <v>2</v>
      </c>
      <c r="D22" s="275">
        <v>0</v>
      </c>
      <c r="E22" s="275">
        <v>5</v>
      </c>
      <c r="F22" s="275">
        <v>2</v>
      </c>
      <c r="G22" s="275">
        <v>1</v>
      </c>
      <c r="H22" s="275">
        <v>4</v>
      </c>
      <c r="I22" s="275">
        <v>1</v>
      </c>
      <c r="J22" s="443">
        <f t="shared" si="3"/>
        <v>15</v>
      </c>
      <c r="K22"/>
      <c r="L22"/>
      <c r="M22"/>
      <c r="N22"/>
      <c r="O22"/>
      <c r="P22"/>
      <c r="Q22"/>
      <c r="R22"/>
      <c r="S22"/>
      <c r="T22"/>
    </row>
    <row r="23" spans="1:20" s="412" customFormat="1" x14ac:dyDescent="0.25">
      <c r="A23" s="187" t="s">
        <v>131</v>
      </c>
      <c r="B23" s="121"/>
      <c r="C23" s="275">
        <v>1</v>
      </c>
      <c r="D23" s="275">
        <v>2</v>
      </c>
      <c r="E23" s="275">
        <v>4</v>
      </c>
      <c r="F23" s="275">
        <v>1</v>
      </c>
      <c r="G23" s="275">
        <v>0</v>
      </c>
      <c r="H23" s="275">
        <v>0</v>
      </c>
      <c r="I23" s="275">
        <v>1</v>
      </c>
      <c r="J23" s="443">
        <f t="shared" si="3"/>
        <v>9</v>
      </c>
      <c r="K23"/>
      <c r="L23"/>
      <c r="M23"/>
      <c r="N23"/>
      <c r="O23"/>
      <c r="P23"/>
      <c r="Q23"/>
      <c r="R23"/>
      <c r="S23"/>
      <c r="T23"/>
    </row>
    <row r="24" spans="1:20" s="412" customFormat="1" x14ac:dyDescent="0.25">
      <c r="A24" s="187" t="s">
        <v>132</v>
      </c>
      <c r="B24" s="121"/>
      <c r="C24" s="275">
        <v>1</v>
      </c>
      <c r="D24" s="275">
        <v>3</v>
      </c>
      <c r="E24" s="275">
        <v>0</v>
      </c>
      <c r="F24" s="275">
        <v>2</v>
      </c>
      <c r="G24" s="275">
        <v>3</v>
      </c>
      <c r="H24" s="275">
        <v>2</v>
      </c>
      <c r="I24" s="275">
        <v>0</v>
      </c>
      <c r="J24" s="443">
        <f t="shared" si="3"/>
        <v>11</v>
      </c>
      <c r="K24"/>
      <c r="L24"/>
      <c r="M24"/>
      <c r="N24"/>
      <c r="O24"/>
      <c r="P24"/>
      <c r="Q24"/>
      <c r="R24"/>
      <c r="S24"/>
      <c r="T24"/>
    </row>
    <row r="25" spans="1:20" s="412" customFormat="1" x14ac:dyDescent="0.25">
      <c r="A25" s="187" t="s">
        <v>133</v>
      </c>
      <c r="B25" s="121"/>
      <c r="C25" s="275">
        <v>6</v>
      </c>
      <c r="D25" s="275">
        <v>5</v>
      </c>
      <c r="E25" s="275">
        <v>4</v>
      </c>
      <c r="F25" s="275">
        <v>1</v>
      </c>
      <c r="G25" s="275">
        <v>1</v>
      </c>
      <c r="H25" s="275">
        <v>5</v>
      </c>
      <c r="I25" s="275">
        <v>1</v>
      </c>
      <c r="J25" s="443">
        <f t="shared" si="3"/>
        <v>23</v>
      </c>
      <c r="K25"/>
      <c r="L25"/>
      <c r="M25"/>
      <c r="N25"/>
      <c r="O25"/>
      <c r="P25"/>
      <c r="Q25"/>
      <c r="R25"/>
      <c r="S25"/>
      <c r="T25"/>
    </row>
    <row r="26" spans="1:20" s="412" customFormat="1" x14ac:dyDescent="0.25">
      <c r="A26" s="187" t="s">
        <v>134</v>
      </c>
      <c r="B26" s="121"/>
      <c r="C26" s="275">
        <v>2</v>
      </c>
      <c r="D26" s="275">
        <v>5</v>
      </c>
      <c r="E26" s="275">
        <v>2</v>
      </c>
      <c r="F26" s="275">
        <v>5</v>
      </c>
      <c r="G26" s="275">
        <v>1</v>
      </c>
      <c r="H26" s="275">
        <v>6</v>
      </c>
      <c r="I26" s="275">
        <v>0</v>
      </c>
      <c r="J26" s="443">
        <f t="shared" si="3"/>
        <v>21</v>
      </c>
      <c r="K26"/>
      <c r="L26"/>
      <c r="M26"/>
      <c r="N26"/>
      <c r="O26"/>
      <c r="P26"/>
      <c r="Q26"/>
      <c r="R26"/>
      <c r="S26"/>
      <c r="T26"/>
    </row>
    <row r="27" spans="1:20" s="412" customFormat="1" x14ac:dyDescent="0.25">
      <c r="A27" s="187" t="s">
        <v>135</v>
      </c>
      <c r="B27" s="121"/>
      <c r="C27" s="275">
        <v>3</v>
      </c>
      <c r="D27" s="275">
        <v>7</v>
      </c>
      <c r="E27" s="275">
        <v>7</v>
      </c>
      <c r="F27" s="275">
        <v>2</v>
      </c>
      <c r="G27" s="275">
        <v>2</v>
      </c>
      <c r="H27" s="275">
        <v>8</v>
      </c>
      <c r="I27" s="275">
        <v>0</v>
      </c>
      <c r="J27" s="443">
        <f t="shared" si="3"/>
        <v>29</v>
      </c>
      <c r="K27"/>
      <c r="L27"/>
      <c r="M27"/>
      <c r="N27"/>
      <c r="O27"/>
      <c r="P27"/>
      <c r="Q27"/>
      <c r="R27"/>
      <c r="S27"/>
      <c r="T27"/>
    </row>
    <row r="28" spans="1:20" s="412" customFormat="1" x14ac:dyDescent="0.25">
      <c r="A28" s="187" t="s">
        <v>136</v>
      </c>
      <c r="B28" s="121"/>
      <c r="C28" s="275">
        <v>0</v>
      </c>
      <c r="D28" s="275">
        <v>4</v>
      </c>
      <c r="E28" s="275">
        <v>2</v>
      </c>
      <c r="F28" s="275">
        <v>1</v>
      </c>
      <c r="G28" s="275">
        <v>1</v>
      </c>
      <c r="H28" s="275">
        <v>2</v>
      </c>
      <c r="I28" s="275">
        <v>0</v>
      </c>
      <c r="J28" s="443">
        <f t="shared" si="3"/>
        <v>10</v>
      </c>
      <c r="K28"/>
      <c r="L28"/>
      <c r="M28"/>
      <c r="N28"/>
      <c r="O28"/>
      <c r="P28"/>
      <c r="Q28"/>
      <c r="R28"/>
      <c r="S28"/>
      <c r="T28"/>
    </row>
    <row r="29" spans="1:20" s="412" customFormat="1" x14ac:dyDescent="0.25">
      <c r="A29" s="187" t="s">
        <v>137</v>
      </c>
      <c r="B29" s="121"/>
      <c r="C29" s="275">
        <v>5</v>
      </c>
      <c r="D29" s="275">
        <v>3</v>
      </c>
      <c r="E29" s="275">
        <v>2</v>
      </c>
      <c r="F29" s="275">
        <v>2</v>
      </c>
      <c r="G29" s="275">
        <v>3</v>
      </c>
      <c r="H29" s="275">
        <v>1</v>
      </c>
      <c r="I29" s="275">
        <v>2</v>
      </c>
      <c r="J29" s="443">
        <f t="shared" si="3"/>
        <v>18</v>
      </c>
      <c r="K29"/>
      <c r="L29"/>
      <c r="M29"/>
      <c r="N29"/>
      <c r="O29"/>
      <c r="P29"/>
      <c r="Q29"/>
      <c r="R29"/>
      <c r="S29"/>
      <c r="T29"/>
    </row>
    <row r="30" spans="1:20" s="412" customFormat="1" x14ac:dyDescent="0.25">
      <c r="A30" s="187" t="s">
        <v>138</v>
      </c>
      <c r="B30" s="121"/>
      <c r="C30" s="275">
        <v>4</v>
      </c>
      <c r="D30" s="275">
        <v>3</v>
      </c>
      <c r="E30" s="275">
        <v>0</v>
      </c>
      <c r="F30" s="275">
        <v>1</v>
      </c>
      <c r="G30" s="275">
        <v>2</v>
      </c>
      <c r="H30" s="275">
        <v>5</v>
      </c>
      <c r="I30" s="275">
        <v>1</v>
      </c>
      <c r="J30" s="443">
        <f t="shared" si="3"/>
        <v>16</v>
      </c>
      <c r="K30"/>
      <c r="L30"/>
      <c r="M30"/>
      <c r="N30"/>
      <c r="O30"/>
      <c r="P30"/>
      <c r="Q30"/>
      <c r="R30"/>
      <c r="S30"/>
      <c r="T30"/>
    </row>
    <row r="31" spans="1:20" s="412" customFormat="1" x14ac:dyDescent="0.25">
      <c r="A31" s="187" t="s">
        <v>139</v>
      </c>
      <c r="B31" s="121"/>
      <c r="C31" s="275">
        <v>11</v>
      </c>
      <c r="D31" s="275">
        <v>18</v>
      </c>
      <c r="E31" s="275">
        <v>12</v>
      </c>
      <c r="F31" s="275">
        <v>5</v>
      </c>
      <c r="G31" s="275">
        <v>16</v>
      </c>
      <c r="H31" s="275">
        <v>15</v>
      </c>
      <c r="I31" s="275">
        <v>5</v>
      </c>
      <c r="J31" s="443">
        <f t="shared" si="3"/>
        <v>82</v>
      </c>
      <c r="K31"/>
      <c r="L31"/>
      <c r="M31"/>
      <c r="N31"/>
      <c r="O31"/>
      <c r="P31"/>
      <c r="Q31"/>
      <c r="R31"/>
      <c r="S31"/>
      <c r="T31"/>
    </row>
    <row r="32" spans="1:20" x14ac:dyDescent="0.25">
      <c r="A32" s="212"/>
      <c r="B32" s="212"/>
      <c r="C32" s="212"/>
      <c r="D32" s="212"/>
      <c r="E32" s="212"/>
      <c r="F32" s="212"/>
      <c r="G32" s="212"/>
      <c r="H32" s="212"/>
      <c r="I32" s="212"/>
      <c r="J32" s="212"/>
    </row>
    <row r="33" spans="1:1" x14ac:dyDescent="0.25">
      <c r="A33" s="194" t="s">
        <v>168</v>
      </c>
    </row>
    <row r="34" spans="1:1" x14ac:dyDescent="0.25">
      <c r="A34" s="539"/>
    </row>
    <row r="35" spans="1:1" ht="23.25" x14ac:dyDescent="0.25">
      <c r="A35" s="198" t="s">
        <v>24</v>
      </c>
    </row>
    <row r="36" spans="1:1" x14ac:dyDescent="0.25">
      <c r="A36" s="201" t="s">
        <v>426</v>
      </c>
    </row>
  </sheetData>
  <sheetProtection algorithmName="SHA-512" hashValue="GRXbL4ucqBDApGij5SkH5/f/KjFKKtH5wZxsD2SOq4w67FKDMK6UiRTGzxepc0GnLijYknwZk0XSnt+VpSv/SQ==" saltValue="D2pBF5GWRkQPgiGYmxz3UQ==" spinCount="100000" sheet="1" objects="1" scenarios="1"/>
  <pageMargins left="0.7" right="0.7" top="0.78740157499999996" bottom="0.78740157499999996" header="0.3" footer="0.3"/>
  <pageSetup paperSize="9" scale="81"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5</vt:i4>
      </vt:variant>
    </vt:vector>
  </HeadingPairs>
  <TitlesOfParts>
    <vt:vector size="44" baseType="lpstr">
      <vt:lpstr>Abb1</vt:lpstr>
      <vt:lpstr>Abb2-4</vt:lpstr>
      <vt:lpstr>Abb5</vt:lpstr>
      <vt:lpstr>Abb9-12</vt:lpstr>
      <vt:lpstr>Abb13-15</vt:lpstr>
      <vt:lpstr>Tab_L1.1</vt:lpstr>
      <vt:lpstr>Tab_L1.2</vt:lpstr>
      <vt:lpstr>Tab_L1.3</vt:lpstr>
      <vt:lpstr>Tab_L1.4</vt:lpstr>
      <vt:lpstr>Tab_L1.5</vt:lpstr>
      <vt:lpstr>Tab_L2.1</vt:lpstr>
      <vt:lpstr>Tab_L2.2</vt:lpstr>
      <vt:lpstr>Tab_L2.3</vt:lpstr>
      <vt:lpstr>Tab_L2.4</vt:lpstr>
      <vt:lpstr>Tab_L2.5</vt:lpstr>
      <vt:lpstr>Tab_L2.6</vt:lpstr>
      <vt:lpstr>Tab_L2.7</vt:lpstr>
      <vt:lpstr>Tab_L2.8</vt:lpstr>
      <vt:lpstr>Tab_L2.9</vt:lpstr>
      <vt:lpstr>Tab_L2.10</vt:lpstr>
      <vt:lpstr>Tab_L2.11</vt:lpstr>
      <vt:lpstr>Tab_L2.12</vt:lpstr>
      <vt:lpstr>Tab_L2.13</vt:lpstr>
      <vt:lpstr>Tab_L2.14</vt:lpstr>
      <vt:lpstr>Tab_L3.1</vt:lpstr>
      <vt:lpstr>Tab_L3.2</vt:lpstr>
      <vt:lpstr>Tab_L3.3</vt:lpstr>
      <vt:lpstr>Tab_L3.4</vt:lpstr>
      <vt:lpstr>Tab_L3.5</vt:lpstr>
      <vt:lpstr>Tab_L4.1</vt:lpstr>
      <vt:lpstr>Tab_L4.2</vt:lpstr>
      <vt:lpstr>Tab_L4.3</vt:lpstr>
      <vt:lpstr>Tab_L4.4</vt:lpstr>
      <vt:lpstr>Tab_L4.5</vt:lpstr>
      <vt:lpstr>Tab_L4.6</vt:lpstr>
      <vt:lpstr>Tab_L5.1</vt:lpstr>
      <vt:lpstr>Tab_L5.2</vt:lpstr>
      <vt:lpstr>Tab_L5.3</vt:lpstr>
      <vt:lpstr>Tab_L5.4</vt:lpstr>
      <vt:lpstr>Tab_L2.2!Druckbereich</vt:lpstr>
      <vt:lpstr>Tab_L2.9!Druckbereich</vt:lpstr>
      <vt:lpstr>Tab_L5.1!Druckbereich</vt:lpstr>
      <vt:lpstr>Tab_L5.2!Druckbereich</vt:lpstr>
      <vt:lpstr>Tab_L1.1!Drucktitel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b188pur</dc:creator>
  <cp:lastModifiedBy>b188pur</cp:lastModifiedBy>
  <cp:lastPrinted>2018-09-05T12:15:12Z</cp:lastPrinted>
  <dcterms:created xsi:type="dcterms:W3CDTF">2018-09-05T11:25:07Z</dcterms:created>
  <dcterms:modified xsi:type="dcterms:W3CDTF">2018-09-14T12:53:49Z</dcterms:modified>
</cp:coreProperties>
</file>