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J:\K Kulturpolitik\Corona\Gesetz_COVID\Ausfallentschädigungen\AE_Kulturunternehmen\AE_KU_Unterlagen Gesuchsbearbeitung\Schadensberechnung\02 Schadensperiode 1.1.-30.4.2021 - FINAL\"/>
    </mc:Choice>
  </mc:AlternateContent>
  <bookViews>
    <workbookView xWindow="0" yWindow="0" windowWidth="19200" windowHeight="6960" tabRatio="712" activeTab="1"/>
  </bookViews>
  <sheets>
    <sheet name="Kennzahlen aus den Vorjahren" sheetId="2" r:id="rId1"/>
    <sheet name="Liste Konzerte_Veranstaltungen" sheetId="3" r:id="rId2"/>
    <sheet name="Schadensberechnung" sheetId="1" r:id="rId3"/>
  </sheets>
  <definedNames>
    <definedName name="_xlnm.Print_Area" localSheetId="0">'Kennzahlen aus den Vorjahren'!$A$1:$P$42</definedName>
    <definedName name="_xlnm.Print_Area" localSheetId="2">Schadensberechnung!$A$1:$O$83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2" l="1"/>
  <c r="K36" i="2"/>
  <c r="G37" i="2"/>
  <c r="E37" i="2"/>
  <c r="H46" i="1" l="1"/>
  <c r="K62" i="3" l="1"/>
  <c r="I62" i="3"/>
  <c r="K38" i="3"/>
  <c r="I38" i="3"/>
  <c r="H39" i="3"/>
  <c r="G38" i="3"/>
  <c r="G39" i="3"/>
  <c r="F38" i="3"/>
  <c r="D38" i="3"/>
  <c r="K15" i="3"/>
  <c r="I15" i="3"/>
  <c r="M53" i="1" l="1"/>
  <c r="C6" i="1" l="1"/>
  <c r="G43" i="1"/>
  <c r="K35" i="2" l="1"/>
  <c r="G31" i="1"/>
  <c r="G32" i="1"/>
  <c r="G34" i="1"/>
  <c r="G33" i="1"/>
  <c r="G35" i="1" l="1"/>
  <c r="J39" i="3"/>
  <c r="I19" i="3"/>
  <c r="K19" i="3"/>
  <c r="I20" i="3"/>
  <c r="K20" i="3"/>
  <c r="I21" i="3"/>
  <c r="K21" i="3"/>
  <c r="I22" i="3"/>
  <c r="K22" i="3"/>
  <c r="I23" i="3"/>
  <c r="K23" i="3"/>
  <c r="I24" i="3"/>
  <c r="K24" i="3"/>
  <c r="I25" i="3"/>
  <c r="K25" i="3"/>
  <c r="I26" i="3"/>
  <c r="K26" i="3"/>
  <c r="I27" i="3"/>
  <c r="K27" i="3"/>
  <c r="I28" i="3"/>
  <c r="K28" i="3"/>
  <c r="G111" i="3" l="1"/>
  <c r="H111" i="3"/>
  <c r="J111" i="3"/>
  <c r="J87" i="3"/>
  <c r="E24" i="1" s="1"/>
  <c r="H87" i="3"/>
  <c r="G87" i="3"/>
  <c r="J63" i="3"/>
  <c r="E23" i="1" s="1"/>
  <c r="H63" i="3"/>
  <c r="G63" i="3"/>
  <c r="M48" i="1"/>
  <c r="I3" i="1"/>
  <c r="K3" i="3"/>
  <c r="C6" i="3"/>
  <c r="K97" i="3"/>
  <c r="K98" i="3"/>
  <c r="K99" i="3"/>
  <c r="K100" i="3"/>
  <c r="K101" i="3"/>
  <c r="K102" i="3"/>
  <c r="K103" i="3"/>
  <c r="K104" i="3"/>
  <c r="K105" i="3"/>
  <c r="K106" i="3"/>
  <c r="K107" i="3"/>
  <c r="K108" i="3"/>
  <c r="I97" i="3"/>
  <c r="I98" i="3"/>
  <c r="I99" i="3"/>
  <c r="I100" i="3"/>
  <c r="I101" i="3"/>
  <c r="I102" i="3"/>
  <c r="I103" i="3"/>
  <c r="I104" i="3"/>
  <c r="I105" i="3"/>
  <c r="I106" i="3"/>
  <c r="I107" i="3"/>
  <c r="I108" i="3"/>
  <c r="I96" i="3"/>
  <c r="I90" i="3"/>
  <c r="I110" i="3" s="1"/>
  <c r="K96" i="3"/>
  <c r="K95" i="3"/>
  <c r="I95" i="3"/>
  <c r="K94" i="3"/>
  <c r="I94" i="3"/>
  <c r="K93" i="3"/>
  <c r="I93" i="3"/>
  <c r="K92" i="3"/>
  <c r="I92" i="3"/>
  <c r="K91" i="3"/>
  <c r="I91" i="3"/>
  <c r="K90" i="3"/>
  <c r="K69" i="3"/>
  <c r="K70" i="3"/>
  <c r="K71" i="3"/>
  <c r="K72" i="3"/>
  <c r="K73" i="3"/>
  <c r="K74" i="3"/>
  <c r="K75" i="3"/>
  <c r="K76" i="3"/>
  <c r="K77" i="3"/>
  <c r="K78" i="3"/>
  <c r="K79" i="3"/>
  <c r="K80" i="3"/>
  <c r="K81" i="3"/>
  <c r="K82" i="3"/>
  <c r="K83" i="3"/>
  <c r="K84" i="3"/>
  <c r="I69" i="3"/>
  <c r="I70" i="3"/>
  <c r="I71" i="3"/>
  <c r="I72" i="3"/>
  <c r="I73" i="3"/>
  <c r="I74" i="3"/>
  <c r="I75" i="3"/>
  <c r="I76" i="3"/>
  <c r="I77" i="3"/>
  <c r="I78" i="3"/>
  <c r="I79" i="3"/>
  <c r="I80" i="3"/>
  <c r="I81" i="3"/>
  <c r="I82" i="3"/>
  <c r="I83" i="3"/>
  <c r="I84" i="3"/>
  <c r="K45" i="3"/>
  <c r="K46" i="3"/>
  <c r="K47" i="3"/>
  <c r="K48" i="3"/>
  <c r="K49" i="3"/>
  <c r="K50" i="3"/>
  <c r="K51" i="3"/>
  <c r="K52" i="3"/>
  <c r="K53" i="3"/>
  <c r="K54" i="3"/>
  <c r="K55" i="3"/>
  <c r="K56" i="3"/>
  <c r="K57" i="3"/>
  <c r="K58" i="3"/>
  <c r="K59" i="3"/>
  <c r="K60" i="3"/>
  <c r="I45" i="3"/>
  <c r="I46" i="3"/>
  <c r="I47" i="3"/>
  <c r="I48" i="3"/>
  <c r="I49" i="3"/>
  <c r="I50" i="3"/>
  <c r="I51" i="3"/>
  <c r="I52" i="3"/>
  <c r="I53" i="3"/>
  <c r="I54" i="3"/>
  <c r="I55" i="3"/>
  <c r="I56" i="3"/>
  <c r="I57" i="3"/>
  <c r="I58" i="3"/>
  <c r="I59" i="3"/>
  <c r="I60" i="3"/>
  <c r="I42" i="3"/>
  <c r="I29" i="3"/>
  <c r="K29" i="3"/>
  <c r="I30" i="3"/>
  <c r="K30" i="3"/>
  <c r="I31" i="3"/>
  <c r="K31" i="3"/>
  <c r="I32" i="3"/>
  <c r="K32" i="3"/>
  <c r="I33" i="3"/>
  <c r="K33" i="3"/>
  <c r="I34" i="3"/>
  <c r="K34" i="3"/>
  <c r="I35" i="3"/>
  <c r="K35" i="3"/>
  <c r="I36" i="3"/>
  <c r="K36" i="3"/>
  <c r="K37" i="3"/>
  <c r="I37" i="3"/>
  <c r="E25" i="1"/>
  <c r="G110" i="3"/>
  <c r="D25" i="1" s="1"/>
  <c r="F110" i="3"/>
  <c r="D110" i="3"/>
  <c r="K109" i="3"/>
  <c r="I109" i="3"/>
  <c r="G86" i="3"/>
  <c r="D24" i="1" s="1"/>
  <c r="F86" i="3"/>
  <c r="D86" i="3"/>
  <c r="K85" i="3"/>
  <c r="I85" i="3"/>
  <c r="K68" i="3"/>
  <c r="I68" i="3"/>
  <c r="K67" i="3"/>
  <c r="I67" i="3"/>
  <c r="K66" i="3"/>
  <c r="I66" i="3"/>
  <c r="D62" i="3"/>
  <c r="G62" i="3"/>
  <c r="D23" i="1" s="1"/>
  <c r="F62" i="3"/>
  <c r="K61" i="3"/>
  <c r="I61" i="3"/>
  <c r="K44" i="3"/>
  <c r="I44" i="3"/>
  <c r="K43" i="3"/>
  <c r="I43" i="3"/>
  <c r="K42" i="3"/>
  <c r="D22" i="1"/>
  <c r="K18" i="3"/>
  <c r="I18" i="3"/>
  <c r="F10" i="3"/>
  <c r="F11" i="3"/>
  <c r="C4" i="3"/>
  <c r="C3" i="3"/>
  <c r="J115" i="3" l="1"/>
  <c r="G114" i="3"/>
  <c r="E22" i="1"/>
  <c r="G115" i="3"/>
  <c r="H115" i="3"/>
  <c r="K110" i="3"/>
  <c r="D34" i="1"/>
  <c r="D114" i="3"/>
  <c r="F114" i="3"/>
  <c r="K86" i="3"/>
  <c r="I86" i="3"/>
  <c r="I114" i="3"/>
  <c r="D31" i="1" l="1"/>
  <c r="D33" i="1"/>
  <c r="D32" i="1"/>
  <c r="K114" i="3"/>
  <c r="M27" i="2" l="1"/>
  <c r="H27" i="2"/>
  <c r="F27" i="2"/>
  <c r="D27" i="2"/>
  <c r="K26" i="2"/>
  <c r="K25" i="2"/>
  <c r="K20" i="2"/>
  <c r="E31" i="1" s="1"/>
  <c r="K19" i="2"/>
  <c r="K27" i="2" l="1"/>
  <c r="F22" i="1"/>
  <c r="G25" i="1"/>
  <c r="G24" i="1"/>
  <c r="C4" i="1"/>
  <c r="C3" i="1"/>
  <c r="G23" i="1" l="1"/>
  <c r="G22" i="1"/>
  <c r="L41" i="1"/>
  <c r="L42" i="1"/>
  <c r="M51" i="1"/>
  <c r="G26" i="1" l="1"/>
  <c r="G68" i="1"/>
  <c r="M57" i="1" l="1"/>
  <c r="L39" i="1" l="1"/>
  <c r="G11" i="1"/>
  <c r="G66" i="1" s="1"/>
  <c r="G10" i="1"/>
  <c r="M58" i="1" l="1"/>
  <c r="M59" i="1"/>
  <c r="M60" i="1"/>
  <c r="M56" i="1"/>
  <c r="M49" i="1"/>
  <c r="M50" i="1"/>
  <c r="M52" i="1"/>
  <c r="M54" i="1"/>
  <c r="L40" i="1"/>
  <c r="M23" i="2"/>
  <c r="L43" i="1" l="1"/>
  <c r="L68" i="1" s="1"/>
  <c r="K30" i="2"/>
  <c r="K31" i="2"/>
  <c r="K32" i="2"/>
  <c r="K33" i="2"/>
  <c r="K34" i="2"/>
  <c r="K29" i="2"/>
  <c r="K37" i="2" s="1"/>
  <c r="K21" i="2"/>
  <c r="K23" i="2" s="1"/>
  <c r="K22" i="2"/>
  <c r="K38" i="2" l="1"/>
  <c r="H62" i="1" s="1"/>
  <c r="H63" i="1" s="1"/>
  <c r="N37" i="2"/>
  <c r="H23" i="2"/>
  <c r="F23" i="2"/>
  <c r="D23" i="2"/>
  <c r="E38" i="2" s="1"/>
  <c r="G67" i="1" l="1"/>
  <c r="L25" i="1"/>
  <c r="L23" i="1"/>
  <c r="L22" i="1"/>
  <c r="L24" i="1"/>
  <c r="N38" i="2"/>
  <c r="G38" i="2"/>
  <c r="I38" i="2"/>
  <c r="L26" i="1" l="1"/>
  <c r="L66" i="1" s="1"/>
  <c r="M62" i="1"/>
  <c r="M63" i="1" s="1"/>
  <c r="M69" i="1" s="1"/>
  <c r="L34" i="1"/>
  <c r="L31" i="1"/>
  <c r="L32" i="1"/>
  <c r="L33" i="1"/>
  <c r="L35" i="1" l="1"/>
  <c r="L67" i="1" s="1"/>
  <c r="H69" i="1"/>
  <c r="L70" i="1" l="1"/>
  <c r="G70" i="1"/>
  <c r="L71" i="1" l="1"/>
</calcChain>
</file>

<file path=xl/sharedStrings.xml><?xml version="1.0" encoding="utf-8"?>
<sst xmlns="http://schemas.openxmlformats.org/spreadsheetml/2006/main" count="233" uniqueCount="171">
  <si>
    <t>Gesuchsnummer</t>
  </si>
  <si>
    <t>Namen und jur. Person</t>
  </si>
  <si>
    <t>B) Gesuch</t>
  </si>
  <si>
    <t>Gesuchswerte</t>
  </si>
  <si>
    <t>Ertrag</t>
  </si>
  <si>
    <t>Aufwand</t>
  </si>
  <si>
    <t>Entgangene Einnahmen</t>
  </si>
  <si>
    <t>Aufwandminderung</t>
  </si>
  <si>
    <t>Bemerkungen</t>
  </si>
  <si>
    <t>Einnahmen</t>
  </si>
  <si>
    <t>Ticketverkäufe</t>
  </si>
  <si>
    <t>Gastro- und Shopeinnnahmen</t>
  </si>
  <si>
    <t>Vermietung</t>
  </si>
  <si>
    <t>weitere</t>
  </si>
  <si>
    <t>Aufwände</t>
  </si>
  <si>
    <t>Lohnkosten (inkl. Lohnnebenkosten wie AHV/IV/UV-Vorsogrebeiträge und Taggeldversicherungen)</t>
  </si>
  <si>
    <t>Gagen</t>
  </si>
  <si>
    <t>Warenaufwand (Gastro, Shop, Verbrauchsmaterial, Technik, etc,)</t>
  </si>
  <si>
    <t>weitere Entschädigungen</t>
  </si>
  <si>
    <t>Jahresrechnung 2017</t>
  </si>
  <si>
    <t>Jahresrechnung 2019</t>
  </si>
  <si>
    <t>COVID19-Aufwände</t>
  </si>
  <si>
    <t>Nicht angefallene Betriebskosten (Fixkosten wie Reinigung, Energie usw.)</t>
  </si>
  <si>
    <t>Nicht angefallende Gagen / nicht angefallende Produktionskosten</t>
  </si>
  <si>
    <t>Weitere nicht angefallene Kosten</t>
  </si>
  <si>
    <t>Mietzinsreduktion</t>
  </si>
  <si>
    <t xml:space="preserve">Kurzarbeitsentschädigung </t>
  </si>
  <si>
    <t>Entschädigung von Privatversicherung</t>
  </si>
  <si>
    <t>Total entgangene Einnahmen</t>
  </si>
  <si>
    <t>Total Mehraufwand Schutzkonzepte</t>
  </si>
  <si>
    <t>Mietzins</t>
  </si>
  <si>
    <t>Kommunikations- und Werbekosten</t>
  </si>
  <si>
    <t>Umsatz total</t>
  </si>
  <si>
    <t>Total Ertragsausfall</t>
  </si>
  <si>
    <r>
      <t xml:space="preserve">C) Prüfung
</t>
    </r>
    <r>
      <rPr>
        <b/>
        <sz val="11"/>
        <color rgb="FFFF0000"/>
        <rFont val="Arial"/>
        <family val="2"/>
      </rPr>
      <t>Wird durch die Fachstelle Kultur ausgefüllt</t>
    </r>
  </si>
  <si>
    <t>Jahresrechnung 2018</t>
  </si>
  <si>
    <t>Kommentare / Erläuterungen:</t>
  </si>
  <si>
    <t>Monatlicher Durchschnitt für 3 Jahre</t>
  </si>
  <si>
    <t>Reingewinn / Verlust</t>
  </si>
  <si>
    <t>Aufwand total</t>
  </si>
  <si>
    <t>Berechnung durch Gesuchsbearbeitung</t>
  </si>
  <si>
    <t>Monate</t>
  </si>
  <si>
    <t>Wie viele Monate war Ihr Betrieb
pro Jahr geöffnet?</t>
  </si>
  <si>
    <t>ursprüngliches Budget 2020
(per 2019, nicht mit bereinigten Zahlen durch die Corona-Situation)</t>
  </si>
  <si>
    <r>
      <rPr>
        <b/>
        <sz val="14"/>
        <color theme="1"/>
        <rFont val="Arial"/>
        <family val="2"/>
      </rPr>
      <t>A) Grundlagen</t>
    </r>
    <r>
      <rPr>
        <sz val="14"/>
        <color theme="1"/>
        <rFont val="Arial"/>
        <family val="2"/>
      </rPr>
      <t xml:space="preserve"> 
(Budget 2020)</t>
    </r>
  </si>
  <si>
    <r>
      <rPr>
        <b/>
        <sz val="9"/>
        <color theme="1"/>
        <rFont val="Arial"/>
        <family val="2"/>
      </rPr>
      <t>Personal</t>
    </r>
    <r>
      <rPr>
        <sz val="9"/>
        <color theme="1"/>
        <rFont val="Arial"/>
        <family val="2"/>
      </rPr>
      <t xml:space="preserve"> (Belege und Lohnabrechnungen einreichen)</t>
    </r>
  </si>
  <si>
    <r>
      <rPr>
        <b/>
        <sz val="9"/>
        <color theme="1"/>
        <rFont val="Arial"/>
        <family val="2"/>
      </rPr>
      <t>Infrastruktur</t>
    </r>
    <r>
      <rPr>
        <sz val="9"/>
        <color theme="1"/>
        <rFont val="Arial"/>
        <family val="2"/>
      </rPr>
      <t xml:space="preserve"> (Belege von Rechnungen einreichen)</t>
    </r>
  </si>
  <si>
    <r>
      <rPr>
        <b/>
        <sz val="9"/>
        <color theme="1"/>
        <rFont val="Arial"/>
        <family val="2"/>
      </rPr>
      <t>Verbrauchsmaterial</t>
    </r>
    <r>
      <rPr>
        <sz val="9"/>
        <color theme="1"/>
        <rFont val="Arial"/>
        <family val="2"/>
      </rPr>
      <t xml:space="preserve"> (Belege von Rechnungen einreichen)</t>
    </r>
  </si>
  <si>
    <t>Nicht angefallene Kosten</t>
  </si>
  <si>
    <t>Total Ertragsminderung</t>
  </si>
  <si>
    <t>Total Aufwandminderung</t>
  </si>
  <si>
    <t>Zusammenzug / Berechnung Ertragsausfall</t>
  </si>
  <si>
    <t>Total Mehraufwand Schutzkonzept</t>
  </si>
  <si>
    <t xml:space="preserve">Aufwandminderung </t>
  </si>
  <si>
    <t>80% des Ertragsausfall</t>
  </si>
  <si>
    <t>Entschädigung</t>
  </si>
  <si>
    <t>Namen Kulturunternehmen</t>
  </si>
  <si>
    <r>
      <t xml:space="preserve">Gesuchsnummer
</t>
    </r>
    <r>
      <rPr>
        <sz val="8"/>
        <color theme="1"/>
        <rFont val="Arial"/>
        <family val="2"/>
      </rPr>
      <t xml:space="preserve"> (wird durch Fachstelle Kultur ausgefüllt)</t>
    </r>
  </si>
  <si>
    <t>Nicht angefallene Betriebskosten</t>
  </si>
  <si>
    <t>Nicht angefallene Materialkosten / Wareneinkauf</t>
  </si>
  <si>
    <r>
      <t>Bemerkungen finanzielle Prüfung:</t>
    </r>
    <r>
      <rPr>
        <sz val="10"/>
        <rFont val="Arial"/>
        <family val="2"/>
      </rPr>
      <t xml:space="preserve">
</t>
    </r>
  </si>
  <si>
    <t>Finanzielle Prüfung abgeschlossen</t>
  </si>
  <si>
    <t>Datum</t>
  </si>
  <si>
    <t>Finanzielle geprüft</t>
  </si>
  <si>
    <t>Name Prüfer</t>
  </si>
  <si>
    <r>
      <t>A) Grundlagen</t>
    </r>
    <r>
      <rPr>
        <sz val="14"/>
        <color theme="1"/>
        <rFont val="Arial"/>
        <family val="2"/>
      </rPr>
      <t xml:space="preserve"> (Kennzahlen aus den Jahresrechnungen 2017-2019)</t>
    </r>
  </si>
  <si>
    <t>Mietzinsreduktion (Belege einreichen)</t>
  </si>
  <si>
    <t>Entschädigung von Privatversicherung (Belege einreichen)</t>
  </si>
  <si>
    <t>Nicht angefallene Kosten für Werbung und Kommunikation</t>
  </si>
  <si>
    <t>Gewinn</t>
  </si>
  <si>
    <t>Schadenszeitraum:</t>
  </si>
  <si>
    <t>ja</t>
  </si>
  <si>
    <t>nein</t>
  </si>
  <si>
    <t>Bitte Schadensmonat mit ja oder nein bestimmen:</t>
  </si>
  <si>
    <t>Gelbe Felder: bitte ausfüllen</t>
  </si>
  <si>
    <t>Nicht angefallene Lohnkosten
(inkl. Lohnnebenkosten wie AHV/IV/UV-Vorsogrebeiträge und Taggeldversicherungen)</t>
  </si>
  <si>
    <t>Beschrieb</t>
  </si>
  <si>
    <t xml:space="preserve">Nicht angefallene Lohnkosten </t>
  </si>
  <si>
    <t>Aufwand-
minderung</t>
  </si>
  <si>
    <t>Produktionskosten</t>
  </si>
  <si>
    <t>Weitere Kosten</t>
  </si>
  <si>
    <t>Zusatzkosten</t>
  </si>
  <si>
    <t>Berechnung Ertragsausfall</t>
  </si>
  <si>
    <t>Total Schutzkonzepte</t>
  </si>
  <si>
    <t>Erwerbsersatzentschädigung</t>
  </si>
  <si>
    <t>Nicht angef. Gagen / Produktionskosten</t>
  </si>
  <si>
    <t>Nicht angef. Materialkosten / Waren</t>
  </si>
  <si>
    <t>Nicht angef. Kosten für Werbung</t>
  </si>
  <si>
    <t>Zusatzinformationen
Tickets und Getränke</t>
  </si>
  <si>
    <t>Verkaufspreis günstigstes Getränk</t>
  </si>
  <si>
    <t>Gastroeinnnahmen</t>
  </si>
  <si>
    <t>Gastroeinnahmen</t>
  </si>
  <si>
    <t>Effektive Anzahl verkaufte Tickets</t>
  </si>
  <si>
    <t xml:space="preserve">Anerkannte Gastroeinnahmen
 Ausfallentschädigungsgesuch </t>
  </si>
  <si>
    <t>Total entgangene Gastro-Einnahmen</t>
  </si>
  <si>
    <t>Entgangene Gastro-Einnahmen</t>
  </si>
  <si>
    <t>Entgangene Ticketverkäufe</t>
  </si>
  <si>
    <t>Total entgangene  Ticketverkäufe</t>
  </si>
  <si>
    <t>DJ XY und DJ XZ</t>
  </si>
  <si>
    <t xml:space="preserve">Eintrittspreis (Durchschnitt) </t>
  </si>
  <si>
    <t>Name der Veranstaltung</t>
  </si>
  <si>
    <t>Anzahl abgesagte Musikveranstaltungen</t>
  </si>
  <si>
    <t>Anzahl Veranstaltungen:</t>
  </si>
  <si>
    <t>Datum 
der Veranstaltung</t>
  </si>
  <si>
    <t>Beispiel:       XY Night</t>
  </si>
  <si>
    <t>Blaue Felder: werden berechnet und/oder aus den anderen Mappen übernommen</t>
  </si>
  <si>
    <t>Total Umsatz günstigstes Getränk</t>
  </si>
  <si>
    <t>Total Umsatz Eintritte</t>
  </si>
  <si>
    <t>Zusammenfassung:</t>
  </si>
  <si>
    <t xml:space="preserve"> </t>
  </si>
  <si>
    <t xml:space="preserve"> Abgabetermin: 15. Mai 2021</t>
  </si>
  <si>
    <t>1. - 31. Januar 2021</t>
  </si>
  <si>
    <t>Total 1. - 31. Januar 2021</t>
  </si>
  <si>
    <t>Durchschnitt 1. - 31. Januar 2021</t>
  </si>
  <si>
    <t>1. - 28. Februar 2021</t>
  </si>
  <si>
    <t>Total 1. - 28. Februar 2021</t>
  </si>
  <si>
    <t>Durchschnitt 1. - 28. Februar 2021</t>
  </si>
  <si>
    <t>1. - 31. März 2021</t>
  </si>
  <si>
    <t>Total 1. - 31. März 2021</t>
  </si>
  <si>
    <t>Durchschnitt 1. - 31. März 2021</t>
  </si>
  <si>
    <t>1. - 30. April 2021</t>
  </si>
  <si>
    <t>Total 1. - 30. April 2021</t>
  </si>
  <si>
    <t>Durchschnitt 1. - 30. April 2021</t>
  </si>
  <si>
    <t>Total 
1. Januar - 30. April 2021</t>
  </si>
  <si>
    <t>Durchschnitt 
1. Januar - 30. April 2021</t>
  </si>
  <si>
    <t>Januar 2021</t>
  </si>
  <si>
    <t>Februar 2021</t>
  </si>
  <si>
    <t>März 2021</t>
  </si>
  <si>
    <t>April 2021</t>
  </si>
  <si>
    <t>Monat Januar 2021</t>
  </si>
  <si>
    <t>Monat Februar 2021</t>
  </si>
  <si>
    <t>Monat März 2021</t>
  </si>
  <si>
    <t>Monat April 2021</t>
  </si>
  <si>
    <t>Zusatzkosten für Schutzkonzepte (Januar bis April 2021)</t>
  </si>
  <si>
    <t>Gewinn (Durchschnitte gemäss Jahresrechnung 2017-2019, Anteil für Schadensperiode)</t>
  </si>
  <si>
    <t xml:space="preserve">Auftretende Künstler*innen, DJs etc
(falls bekannt) </t>
  </si>
  <si>
    <t>bitte Blatt "Liste Konzerte-Veranstaltungen" ausfüllen</t>
  </si>
  <si>
    <t>Total Anzahl verkaufte Tickets
(ohne Gästeliste/Freikarten)</t>
  </si>
  <si>
    <t>Gage für Künstler*innen
(ohne Spesen)</t>
  </si>
  <si>
    <t>Anzahl verkaufte Eintritte</t>
  </si>
  <si>
    <t>Nicht angefallene Kosten für Schadensperiode</t>
  </si>
  <si>
    <t>Entschädigungen für Schadensperiode</t>
  </si>
  <si>
    <t>Gewinn anteilsmässig für Schadensperiode</t>
  </si>
  <si>
    <r>
      <t xml:space="preserve">Weitere Kosten </t>
    </r>
    <r>
      <rPr>
        <sz val="9"/>
        <color theme="1"/>
        <rFont val="Arial"/>
        <family val="2"/>
      </rPr>
      <t>(Belege von Rechnungen einreichen)</t>
    </r>
  </si>
  <si>
    <t xml:space="preserve">Personal </t>
  </si>
  <si>
    <t xml:space="preserve">Infrastruktur </t>
  </si>
  <si>
    <t xml:space="preserve">Verbrauchsmaterial </t>
  </si>
  <si>
    <t>Ø Monatliche Gastroeinnahmen 
2017-2019 
Anz. Ticket x Getränk</t>
  </si>
  <si>
    <t>Monatliche Einnahmen 
(Ø 2017-2019)</t>
  </si>
  <si>
    <t>Bitte geben Sie hier den genauen Schadenszeitraum an:</t>
  </si>
  <si>
    <t>Kosten, deren Wert aber bleiben</t>
  </si>
  <si>
    <t>Hier bitte Anschaffungen eintragen, welche auch später verwendet werden können (Bsp. Kostüme, Bühnenbilder, usw.)</t>
  </si>
  <si>
    <t>Schadensberechnung für Musikklubs und Konzertlokale: 1. Januar bis 30. April 2021</t>
  </si>
  <si>
    <t>Bitte stellen Sie sicher, dass Sie alle drei Blätter (Register) ausfüllen:
 "Kennzahlen aus den Vorjahren" / "Liste Veranstaltungen kuratiert" / "Schadensberechnung"</t>
  </si>
  <si>
    <t xml:space="preserve">Anleitung für das Ausfüllen des Formulars: </t>
  </si>
  <si>
    <r>
      <t xml:space="preserve">Auflistung kuratiertes Musikprogramm, das </t>
    </r>
    <r>
      <rPr>
        <b/>
        <u/>
        <sz val="13"/>
        <color theme="1"/>
        <rFont val="Arial"/>
        <family val="2"/>
      </rPr>
      <t>durchgeführt</t>
    </r>
    <r>
      <rPr>
        <b/>
        <sz val="13"/>
        <color theme="1"/>
        <rFont val="Arial"/>
        <family val="2"/>
      </rPr>
      <t xml:space="preserve"> wurde und reduzierte Einnahmen generierte</t>
    </r>
  </si>
  <si>
    <t xml:space="preserve">Konzertlokale und Musikklubs haben die Möglichkeit, für ihr kuratiertes Musikprogramm eine Ausfallentschädigung zu beantragen. </t>
  </si>
  <si>
    <t xml:space="preserve">Anleitung für das Ausfüllen des Formulars:  </t>
  </si>
  <si>
    <t>Zur richtigen Berechnung des Schadens bitte bei jedem Monat, für den Sie einen Schaden geltend machen wollen, unter dem entsprechenden Monat das "nein" in ein "ja" ändern.</t>
  </si>
  <si>
    <t>Kosten, deren Wert bleibt</t>
  </si>
  <si>
    <t>Kurzarbeitsentschädigung, Abrechnungen einreichen (1. Januar bis 30. April 2021)</t>
  </si>
  <si>
    <t>Erwerbsersatzentschädigung - Arbeitgeberähnliche Personen (1. Januar bis 30. April 2021)</t>
  </si>
  <si>
    <t>Ticketverkäufe,  Gagen, Honorare, Provisionen, Kommissionen, ect.</t>
  </si>
  <si>
    <t>Entgangene Ticketverkäufe, Gagen, Honorare, Provisionen, Kommissionen, ect.</t>
  </si>
  <si>
    <t>Total entg. Ticketverkäufe, Gagen, Honorare, Provisionen, Kommissionen, ect.</t>
  </si>
  <si>
    <t>Sollten Sie bei «Total Ertragsausfall» einen Minuswert erhalten, wurde das Formular nicht korrekt ausgefüllt oder Sie haben nach unserer Berechnungsmethode keinen finanziellen Schaden erlitten. Wenn Sie keinen finanziellen Schaden erlitten haben, reichen Sie das Gesuch dennoch ein. Die Fachstelle kann in Einzelfällen eine Anpassung der Berechnung vornehmen.</t>
  </si>
  <si>
    <t>effektive Einnahmen
 (1. Januar bis 30. April 2021)</t>
  </si>
  <si>
    <t>Weitere Aufwände (Abschreibungen, Rückstellungen, Steuern etc.)</t>
  </si>
  <si>
    <t xml:space="preserve">Schadensberechnung Kulturunternehmen (Version 31.03.2021) </t>
  </si>
  <si>
    <t>Weitere Fixkosten (Wasser/Energie/Abfall/Unterhalt, etc.)</t>
  </si>
  <si>
    <t>Ø Verkaufspreis günstigstes Getränk im Jahr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</si>
</sst>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_ ;[Red]\-#,##0\ "/>
    <numFmt numFmtId="165" formatCode="#,##0.0_ ;[Red]\-#,##0.0\ "/>
    <numFmt numFmtId="166" formatCode="_ [$CHF-807]\ * #,##0.00_ ;_ [$CHF-807]\ * \-#,##0.00_ ;_ [$CHF-807]\ * &quot;-&quot;??_ ;_ @_ "/>
    <numFmt numFmtId="167" formatCode="_ [$CHF-807]\ * #,##0.00_ ;_ [$CHF-807]\ * \-#,##0.00_ ;_ [$CHF-807]\ * &quot;-&quot;_ ;_ @_ "/>
    <numFmt numFmtId="168" formatCode="[$-807]d/\ mmmm\ yyyy;@"/>
    <numFmt numFmtId="169" formatCode="#,##0_ ;\-#,##0\ "/>
    <numFmt numFmtId="170" formatCode="#,##0.00_ ;[Red]\-#,##0.00\ "/>
    <numFmt numFmtId="171" formatCode="dd/mm/yy;@"/>
    <numFmt numFmtId="172" formatCode="dd/mm/yyyy;@"/>
  </numFmts>
  <fonts count="34" x14ac:knownFonts="1">
    <font>
      <sz val="10"/>
      <color theme="1"/>
      <name val="Arial"/>
      <family val="2"/>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0"/>
      <name val="Arial"/>
      <family val="2"/>
    </font>
    <font>
      <b/>
      <sz val="13"/>
      <color rgb="FFFF0000"/>
      <name val="Arial"/>
      <family val="2"/>
    </font>
    <font>
      <b/>
      <sz val="12"/>
      <color rgb="FFFF0000"/>
      <name val="Arial"/>
      <family val="2"/>
    </font>
    <font>
      <b/>
      <sz val="10"/>
      <color theme="0"/>
      <name val="Arial"/>
      <family val="2"/>
    </font>
    <font>
      <b/>
      <sz val="13"/>
      <color theme="1"/>
      <name val="Arial"/>
      <family val="2"/>
    </font>
    <font>
      <b/>
      <i/>
      <sz val="10"/>
      <color theme="1"/>
      <name val="Arial"/>
      <family val="2"/>
    </font>
    <font>
      <i/>
      <sz val="10"/>
      <name val="Arial"/>
      <family val="2"/>
    </font>
    <font>
      <sz val="8"/>
      <color theme="1"/>
      <name val="Arial"/>
      <family val="2"/>
    </font>
    <font>
      <b/>
      <sz val="10"/>
      <color rgb="FFFF0000"/>
      <name val="Arial"/>
      <family val="2"/>
    </font>
    <font>
      <sz val="9"/>
      <color theme="0"/>
      <name val="Arial"/>
      <family val="2"/>
    </font>
    <font>
      <b/>
      <u/>
      <sz val="13"/>
      <color theme="1"/>
      <name val="Arial"/>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bgColor indexed="64"/>
      </patternFill>
    </fill>
  </fills>
  <borders count="72">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9">
    <xf numFmtId="0" fontId="0" fillId="0" borderId="0"/>
    <xf numFmtId="0" fontId="2" fillId="5" borderId="0" applyNumberFormat="0" applyBorder="0" applyAlignment="0" applyProtection="0"/>
    <xf numFmtId="0" fontId="2" fillId="0" borderId="0"/>
    <xf numFmtId="0" fontId="11" fillId="0" borderId="0"/>
    <xf numFmtId="0" fontId="5" fillId="3" borderId="0" applyNumberFormat="0" applyBorder="0" applyAlignment="0" applyProtection="0"/>
    <xf numFmtId="0" fontId="6" fillId="4" borderId="0" applyNumberFormat="0" applyBorder="0" applyAlignment="0" applyProtection="0"/>
    <xf numFmtId="0" fontId="4" fillId="2" borderId="0" applyNumberFormat="0" applyBorder="0" applyAlignment="0" applyProtection="0"/>
    <xf numFmtId="0" fontId="1" fillId="0" borderId="0"/>
    <xf numFmtId="0" fontId="1" fillId="0" borderId="0"/>
  </cellStyleXfs>
  <cellXfs count="587">
    <xf numFmtId="0" fontId="0" fillId="0" borderId="0" xfId="0"/>
    <xf numFmtId="166" fontId="14" fillId="6" borderId="8" xfId="3" applyNumberFormat="1" applyFont="1" applyFill="1" applyBorder="1" applyAlignment="1" applyProtection="1">
      <alignment vertical="center" wrapText="1"/>
      <protection locked="0"/>
    </xf>
    <xf numFmtId="166" fontId="14" fillId="6" borderId="16" xfId="3" applyNumberFormat="1" applyFont="1" applyFill="1" applyBorder="1" applyAlignment="1" applyProtection="1">
      <alignment vertical="center" wrapText="1"/>
      <protection locked="0"/>
    </xf>
    <xf numFmtId="164" fontId="14" fillId="0" borderId="29" xfId="3" applyNumberFormat="1" applyFont="1" applyFill="1" applyBorder="1" applyAlignment="1" applyProtection="1">
      <alignment vertical="center" wrapText="1"/>
    </xf>
    <xf numFmtId="164" fontId="14" fillId="0" borderId="23" xfId="3" applyNumberFormat="1" applyFont="1" applyFill="1" applyBorder="1" applyAlignment="1" applyProtection="1">
      <alignment vertical="center" wrapText="1"/>
    </xf>
    <xf numFmtId="164" fontId="13" fillId="0" borderId="0" xfId="3" applyNumberFormat="1" applyFont="1" applyFill="1" applyAlignment="1" applyProtection="1">
      <alignment vertical="top" wrapText="1"/>
    </xf>
    <xf numFmtId="164" fontId="13" fillId="0" borderId="0" xfId="3" applyNumberFormat="1" applyFont="1" applyAlignment="1" applyProtection="1">
      <alignment vertical="top" wrapText="1"/>
    </xf>
    <xf numFmtId="164" fontId="14" fillId="0" borderId="15" xfId="3" applyNumberFormat="1" applyFont="1" applyFill="1" applyBorder="1" applyAlignment="1" applyProtection="1">
      <alignment vertical="top" wrapText="1"/>
    </xf>
    <xf numFmtId="166" fontId="14" fillId="6" borderId="21" xfId="3" applyNumberFormat="1" applyFont="1" applyFill="1" applyBorder="1" applyAlignment="1" applyProtection="1">
      <alignment vertical="center" wrapText="1"/>
      <protection locked="0"/>
    </xf>
    <xf numFmtId="166" fontId="14" fillId="6" borderId="20" xfId="3" applyNumberFormat="1" applyFont="1" applyFill="1" applyBorder="1" applyAlignment="1" applyProtection="1">
      <alignment vertical="center" wrapText="1"/>
      <protection locked="0"/>
    </xf>
    <xf numFmtId="166" fontId="14" fillId="6" borderId="26" xfId="3" applyNumberFormat="1" applyFont="1" applyFill="1" applyBorder="1" applyAlignment="1" applyProtection="1">
      <alignment vertical="center" wrapText="1"/>
      <protection locked="0"/>
    </xf>
    <xf numFmtId="167" fontId="13" fillId="6" borderId="21" xfId="3" applyNumberFormat="1" applyFont="1" applyFill="1" applyBorder="1" applyAlignment="1" applyProtection="1">
      <alignment horizontal="left" vertical="center" wrapText="1"/>
      <protection locked="0"/>
    </xf>
    <xf numFmtId="166" fontId="14" fillId="6" borderId="21" xfId="3" applyNumberFormat="1" applyFont="1" applyFill="1" applyBorder="1" applyAlignment="1" applyProtection="1">
      <alignment horizontal="left" vertical="center" wrapText="1"/>
      <protection locked="0"/>
    </xf>
    <xf numFmtId="166" fontId="14" fillId="6" borderId="9" xfId="3" applyNumberFormat="1" applyFont="1" applyFill="1" applyBorder="1" applyAlignment="1" applyProtection="1">
      <alignment horizontal="left" vertical="center" wrapText="1"/>
      <protection locked="0"/>
    </xf>
    <xf numFmtId="164" fontId="14" fillId="0" borderId="19" xfId="3" applyNumberFormat="1" applyFont="1" applyFill="1" applyBorder="1" applyAlignment="1" applyProtection="1">
      <alignment vertical="center" wrapText="1"/>
    </xf>
    <xf numFmtId="166" fontId="14" fillId="0" borderId="0" xfId="3" applyNumberFormat="1" applyFont="1" applyFill="1" applyBorder="1" applyAlignment="1" applyProtection="1">
      <alignment vertical="center" wrapText="1"/>
    </xf>
    <xf numFmtId="164" fontId="14" fillId="0" borderId="15" xfId="3" applyNumberFormat="1" applyFont="1" applyFill="1" applyBorder="1" applyAlignment="1" applyProtection="1">
      <alignment horizontal="center" vertical="center" wrapText="1"/>
    </xf>
    <xf numFmtId="166" fontId="14" fillId="13" borderId="19" xfId="3" applyNumberFormat="1" applyFont="1" applyFill="1" applyBorder="1" applyAlignment="1" applyProtection="1">
      <alignment vertical="center" wrapText="1"/>
    </xf>
    <xf numFmtId="164" fontId="14" fillId="0" borderId="0" xfId="3" applyNumberFormat="1" applyFont="1" applyFill="1" applyBorder="1" applyAlignment="1" applyProtection="1">
      <alignment horizontal="center" vertical="center" wrapText="1"/>
    </xf>
    <xf numFmtId="164" fontId="14" fillId="0" borderId="0" xfId="3" applyNumberFormat="1" applyFont="1" applyFill="1" applyBorder="1" applyAlignment="1" applyProtection="1">
      <alignment vertical="center" wrapText="1"/>
    </xf>
    <xf numFmtId="164" fontId="14" fillId="16" borderId="34" xfId="3" applyNumberFormat="1" applyFont="1" applyFill="1" applyBorder="1" applyAlignment="1" applyProtection="1">
      <alignment horizontal="center" vertical="center" wrapText="1"/>
    </xf>
    <xf numFmtId="164" fontId="20" fillId="16" borderId="53" xfId="3" applyNumberFormat="1" applyFont="1" applyFill="1" applyBorder="1" applyAlignment="1" applyProtection="1">
      <alignment vertical="center" wrapText="1"/>
    </xf>
    <xf numFmtId="166" fontId="14" fillId="13" borderId="21" xfId="3" applyNumberFormat="1" applyFont="1" applyFill="1" applyBorder="1" applyAlignment="1" applyProtection="1">
      <alignment vertical="center" wrapText="1"/>
    </xf>
    <xf numFmtId="166" fontId="14" fillId="13" borderId="31" xfId="3" applyNumberFormat="1" applyFont="1" applyFill="1" applyBorder="1" applyAlignment="1" applyProtection="1">
      <alignment vertical="center" wrapText="1"/>
    </xf>
    <xf numFmtId="166" fontId="20" fillId="16" borderId="4" xfId="3" applyNumberFormat="1" applyFont="1" applyFill="1" applyBorder="1" applyAlignment="1" applyProtection="1">
      <alignment vertical="center" wrapText="1"/>
    </xf>
    <xf numFmtId="164" fontId="20" fillId="0" borderId="0" xfId="3" applyNumberFormat="1" applyFont="1" applyFill="1" applyBorder="1" applyAlignment="1" applyProtection="1">
      <alignment vertical="center" wrapText="1"/>
    </xf>
    <xf numFmtId="166" fontId="14" fillId="13" borderId="17" xfId="3" applyNumberFormat="1" applyFont="1" applyFill="1" applyBorder="1" applyAlignment="1" applyProtection="1">
      <alignment vertical="center" wrapText="1"/>
    </xf>
    <xf numFmtId="166" fontId="14" fillId="13" borderId="24" xfId="3" applyNumberFormat="1" applyFont="1" applyFill="1" applyBorder="1" applyAlignment="1" applyProtection="1">
      <alignment vertical="center" wrapText="1"/>
    </xf>
    <xf numFmtId="166" fontId="14" fillId="13" borderId="18" xfId="3" applyNumberFormat="1" applyFont="1" applyFill="1" applyBorder="1" applyAlignment="1" applyProtection="1">
      <alignment vertical="center" wrapText="1"/>
    </xf>
    <xf numFmtId="166" fontId="14" fillId="13" borderId="9" xfId="3" applyNumberFormat="1" applyFont="1" applyFill="1" applyBorder="1" applyAlignment="1" applyProtection="1">
      <alignment vertical="center" wrapText="1"/>
    </xf>
    <xf numFmtId="166" fontId="6" fillId="0" borderId="26" xfId="5" applyNumberFormat="1" applyFont="1" applyFill="1" applyBorder="1" applyAlignment="1" applyProtection="1">
      <alignment vertical="center" wrapText="1"/>
    </xf>
    <xf numFmtId="164" fontId="14" fillId="0" borderId="14" xfId="3" applyNumberFormat="1" applyFont="1" applyFill="1" applyBorder="1" applyAlignment="1" applyProtection="1">
      <alignment vertical="center" wrapText="1"/>
    </xf>
    <xf numFmtId="166" fontId="6" fillId="0" borderId="24" xfId="5" applyNumberFormat="1" applyFont="1" applyFill="1" applyBorder="1" applyAlignment="1" applyProtection="1">
      <alignment vertical="center" wrapText="1"/>
    </xf>
    <xf numFmtId="164" fontId="20" fillId="16" borderId="1" xfId="3" applyNumberFormat="1" applyFont="1" applyFill="1" applyBorder="1" applyAlignment="1" applyProtection="1">
      <alignment vertical="center" wrapText="1"/>
    </xf>
    <xf numFmtId="164" fontId="20" fillId="16" borderId="49" xfId="3" applyNumberFormat="1" applyFont="1" applyFill="1" applyBorder="1" applyAlignment="1" applyProtection="1">
      <alignment vertical="center" wrapText="1"/>
    </xf>
    <xf numFmtId="164" fontId="20" fillId="16" borderId="54" xfId="3" applyNumberFormat="1" applyFont="1" applyFill="1" applyBorder="1" applyAlignment="1" applyProtection="1">
      <alignment vertical="center" wrapText="1"/>
    </xf>
    <xf numFmtId="164" fontId="14" fillId="16" borderId="33" xfId="3" applyNumberFormat="1" applyFont="1" applyFill="1" applyBorder="1" applyAlignment="1" applyProtection="1">
      <alignment vertical="center" wrapText="1"/>
    </xf>
    <xf numFmtId="164" fontId="20" fillId="16" borderId="51" xfId="3" applyNumberFormat="1" applyFont="1" applyFill="1" applyBorder="1" applyAlignment="1" applyProtection="1">
      <alignment vertical="center" wrapText="1"/>
    </xf>
    <xf numFmtId="166" fontId="14" fillId="0" borderId="8" xfId="3" applyNumberFormat="1" applyFont="1" applyFill="1" applyBorder="1" applyAlignment="1" applyProtection="1">
      <alignment vertical="center" wrapText="1"/>
    </xf>
    <xf numFmtId="166" fontId="14" fillId="16" borderId="1" xfId="3" applyNumberFormat="1" applyFont="1" applyFill="1" applyBorder="1" applyAlignment="1" applyProtection="1">
      <alignment vertical="center" wrapText="1"/>
    </xf>
    <xf numFmtId="164" fontId="14" fillId="16" borderId="3" xfId="3" applyNumberFormat="1" applyFont="1" applyFill="1" applyBorder="1" applyAlignment="1" applyProtection="1">
      <alignment horizontal="center" vertical="center" wrapText="1"/>
    </xf>
    <xf numFmtId="166" fontId="14" fillId="13" borderId="30" xfId="3" applyNumberFormat="1" applyFont="1" applyFill="1" applyBorder="1" applyAlignment="1" applyProtection="1">
      <alignment vertical="center" wrapText="1"/>
    </xf>
    <xf numFmtId="166" fontId="14" fillId="13" borderId="20" xfId="3" applyNumberFormat="1" applyFont="1" applyFill="1" applyBorder="1" applyAlignment="1" applyProtection="1">
      <alignment vertical="center" wrapText="1"/>
    </xf>
    <xf numFmtId="164" fontId="13" fillId="0" borderId="0" xfId="3" applyNumberFormat="1" applyFont="1" applyBorder="1" applyAlignment="1" applyProtection="1">
      <alignment vertical="top" wrapText="1"/>
    </xf>
    <xf numFmtId="166" fontId="23" fillId="15" borderId="12" xfId="6" applyNumberFormat="1" applyFont="1" applyFill="1" applyBorder="1" applyAlignment="1" applyProtection="1">
      <alignment horizontal="left" vertical="center" wrapText="1"/>
    </xf>
    <xf numFmtId="166" fontId="14" fillId="6" borderId="41" xfId="3" applyNumberFormat="1" applyFont="1" applyFill="1" applyBorder="1" applyAlignment="1" applyProtection="1">
      <alignment vertical="center" wrapText="1"/>
      <protection locked="0"/>
    </xf>
    <xf numFmtId="166" fontId="14" fillId="6" borderId="37" xfId="3" applyNumberFormat="1" applyFont="1" applyFill="1" applyBorder="1" applyAlignment="1" applyProtection="1">
      <alignment vertical="center" wrapText="1"/>
      <protection locked="0"/>
    </xf>
    <xf numFmtId="166" fontId="20" fillId="16" borderId="38" xfId="3" applyNumberFormat="1" applyFont="1" applyFill="1" applyBorder="1" applyAlignment="1" applyProtection="1">
      <alignment vertical="center" wrapText="1"/>
    </xf>
    <xf numFmtId="166" fontId="14" fillId="14" borderId="19" xfId="3" applyNumberFormat="1" applyFont="1" applyFill="1" applyBorder="1" applyAlignment="1" applyProtection="1">
      <alignment vertical="center" wrapText="1"/>
    </xf>
    <xf numFmtId="164" fontId="14" fillId="14" borderId="8" xfId="3" applyNumberFormat="1" applyFont="1" applyFill="1" applyBorder="1" applyAlignment="1" applyProtection="1">
      <alignment horizontal="center" vertical="center" wrapText="1"/>
    </xf>
    <xf numFmtId="164" fontId="15" fillId="14" borderId="16" xfId="3" applyNumberFormat="1" applyFont="1" applyFill="1" applyBorder="1" applyAlignment="1" applyProtection="1">
      <alignment horizontal="left" vertical="center" wrapText="1"/>
    </xf>
    <xf numFmtId="166" fontId="14" fillId="14" borderId="31" xfId="3" applyNumberFormat="1" applyFont="1" applyFill="1" applyBorder="1" applyAlignment="1" applyProtection="1">
      <alignment vertical="center" wrapText="1"/>
    </xf>
    <xf numFmtId="164" fontId="14" fillId="14" borderId="28" xfId="3" applyNumberFormat="1" applyFont="1" applyFill="1" applyBorder="1" applyAlignment="1" applyProtection="1">
      <alignment horizontal="center" vertical="center" wrapText="1"/>
    </xf>
    <xf numFmtId="169" fontId="14" fillId="6" borderId="10" xfId="3" applyNumberFormat="1" applyFont="1" applyFill="1" applyBorder="1" applyAlignment="1" applyProtection="1">
      <alignment horizontal="center" vertical="center" wrapText="1"/>
      <protection locked="0"/>
    </xf>
    <xf numFmtId="169" fontId="14" fillId="6" borderId="62" xfId="3" applyNumberFormat="1" applyFont="1" applyFill="1" applyBorder="1" applyAlignment="1" applyProtection="1">
      <alignment horizontal="center" vertical="center" wrapText="1"/>
      <protection locked="0"/>
    </xf>
    <xf numFmtId="164" fontId="20" fillId="16" borderId="5" xfId="3" applyNumberFormat="1" applyFont="1" applyFill="1" applyBorder="1" applyAlignment="1" applyProtection="1">
      <alignment vertical="center" wrapText="1"/>
    </xf>
    <xf numFmtId="164" fontId="20" fillId="16" borderId="3" xfId="3" applyNumberFormat="1" applyFont="1" applyFill="1" applyBorder="1" applyAlignment="1" applyProtection="1">
      <alignment vertical="center" wrapText="1"/>
    </xf>
    <xf numFmtId="164" fontId="20" fillId="16" borderId="6" xfId="3" applyNumberFormat="1" applyFont="1" applyFill="1" applyBorder="1" applyAlignment="1" applyProtection="1">
      <alignment vertical="center" wrapText="1"/>
    </xf>
    <xf numFmtId="164" fontId="14" fillId="0" borderId="14" xfId="3" applyNumberFormat="1" applyFont="1" applyFill="1" applyBorder="1" applyAlignment="1" applyProtection="1">
      <alignment vertical="top" wrapText="1"/>
    </xf>
    <xf numFmtId="166" fontId="14" fillId="0" borderId="16" xfId="3" applyNumberFormat="1" applyFont="1" applyFill="1" applyBorder="1" applyAlignment="1" applyProtection="1">
      <alignment vertical="center" wrapText="1"/>
    </xf>
    <xf numFmtId="166" fontId="2" fillId="20" borderId="60" xfId="1" applyNumberFormat="1" applyFont="1" applyFill="1" applyBorder="1" applyAlignment="1" applyProtection="1">
      <alignment horizontal="left" vertical="center" wrapText="1"/>
    </xf>
    <xf numFmtId="164" fontId="14" fillId="0" borderId="51" xfId="3" applyNumberFormat="1" applyFont="1" applyFill="1" applyBorder="1" applyAlignment="1" applyProtection="1">
      <alignment horizontal="left" vertical="center" wrapText="1"/>
    </xf>
    <xf numFmtId="166" fontId="7" fillId="0" borderId="0" xfId="1" applyNumberFormat="1" applyFont="1" applyFill="1" applyBorder="1" applyAlignment="1" applyProtection="1">
      <alignment horizontal="left" vertical="center" wrapText="1"/>
    </xf>
    <xf numFmtId="166" fontId="7" fillId="0" borderId="66" xfId="1" applyNumberFormat="1" applyFont="1" applyFill="1" applyBorder="1" applyAlignment="1" applyProtection="1">
      <alignment horizontal="left" vertical="center" wrapText="1"/>
    </xf>
    <xf numFmtId="164" fontId="14" fillId="0" borderId="37" xfId="3" applyNumberFormat="1" applyFont="1" applyBorder="1" applyAlignment="1" applyProtection="1">
      <alignment horizontal="left" vertical="center" wrapText="1"/>
    </xf>
    <xf numFmtId="164" fontId="14" fillId="0" borderId="21" xfId="3" applyNumberFormat="1" applyFont="1" applyBorder="1" applyAlignment="1" applyProtection="1">
      <alignment horizontal="center" vertical="center" wrapText="1"/>
    </xf>
    <xf numFmtId="164" fontId="20" fillId="0" borderId="0" xfId="3" applyNumberFormat="1" applyFont="1" applyBorder="1" applyAlignment="1" applyProtection="1">
      <alignment horizontal="center" vertical="center" wrapText="1"/>
    </xf>
    <xf numFmtId="164" fontId="20" fillId="0" borderId="14" xfId="3" applyNumberFormat="1" applyFont="1" applyBorder="1" applyAlignment="1" applyProtection="1">
      <alignment horizontal="center" vertical="center" wrapText="1"/>
    </xf>
    <xf numFmtId="164" fontId="14" fillId="0" borderId="20" xfId="3" applyNumberFormat="1" applyFont="1" applyBorder="1" applyAlignment="1" applyProtection="1">
      <alignment horizontal="center" vertical="center" wrapText="1"/>
    </xf>
    <xf numFmtId="164" fontId="14" fillId="0" borderId="24" xfId="3" applyNumberFormat="1" applyFont="1" applyFill="1" applyBorder="1" applyAlignment="1" applyProtection="1">
      <alignment vertical="center" wrapText="1"/>
    </xf>
    <xf numFmtId="164" fontId="14" fillId="0" borderId="45" xfId="3" applyNumberFormat="1" applyFont="1" applyFill="1" applyBorder="1" applyAlignment="1" applyProtection="1">
      <alignment horizontal="left" vertical="center" wrapText="1"/>
    </xf>
    <xf numFmtId="164" fontId="20" fillId="0" borderId="39" xfId="3" applyNumberFormat="1" applyFont="1" applyFill="1" applyBorder="1" applyAlignment="1" applyProtection="1">
      <alignment horizontal="center" vertical="center" wrapText="1"/>
    </xf>
    <xf numFmtId="164" fontId="20" fillId="0" borderId="35" xfId="3" applyNumberFormat="1" applyFont="1" applyFill="1" applyBorder="1" applyAlignment="1" applyProtection="1">
      <alignment horizontal="center" vertical="center" wrapText="1"/>
    </xf>
    <xf numFmtId="164" fontId="20" fillId="0" borderId="36" xfId="3" applyNumberFormat="1" applyFont="1" applyFill="1" applyBorder="1" applyAlignment="1" applyProtection="1">
      <alignment horizontal="center" vertical="center" wrapText="1"/>
    </xf>
    <xf numFmtId="164" fontId="15" fillId="0" borderId="14" xfId="3" applyNumberFormat="1" applyFont="1" applyBorder="1" applyAlignment="1" applyProtection="1">
      <alignment horizontal="center" vertical="center" wrapText="1"/>
    </xf>
    <xf numFmtId="164" fontId="15" fillId="6" borderId="45" xfId="3" applyNumberFormat="1" applyFont="1" applyFill="1" applyBorder="1" applyAlignment="1" applyProtection="1">
      <alignment horizontal="center" vertical="center" wrapText="1"/>
      <protection locked="0"/>
    </xf>
    <xf numFmtId="164" fontId="15" fillId="6" borderId="6" xfId="3" applyNumberFormat="1" applyFont="1" applyFill="1" applyBorder="1" applyAlignment="1" applyProtection="1">
      <alignment horizontal="center" vertical="center" wrapText="1"/>
      <protection locked="0"/>
    </xf>
    <xf numFmtId="164" fontId="13" fillId="0" borderId="0" xfId="3" applyNumberFormat="1" applyFont="1" applyFill="1" applyBorder="1" applyAlignment="1" applyProtection="1">
      <alignment vertical="top" wrapText="1"/>
    </xf>
    <xf numFmtId="165" fontId="13" fillId="0" borderId="0" xfId="3" applyNumberFormat="1" applyFont="1" applyAlignment="1" applyProtection="1">
      <alignment horizontal="center" vertical="top" wrapText="1"/>
    </xf>
    <xf numFmtId="164" fontId="13" fillId="0" borderId="0" xfId="3" applyNumberFormat="1" applyFont="1" applyAlignment="1" applyProtection="1">
      <alignment horizontal="left" vertical="top" wrapText="1"/>
    </xf>
    <xf numFmtId="0" fontId="9" fillId="0" borderId="0" xfId="2" applyFont="1" applyFill="1" applyBorder="1" applyProtection="1"/>
    <xf numFmtId="0" fontId="8" fillId="0" borderId="50" xfId="2" applyFont="1" applyBorder="1" applyAlignment="1" applyProtection="1">
      <alignment horizontal="left"/>
    </xf>
    <xf numFmtId="0" fontId="9" fillId="0" borderId="49" xfId="2" applyFont="1" applyBorder="1" applyProtection="1"/>
    <xf numFmtId="0" fontId="9" fillId="0" borderId="48" xfId="2" applyFont="1" applyFill="1" applyBorder="1" applyProtection="1"/>
    <xf numFmtId="0" fontId="9" fillId="0" borderId="0" xfId="2" applyFont="1" applyProtection="1"/>
    <xf numFmtId="0" fontId="8" fillId="0" borderId="13" xfId="2" applyFont="1" applyBorder="1" applyAlignment="1" applyProtection="1">
      <alignment horizontal="left"/>
    </xf>
    <xf numFmtId="0" fontId="8" fillId="0" borderId="0" xfId="2" applyFont="1" applyBorder="1" applyAlignment="1" applyProtection="1">
      <alignment horizontal="left"/>
    </xf>
    <xf numFmtId="0" fontId="9" fillId="0" borderId="0" xfId="2" applyFont="1" applyBorder="1" applyProtection="1"/>
    <xf numFmtId="0" fontId="25" fillId="0" borderId="0" xfId="2" applyFont="1" applyBorder="1" applyAlignment="1" applyProtection="1">
      <alignment horizontal="right"/>
    </xf>
    <xf numFmtId="0" fontId="9" fillId="0" borderId="14" xfId="2" applyFont="1" applyFill="1" applyBorder="1" applyProtection="1"/>
    <xf numFmtId="0" fontId="9" fillId="0" borderId="13" xfId="2" applyFont="1" applyBorder="1" applyAlignment="1" applyProtection="1">
      <alignment horizontal="left"/>
    </xf>
    <xf numFmtId="0" fontId="8" fillId="0" borderId="0" xfId="2" applyFont="1" applyFill="1" applyBorder="1" applyProtection="1"/>
    <xf numFmtId="0" fontId="9" fillId="0" borderId="13" xfId="2" applyFont="1" applyBorder="1" applyAlignment="1" applyProtection="1">
      <alignment horizontal="center"/>
    </xf>
    <xf numFmtId="0" fontId="9" fillId="0" borderId="0" xfId="2" applyFont="1" applyBorder="1" applyAlignment="1" applyProtection="1">
      <alignment horizontal="left" vertical="top"/>
    </xf>
    <xf numFmtId="0" fontId="2" fillId="0" borderId="14" xfId="0" applyFont="1" applyFill="1" applyBorder="1" applyAlignment="1" applyProtection="1">
      <alignment horizontal="center" vertical="center"/>
    </xf>
    <xf numFmtId="0" fontId="10" fillId="0" borderId="0" xfId="2" applyFont="1" applyBorder="1" applyAlignment="1" applyProtection="1">
      <alignment horizontal="center" vertical="center"/>
    </xf>
    <xf numFmtId="0" fontId="2" fillId="0" borderId="14" xfId="0" applyFont="1" applyFill="1" applyBorder="1" applyAlignment="1" applyProtection="1">
      <alignment horizontal="center" vertical="center" wrapText="1"/>
    </xf>
    <xf numFmtId="164" fontId="12" fillId="0" borderId="0" xfId="3" applyNumberFormat="1" applyFont="1" applyFill="1" applyBorder="1" applyAlignment="1" applyProtection="1">
      <alignment horizontal="center" vertical="center" wrapText="1"/>
    </xf>
    <xf numFmtId="164" fontId="13" fillId="0" borderId="0" xfId="3" applyNumberFormat="1" applyFont="1" applyFill="1" applyBorder="1" applyAlignment="1" applyProtection="1">
      <alignment vertical="center" wrapText="1"/>
    </xf>
    <xf numFmtId="165" fontId="13" fillId="0" borderId="13" xfId="3" applyNumberFormat="1" applyFont="1" applyBorder="1" applyAlignment="1" applyProtection="1">
      <alignment horizontal="center" vertical="center" wrapText="1"/>
    </xf>
    <xf numFmtId="164" fontId="14" fillId="0" borderId="0" xfId="3" applyNumberFormat="1" applyFont="1" applyAlignment="1" applyProtection="1">
      <alignment vertical="center" wrapText="1"/>
    </xf>
    <xf numFmtId="164" fontId="13" fillId="0" borderId="0" xfId="3" applyNumberFormat="1" applyFont="1" applyAlignment="1" applyProtection="1">
      <alignment vertical="center" wrapText="1"/>
    </xf>
    <xf numFmtId="165" fontId="13" fillId="0" borderId="13" xfId="3" applyNumberFormat="1" applyFont="1" applyBorder="1" applyAlignment="1" applyProtection="1">
      <alignment horizontal="center" vertical="top" wrapText="1"/>
    </xf>
    <xf numFmtId="164" fontId="13" fillId="0" borderId="0" xfId="3" applyNumberFormat="1" applyFont="1" applyBorder="1" applyAlignment="1" applyProtection="1">
      <alignment horizontal="left" vertical="top" wrapText="1"/>
    </xf>
    <xf numFmtId="164" fontId="14" fillId="0" borderId="0" xfId="3" applyNumberFormat="1" applyFont="1" applyBorder="1" applyAlignment="1" applyProtection="1">
      <alignment vertical="top" wrapText="1"/>
    </xf>
    <xf numFmtId="164" fontId="14" fillId="0" borderId="0" xfId="3" applyNumberFormat="1" applyFont="1" applyFill="1" applyAlignment="1" applyProtection="1">
      <alignment vertical="top" wrapText="1"/>
    </xf>
    <xf numFmtId="0" fontId="2" fillId="0" borderId="1" xfId="2" applyFont="1" applyBorder="1" applyAlignment="1" applyProtection="1">
      <alignment horizontal="left" vertical="center"/>
    </xf>
    <xf numFmtId="0" fontId="2" fillId="0" borderId="3" xfId="2" applyFont="1" applyBorder="1" applyAlignment="1" applyProtection="1">
      <alignment horizontal="center" vertical="center"/>
    </xf>
    <xf numFmtId="0" fontId="0" fillId="0" borderId="4" xfId="2" applyFont="1" applyBorder="1" applyAlignment="1" applyProtection="1">
      <alignment horizontal="left" vertical="center"/>
    </xf>
    <xf numFmtId="0" fontId="2" fillId="0" borderId="6" xfId="2" applyFont="1" applyBorder="1" applyAlignment="1" applyProtection="1">
      <alignment horizontal="center" vertical="center"/>
    </xf>
    <xf numFmtId="164" fontId="14" fillId="0" borderId="14" xfId="3" applyNumberFormat="1" applyFont="1" applyFill="1" applyBorder="1" applyAlignment="1" applyProtection="1">
      <alignment horizontal="right" vertical="top" wrapText="1"/>
    </xf>
    <xf numFmtId="0" fontId="16" fillId="0" borderId="1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164" fontId="15" fillId="0" borderId="0" xfId="3" applyNumberFormat="1" applyFont="1" applyFill="1" applyBorder="1" applyAlignment="1" applyProtection="1">
      <alignment vertical="top" wrapText="1"/>
    </xf>
    <xf numFmtId="165" fontId="15" fillId="0" borderId="13" xfId="3" applyNumberFormat="1" applyFont="1" applyBorder="1" applyAlignment="1" applyProtection="1">
      <alignment horizontal="center" vertical="top" wrapText="1"/>
    </xf>
    <xf numFmtId="164" fontId="13" fillId="0" borderId="14" xfId="3" quotePrefix="1" applyNumberFormat="1" applyFont="1" applyFill="1" applyBorder="1" applyAlignment="1" applyProtection="1">
      <alignment horizontal="left" vertical="center" wrapText="1"/>
    </xf>
    <xf numFmtId="164" fontId="13" fillId="0" borderId="0" xfId="3" quotePrefix="1" applyNumberFormat="1" applyFont="1" applyFill="1" applyBorder="1" applyAlignment="1" applyProtection="1">
      <alignment horizontal="left" vertical="center" wrapText="1"/>
    </xf>
    <xf numFmtId="164" fontId="15" fillId="0" borderId="0" xfId="3" applyNumberFormat="1" applyFont="1" applyAlignment="1" applyProtection="1">
      <alignment vertical="top" wrapText="1"/>
    </xf>
    <xf numFmtId="164" fontId="15" fillId="0" borderId="30" xfId="3" applyNumberFormat="1" applyFont="1" applyFill="1" applyBorder="1" applyAlignment="1" applyProtection="1">
      <alignment horizontal="left" vertical="center" wrapText="1"/>
    </xf>
    <xf numFmtId="164" fontId="15" fillId="0" borderId="26" xfId="3" quotePrefix="1" applyNumberFormat="1" applyFont="1" applyFill="1" applyBorder="1" applyAlignment="1" applyProtection="1">
      <alignment horizontal="center" vertical="center" wrapText="1"/>
    </xf>
    <xf numFmtId="164" fontId="13" fillId="0" borderId="14" xfId="3" applyNumberFormat="1" applyFont="1" applyFill="1" applyBorder="1" applyAlignment="1" applyProtection="1">
      <alignment vertical="center" wrapText="1"/>
    </xf>
    <xf numFmtId="164" fontId="13" fillId="0" borderId="0" xfId="3" quotePrefix="1" applyNumberFormat="1" applyFont="1" applyFill="1" applyBorder="1" applyAlignment="1" applyProtection="1">
      <alignment vertical="center" wrapText="1"/>
    </xf>
    <xf numFmtId="164" fontId="13" fillId="0" borderId="8" xfId="3" applyNumberFormat="1" applyFont="1" applyBorder="1" applyAlignment="1" applyProtection="1">
      <alignment vertical="center" wrapText="1"/>
    </xf>
    <xf numFmtId="164" fontId="15" fillId="0" borderId="39" xfId="3" applyNumberFormat="1" applyFont="1" applyFill="1" applyBorder="1" applyAlignment="1" applyProtection="1">
      <alignment horizontal="left" vertical="center" wrapText="1"/>
    </xf>
    <xf numFmtId="164" fontId="32" fillId="0" borderId="13" xfId="3" quotePrefix="1" applyNumberFormat="1" applyFont="1" applyFill="1" applyBorder="1" applyAlignment="1" applyProtection="1">
      <alignment vertical="center" wrapText="1"/>
    </xf>
    <xf numFmtId="164" fontId="32" fillId="0" borderId="0" xfId="3" quotePrefix="1" applyNumberFormat="1" applyFont="1" applyFill="1" applyBorder="1" applyAlignment="1" applyProtection="1">
      <alignment vertical="center" wrapText="1"/>
    </xf>
    <xf numFmtId="164" fontId="13" fillId="0" borderId="0" xfId="3" applyNumberFormat="1" applyFont="1" applyBorder="1" applyAlignment="1" applyProtection="1">
      <alignment vertical="center" wrapText="1"/>
    </xf>
    <xf numFmtId="165" fontId="13" fillId="0" borderId="31" xfId="3" applyNumberFormat="1" applyFont="1" applyFill="1" applyBorder="1" applyAlignment="1" applyProtection="1">
      <alignment horizontal="center" vertical="center" wrapText="1"/>
    </xf>
    <xf numFmtId="164" fontId="15" fillId="0" borderId="0" xfId="3" applyNumberFormat="1" applyFont="1" applyFill="1" applyBorder="1" applyAlignment="1" applyProtection="1">
      <alignment horizontal="left" vertical="center" wrapText="1"/>
    </xf>
    <xf numFmtId="164" fontId="15" fillId="0" borderId="0" xfId="3" applyNumberFormat="1" applyFont="1" applyFill="1" applyBorder="1" applyAlignment="1" applyProtection="1">
      <alignment horizontal="center" vertical="center" wrapText="1"/>
    </xf>
    <xf numFmtId="164" fontId="21" fillId="0" borderId="0" xfId="3" applyNumberFormat="1" applyFont="1" applyFill="1" applyBorder="1" applyAlignment="1" applyProtection="1">
      <alignment horizontal="left" vertical="center" wrapText="1"/>
    </xf>
    <xf numFmtId="164" fontId="13" fillId="0" borderId="8" xfId="3" applyNumberFormat="1" applyFont="1" applyFill="1" applyBorder="1" applyAlignment="1" applyProtection="1">
      <alignment vertical="center" wrapText="1"/>
    </xf>
    <xf numFmtId="165" fontId="15" fillId="16" borderId="19" xfId="3" applyNumberFormat="1" applyFont="1" applyFill="1" applyBorder="1" applyAlignment="1" applyProtection="1">
      <alignment horizontal="center" vertical="center" wrapText="1"/>
    </xf>
    <xf numFmtId="164" fontId="15" fillId="16" borderId="54" xfId="3" applyNumberFormat="1" applyFont="1" applyFill="1" applyBorder="1" applyAlignment="1" applyProtection="1">
      <alignment vertical="top" wrapText="1"/>
    </xf>
    <xf numFmtId="164" fontId="15" fillId="0" borderId="14" xfId="3" applyNumberFormat="1" applyFont="1" applyFill="1" applyBorder="1" applyAlignment="1" applyProtection="1">
      <alignment vertical="top" wrapText="1"/>
    </xf>
    <xf numFmtId="164" fontId="15" fillId="9" borderId="8" xfId="3" applyNumberFormat="1" applyFont="1" applyFill="1" applyBorder="1" applyAlignment="1" applyProtection="1">
      <alignment vertical="top" wrapText="1"/>
    </xf>
    <xf numFmtId="165" fontId="13" fillId="0" borderId="19" xfId="3" applyNumberFormat="1" applyFont="1" applyBorder="1" applyAlignment="1" applyProtection="1">
      <alignment horizontal="center" vertical="center" wrapText="1"/>
    </xf>
    <xf numFmtId="164" fontId="13" fillId="0" borderId="30" xfId="3" applyNumberFormat="1" applyFont="1" applyFill="1" applyBorder="1" applyAlignment="1" applyProtection="1">
      <alignment horizontal="left" vertical="center" wrapText="1"/>
    </xf>
    <xf numFmtId="164" fontId="13" fillId="0" borderId="26" xfId="3" applyNumberFormat="1" applyFont="1" applyBorder="1" applyAlignment="1" applyProtection="1">
      <alignment horizontal="center" vertical="center" wrapText="1"/>
    </xf>
    <xf numFmtId="164" fontId="13" fillId="0" borderId="18" xfId="3" applyNumberFormat="1" applyFont="1" applyBorder="1" applyAlignment="1" applyProtection="1">
      <alignment horizontal="center" vertical="center" wrapText="1"/>
    </xf>
    <xf numFmtId="164" fontId="13" fillId="0" borderId="28" xfId="3" applyNumberFormat="1" applyFont="1" applyBorder="1" applyAlignment="1" applyProtection="1">
      <alignment vertical="center" wrapText="1"/>
    </xf>
    <xf numFmtId="164" fontId="13" fillId="0" borderId="55" xfId="3" applyNumberFormat="1" applyFont="1" applyBorder="1" applyAlignment="1" applyProtection="1">
      <alignment horizontal="left" vertical="center" wrapText="1"/>
    </xf>
    <xf numFmtId="164" fontId="14" fillId="14" borderId="25" xfId="3" applyNumberFormat="1" applyFont="1" applyFill="1" applyBorder="1" applyAlignment="1" applyProtection="1">
      <alignment vertical="center" wrapText="1"/>
    </xf>
    <xf numFmtId="164" fontId="13" fillId="14" borderId="16" xfId="3" applyNumberFormat="1" applyFont="1" applyFill="1" applyBorder="1" applyAlignment="1" applyProtection="1">
      <alignment horizontal="left" vertical="center" wrapText="1"/>
    </xf>
    <xf numFmtId="164" fontId="13" fillId="0" borderId="24" xfId="3" applyNumberFormat="1" applyFont="1" applyBorder="1" applyAlignment="1" applyProtection="1">
      <alignment vertical="center" wrapText="1"/>
    </xf>
    <xf numFmtId="166" fontId="14" fillId="10" borderId="8" xfId="3" applyNumberFormat="1" applyFont="1" applyFill="1" applyBorder="1" applyAlignment="1" applyProtection="1">
      <alignment horizontal="left" vertical="center" wrapText="1"/>
    </xf>
    <xf numFmtId="164" fontId="14" fillId="0" borderId="25" xfId="3" applyNumberFormat="1" applyFont="1" applyFill="1" applyBorder="1" applyAlignment="1" applyProtection="1">
      <alignment vertical="center" wrapText="1"/>
    </xf>
    <xf numFmtId="164" fontId="13" fillId="0" borderId="7" xfId="3" applyNumberFormat="1" applyFont="1" applyFill="1" applyBorder="1" applyAlignment="1" applyProtection="1">
      <alignment horizontal="left" vertical="center" wrapText="1"/>
    </xf>
    <xf numFmtId="164" fontId="13" fillId="0" borderId="37" xfId="3" applyNumberFormat="1" applyFont="1" applyFill="1" applyBorder="1" applyAlignment="1" applyProtection="1">
      <alignment horizontal="left" vertical="center" wrapText="1"/>
    </xf>
    <xf numFmtId="164" fontId="13" fillId="0" borderId="25" xfId="3" applyNumberFormat="1" applyFont="1" applyBorder="1" applyAlignment="1" applyProtection="1">
      <alignment vertical="center" wrapText="1"/>
    </xf>
    <xf numFmtId="165" fontId="13" fillId="0" borderId="52" xfId="3" applyNumberFormat="1" applyFont="1" applyBorder="1" applyAlignment="1" applyProtection="1">
      <alignment horizontal="center" vertical="center" wrapText="1"/>
    </xf>
    <xf numFmtId="164" fontId="13" fillId="0" borderId="17" xfId="3" applyNumberFormat="1" applyFont="1" applyFill="1" applyBorder="1" applyAlignment="1" applyProtection="1">
      <alignment horizontal="left" vertical="center" wrapText="1"/>
    </xf>
    <xf numFmtId="164" fontId="13" fillId="0" borderId="41" xfId="3" applyNumberFormat="1" applyFont="1" applyFill="1" applyBorder="1" applyAlignment="1" applyProtection="1">
      <alignment horizontal="left" vertical="center" wrapText="1"/>
    </xf>
    <xf numFmtId="166" fontId="14" fillId="10" borderId="21" xfId="3" applyNumberFormat="1" applyFont="1" applyFill="1" applyBorder="1" applyAlignment="1" applyProtection="1">
      <alignment horizontal="left" vertical="center" wrapText="1"/>
    </xf>
    <xf numFmtId="166" fontId="20" fillId="16" borderId="45" xfId="3" applyNumberFormat="1" applyFont="1" applyFill="1" applyBorder="1" applyAlignment="1" applyProtection="1">
      <alignment horizontal="left" vertical="center" wrapText="1"/>
    </xf>
    <xf numFmtId="164" fontId="14" fillId="16" borderId="60" xfId="3" applyNumberFormat="1" applyFont="1" applyFill="1" applyBorder="1" applyAlignment="1" applyProtection="1">
      <alignment horizontal="center" vertical="center" wrapText="1"/>
    </xf>
    <xf numFmtId="164" fontId="13" fillId="16" borderId="51" xfId="3" applyNumberFormat="1" applyFont="1" applyFill="1" applyBorder="1" applyAlignment="1" applyProtection="1">
      <alignment horizontal="left" vertical="center" wrapText="1"/>
    </xf>
    <xf numFmtId="165" fontId="15" fillId="16" borderId="52" xfId="3" applyNumberFormat="1" applyFont="1" applyFill="1" applyBorder="1" applyAlignment="1" applyProtection="1">
      <alignment horizontal="center" vertical="center" wrapText="1"/>
    </xf>
    <xf numFmtId="166" fontId="14" fillId="16" borderId="3" xfId="3" applyNumberFormat="1" applyFont="1" applyFill="1" applyBorder="1" applyAlignment="1" applyProtection="1">
      <alignment vertical="center" wrapText="1"/>
    </xf>
    <xf numFmtId="164" fontId="13" fillId="16" borderId="54" xfId="3" applyNumberFormat="1" applyFont="1" applyFill="1" applyBorder="1" applyAlignment="1" applyProtection="1">
      <alignment vertical="center" wrapText="1"/>
    </xf>
    <xf numFmtId="164" fontId="14" fillId="14" borderId="25" xfId="3" applyNumberFormat="1" applyFont="1" applyFill="1" applyBorder="1" applyAlignment="1" applyProtection="1">
      <alignment horizontal="center" vertical="center" wrapText="1"/>
    </xf>
    <xf numFmtId="164" fontId="13" fillId="14" borderId="55" xfId="3" applyNumberFormat="1" applyFont="1" applyFill="1" applyBorder="1" applyAlignment="1" applyProtection="1">
      <alignment horizontal="left" vertical="center" wrapText="1"/>
    </xf>
    <xf numFmtId="164" fontId="15" fillId="14" borderId="8" xfId="3" applyNumberFormat="1" applyFont="1" applyFill="1" applyBorder="1" applyAlignment="1" applyProtection="1">
      <alignment vertical="center" wrapText="1"/>
    </xf>
    <xf numFmtId="164" fontId="15" fillId="14" borderId="16" xfId="3" applyNumberFormat="1" applyFont="1" applyFill="1" applyBorder="1" applyAlignment="1" applyProtection="1">
      <alignment vertical="center" wrapText="1"/>
    </xf>
    <xf numFmtId="164" fontId="13" fillId="0" borderId="17" xfId="3" applyNumberFormat="1" applyFont="1" applyFill="1" applyBorder="1" applyAlignment="1" applyProtection="1">
      <alignment vertical="center" wrapText="1"/>
    </xf>
    <xf numFmtId="164" fontId="13" fillId="0" borderId="41" xfId="3" applyNumberFormat="1" applyFont="1" applyFill="1" applyBorder="1" applyAlignment="1" applyProtection="1">
      <alignment vertical="center" wrapText="1"/>
    </xf>
    <xf numFmtId="164" fontId="13" fillId="0" borderId="7" xfId="3" applyNumberFormat="1" applyFont="1" applyFill="1" applyBorder="1" applyAlignment="1" applyProtection="1">
      <alignment vertical="center" wrapText="1"/>
    </xf>
    <xf numFmtId="164" fontId="13" fillId="0" borderId="37" xfId="3" applyNumberFormat="1" applyFont="1" applyFill="1" applyBorder="1" applyAlignment="1" applyProtection="1">
      <alignment vertical="center" wrapText="1"/>
    </xf>
    <xf numFmtId="166" fontId="14" fillId="16" borderId="45" xfId="3" applyNumberFormat="1" applyFont="1" applyFill="1" applyBorder="1" applyAlignment="1" applyProtection="1">
      <alignment horizontal="left" vertical="center" wrapText="1"/>
    </xf>
    <xf numFmtId="164" fontId="13" fillId="16" borderId="51" xfId="3" applyNumberFormat="1" applyFont="1" applyFill="1" applyBorder="1" applyAlignment="1" applyProtection="1">
      <alignment vertical="center" wrapText="1"/>
    </xf>
    <xf numFmtId="165" fontId="13" fillId="0" borderId="52" xfId="3" applyNumberFormat="1" applyFont="1" applyFill="1" applyBorder="1" applyAlignment="1" applyProtection="1">
      <alignment horizontal="center" vertical="center" wrapText="1"/>
    </xf>
    <xf numFmtId="164" fontId="14" fillId="0" borderId="15" xfId="3" applyNumberFormat="1" applyFont="1" applyFill="1" applyBorder="1" applyAlignment="1" applyProtection="1">
      <alignment horizontal="left" vertical="center" wrapText="1"/>
    </xf>
    <xf numFmtId="164" fontId="13" fillId="14" borderId="37" xfId="3" applyNumberFormat="1" applyFont="1" applyFill="1" applyBorder="1" applyAlignment="1" applyProtection="1">
      <alignment vertical="center" wrapText="1"/>
    </xf>
    <xf numFmtId="164" fontId="15" fillId="14" borderId="28" xfId="3" applyNumberFormat="1" applyFont="1" applyFill="1" applyBorder="1" applyAlignment="1" applyProtection="1">
      <alignment vertical="center" wrapText="1"/>
    </xf>
    <xf numFmtId="164" fontId="15" fillId="14" borderId="55" xfId="3" applyNumberFormat="1" applyFont="1" applyFill="1" applyBorder="1" applyAlignment="1" applyProtection="1">
      <alignment vertical="center" wrapText="1"/>
    </xf>
    <xf numFmtId="164" fontId="13" fillId="0" borderId="0" xfId="3" applyNumberFormat="1" applyFont="1" applyFill="1" applyBorder="1" applyAlignment="1" applyProtection="1">
      <alignment horizontal="left" vertical="center" wrapText="1"/>
    </xf>
    <xf numFmtId="164" fontId="13" fillId="0" borderId="64" xfId="3" applyNumberFormat="1" applyFont="1" applyFill="1" applyBorder="1" applyAlignment="1" applyProtection="1">
      <alignment horizontal="left" vertical="center" wrapText="1"/>
    </xf>
    <xf numFmtId="164" fontId="13" fillId="0" borderId="32" xfId="3" applyNumberFormat="1" applyFont="1" applyFill="1" applyBorder="1" applyAlignment="1" applyProtection="1">
      <alignment horizontal="left" vertical="center" wrapText="1"/>
    </xf>
    <xf numFmtId="164" fontId="15" fillId="0" borderId="0" xfId="3" applyNumberFormat="1" applyFont="1" applyFill="1" applyBorder="1" applyAlignment="1" applyProtection="1">
      <alignment vertical="center" wrapText="1"/>
    </xf>
    <xf numFmtId="165" fontId="15" fillId="0" borderId="19" xfId="3" applyNumberFormat="1" applyFont="1" applyFill="1" applyBorder="1" applyAlignment="1" applyProtection="1">
      <alignment horizontal="center" vertical="center" wrapText="1"/>
    </xf>
    <xf numFmtId="164" fontId="15" fillId="0" borderId="14" xfId="3" applyNumberFormat="1" applyFont="1" applyFill="1" applyBorder="1" applyAlignment="1" applyProtection="1">
      <alignment vertical="center" wrapText="1"/>
    </xf>
    <xf numFmtId="164" fontId="20" fillId="14" borderId="8" xfId="3" applyNumberFormat="1" applyFont="1" applyFill="1" applyBorder="1" applyAlignment="1" applyProtection="1">
      <alignment horizontal="left" vertical="center" wrapText="1"/>
    </xf>
    <xf numFmtId="164" fontId="20" fillId="14" borderId="16" xfId="3" applyNumberFormat="1" applyFont="1" applyFill="1" applyBorder="1" applyAlignment="1" applyProtection="1">
      <alignment horizontal="left" vertical="center" wrapText="1"/>
    </xf>
    <xf numFmtId="164" fontId="15" fillId="9" borderId="8" xfId="3" applyNumberFormat="1" applyFont="1" applyFill="1" applyBorder="1" applyAlignment="1" applyProtection="1">
      <alignment vertical="center" wrapText="1"/>
    </xf>
    <xf numFmtId="164" fontId="13" fillId="0" borderId="14" xfId="3" quotePrefix="1" applyNumberFormat="1" applyFont="1" applyFill="1" applyBorder="1" applyAlignment="1" applyProtection="1">
      <alignment vertical="center" wrapText="1"/>
    </xf>
    <xf numFmtId="170" fontId="13" fillId="0" borderId="19" xfId="3" applyNumberFormat="1" applyFont="1" applyBorder="1" applyAlignment="1" applyProtection="1">
      <alignment horizontal="center" vertical="center" wrapText="1"/>
    </xf>
    <xf numFmtId="165" fontId="15" fillId="16" borderId="40" xfId="3" quotePrefix="1" applyNumberFormat="1" applyFont="1" applyFill="1" applyBorder="1" applyAlignment="1" applyProtection="1">
      <alignment horizontal="center" vertical="center" wrapText="1"/>
    </xf>
    <xf numFmtId="164" fontId="14" fillId="16" borderId="60" xfId="3" applyNumberFormat="1" applyFont="1" applyFill="1" applyBorder="1" applyAlignment="1" applyProtection="1">
      <alignment vertical="center" wrapText="1"/>
    </xf>
    <xf numFmtId="166" fontId="14" fillId="16" borderId="38" xfId="3" applyNumberFormat="1" applyFont="1" applyFill="1" applyBorder="1" applyAlignment="1" applyProtection="1">
      <alignment horizontal="left" vertical="center" wrapText="1"/>
    </xf>
    <xf numFmtId="164" fontId="14" fillId="16" borderId="51" xfId="3" applyNumberFormat="1" applyFont="1" applyFill="1" applyBorder="1" applyAlignment="1" applyProtection="1">
      <alignment vertical="center" wrapText="1"/>
    </xf>
    <xf numFmtId="165" fontId="15" fillId="0" borderId="13" xfId="3" applyNumberFormat="1" applyFont="1" applyFill="1" applyBorder="1" applyAlignment="1" applyProtection="1">
      <alignment vertical="center" wrapText="1"/>
    </xf>
    <xf numFmtId="164" fontId="20" fillId="16" borderId="3" xfId="3" applyNumberFormat="1" applyFont="1" applyFill="1" applyBorder="1" applyAlignment="1" applyProtection="1">
      <alignment horizontal="left" vertical="center" wrapText="1"/>
    </xf>
    <xf numFmtId="164" fontId="20" fillId="16" borderId="49" xfId="3" applyNumberFormat="1" applyFont="1" applyFill="1" applyBorder="1" applyAlignment="1" applyProtection="1">
      <alignment horizontal="left" vertical="center" wrapText="1"/>
    </xf>
    <xf numFmtId="164" fontId="15" fillId="16" borderId="54" xfId="3" applyNumberFormat="1" applyFont="1" applyFill="1" applyBorder="1" applyAlignment="1" applyProtection="1">
      <alignment vertical="center" wrapText="1"/>
    </xf>
    <xf numFmtId="165" fontId="15" fillId="0" borderId="43" xfId="3" applyNumberFormat="1" applyFont="1" applyFill="1" applyBorder="1" applyAlignment="1" applyProtection="1">
      <alignment horizontal="center" vertical="center" wrapText="1"/>
    </xf>
    <xf numFmtId="166" fontId="14" fillId="19" borderId="17" xfId="3" applyNumberFormat="1" applyFont="1" applyFill="1" applyBorder="1" applyAlignment="1" applyProtection="1">
      <alignment horizontal="left" vertical="center" wrapText="1"/>
    </xf>
    <xf numFmtId="166" fontId="6" fillId="0" borderId="24" xfId="5" applyNumberFormat="1" applyFont="1" applyFill="1" applyBorder="1" applyAlignment="1" applyProtection="1">
      <alignment horizontal="left" vertical="center" wrapText="1"/>
    </xf>
    <xf numFmtId="164" fontId="22" fillId="0" borderId="14" xfId="3" applyNumberFormat="1" applyFont="1" applyBorder="1" applyAlignment="1" applyProtection="1">
      <alignment vertical="center" wrapText="1"/>
    </xf>
    <xf numFmtId="164" fontId="22" fillId="0" borderId="14" xfId="3" applyNumberFormat="1" applyFont="1" applyFill="1" applyBorder="1" applyAlignment="1" applyProtection="1">
      <alignment vertical="center" wrapText="1"/>
    </xf>
    <xf numFmtId="164" fontId="22" fillId="0" borderId="0" xfId="3" applyNumberFormat="1" applyFont="1" applyFill="1" applyBorder="1" applyAlignment="1" applyProtection="1">
      <alignment vertical="center" wrapText="1"/>
    </xf>
    <xf numFmtId="165" fontId="15" fillId="0" borderId="40" xfId="3" applyNumberFormat="1" applyFont="1" applyFill="1" applyBorder="1" applyAlignment="1" applyProtection="1">
      <alignment horizontal="center" vertical="center" wrapText="1"/>
    </xf>
    <xf numFmtId="166" fontId="14" fillId="19" borderId="7" xfId="3" applyNumberFormat="1" applyFont="1" applyFill="1" applyBorder="1" applyAlignment="1" applyProtection="1">
      <alignment horizontal="left" vertical="center" wrapText="1"/>
    </xf>
    <xf numFmtId="166" fontId="6" fillId="0" borderId="26" xfId="5" applyNumberFormat="1" applyFont="1" applyFill="1" applyBorder="1" applyAlignment="1" applyProtection="1">
      <alignment horizontal="left" vertical="center" wrapText="1"/>
    </xf>
    <xf numFmtId="164" fontId="22" fillId="0" borderId="23" xfId="3" applyNumberFormat="1" applyFont="1" applyBorder="1" applyAlignment="1" applyProtection="1">
      <alignment vertical="center" wrapText="1"/>
    </xf>
    <xf numFmtId="166" fontId="14" fillId="0" borderId="7" xfId="3" applyNumberFormat="1" applyFont="1" applyFill="1" applyBorder="1" applyAlignment="1" applyProtection="1">
      <alignment horizontal="left" vertical="center" wrapText="1"/>
    </xf>
    <xf numFmtId="166" fontId="14" fillId="19" borderId="26" xfId="3" applyNumberFormat="1" applyFont="1" applyFill="1" applyBorder="1" applyAlignment="1" applyProtection="1">
      <alignment horizontal="left" vertical="center" wrapText="1"/>
    </xf>
    <xf numFmtId="164" fontId="22" fillId="0" borderId="37" xfId="3" applyNumberFormat="1" applyFont="1" applyBorder="1" applyAlignment="1" applyProtection="1">
      <alignment vertical="center" wrapText="1"/>
    </xf>
    <xf numFmtId="164" fontId="3" fillId="0" borderId="0" xfId="3" applyNumberFormat="1" applyFont="1" applyFill="1" applyBorder="1" applyAlignment="1" applyProtection="1">
      <alignment vertical="top" wrapText="1"/>
    </xf>
    <xf numFmtId="0" fontId="2" fillId="0" borderId="13" xfId="0" applyFont="1" applyFill="1" applyBorder="1" applyProtection="1"/>
    <xf numFmtId="166" fontId="28" fillId="0" borderId="53" xfId="1" applyNumberFormat="1" applyFont="1" applyFill="1" applyBorder="1" applyAlignment="1" applyProtection="1">
      <alignment horizontal="left" vertical="center" wrapText="1"/>
    </xf>
    <xf numFmtId="166" fontId="7" fillId="0" borderId="14" xfId="1" applyNumberFormat="1" applyFont="1" applyFill="1" applyBorder="1" applyAlignment="1" applyProtection="1">
      <alignment horizontal="left" vertical="center" wrapText="1"/>
    </xf>
    <xf numFmtId="166" fontId="7" fillId="0" borderId="0" xfId="1" applyNumberFormat="1" applyFont="1" applyFill="1" applyBorder="1" applyAlignment="1" applyProtection="1">
      <alignment horizontal="center" vertical="center" wrapText="1"/>
    </xf>
    <xf numFmtId="164" fontId="3" fillId="9" borderId="8" xfId="3" applyNumberFormat="1" applyFont="1" applyFill="1" applyBorder="1" applyAlignment="1" applyProtection="1">
      <alignment vertical="top" wrapText="1"/>
    </xf>
    <xf numFmtId="165" fontId="13" fillId="0" borderId="39" xfId="3" applyNumberFormat="1" applyFont="1" applyBorder="1" applyAlignment="1" applyProtection="1">
      <alignment horizontal="center" vertical="top" wrapText="1"/>
    </xf>
    <xf numFmtId="164" fontId="13" fillId="0" borderId="36" xfId="3" applyNumberFormat="1" applyFont="1" applyFill="1" applyBorder="1" applyAlignment="1" applyProtection="1">
      <alignment vertical="top" wrapText="1"/>
    </xf>
    <xf numFmtId="165" fontId="13" fillId="0" borderId="0" xfId="3" applyNumberFormat="1" applyFont="1" applyFill="1" applyAlignment="1" applyProtection="1">
      <alignment horizontal="center" vertical="top" wrapText="1"/>
    </xf>
    <xf numFmtId="164" fontId="13" fillId="0" borderId="0" xfId="3" applyNumberFormat="1" applyFont="1" applyFill="1" applyAlignment="1" applyProtection="1">
      <alignment horizontal="left" vertical="top" wrapText="1"/>
    </xf>
    <xf numFmtId="164" fontId="13" fillId="0" borderId="0" xfId="3" applyNumberFormat="1" applyFont="1" applyFill="1" applyAlignment="1" applyProtection="1">
      <alignment horizontal="right" vertical="top"/>
    </xf>
    <xf numFmtId="164" fontId="13" fillId="0" borderId="0" xfId="3" applyNumberFormat="1" applyFont="1" applyAlignment="1" applyProtection="1">
      <alignment horizontal="right" vertical="top"/>
    </xf>
    <xf numFmtId="169" fontId="12" fillId="0" borderId="0" xfId="3" applyNumberFormat="1" applyFont="1" applyFill="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2" fillId="0" borderId="0" xfId="0" applyFont="1" applyFill="1" applyProtection="1"/>
    <xf numFmtId="164" fontId="2" fillId="0" borderId="0" xfId="3" applyNumberFormat="1" applyFont="1" applyAlignment="1" applyProtection="1">
      <alignment vertical="top" wrapText="1"/>
    </xf>
    <xf numFmtId="164" fontId="0" fillId="0" borderId="54" xfId="3" applyNumberFormat="1" applyFont="1" applyBorder="1" applyAlignment="1" applyProtection="1">
      <alignment vertical="top" wrapText="1"/>
    </xf>
    <xf numFmtId="164" fontId="0" fillId="0" borderId="0" xfId="3" applyNumberFormat="1" applyFont="1" applyBorder="1" applyAlignment="1" applyProtection="1">
      <alignment vertical="top" wrapText="1"/>
    </xf>
    <xf numFmtId="164" fontId="0" fillId="0" borderId="36" xfId="3" applyNumberFormat="1" applyFont="1" applyBorder="1" applyAlignment="1" applyProtection="1">
      <alignment vertical="top" wrapText="1"/>
    </xf>
    <xf numFmtId="164" fontId="15" fillId="14" borderId="8" xfId="3" applyNumberFormat="1" applyFont="1" applyFill="1" applyBorder="1" applyAlignment="1" applyProtection="1">
      <alignment horizontal="left" vertical="center" wrapText="1"/>
    </xf>
    <xf numFmtId="164" fontId="14" fillId="0" borderId="25" xfId="3" applyNumberFormat="1" applyFont="1" applyFill="1" applyBorder="1" applyAlignment="1" applyProtection="1">
      <alignment horizontal="center" vertical="center" wrapText="1"/>
    </xf>
    <xf numFmtId="166" fontId="14" fillId="10" borderId="9" xfId="3" applyNumberFormat="1" applyFont="1" applyFill="1" applyBorder="1" applyAlignment="1" applyProtection="1">
      <alignment horizontal="left" vertical="center" wrapText="1"/>
    </xf>
    <xf numFmtId="164" fontId="23" fillId="0" borderId="0" xfId="3" applyNumberFormat="1" applyFont="1" applyFill="1" applyBorder="1" applyAlignment="1" applyProtection="1">
      <alignment vertical="center" wrapText="1"/>
    </xf>
    <xf numFmtId="3" fontId="14" fillId="6" borderId="21" xfId="3" applyNumberFormat="1" applyFont="1" applyFill="1" applyBorder="1" applyAlignment="1" applyProtection="1">
      <alignment horizontal="center" vertical="center" wrapText="1"/>
      <protection locked="0"/>
    </xf>
    <xf numFmtId="3" fontId="14" fillId="6" borderId="20" xfId="3" applyNumberFormat="1" applyFont="1" applyFill="1" applyBorder="1" applyAlignment="1" applyProtection="1">
      <alignment horizontal="center" vertical="center" wrapText="1"/>
      <protection locked="0"/>
    </xf>
    <xf numFmtId="164" fontId="15" fillId="14" borderId="19" xfId="3" applyNumberFormat="1" applyFont="1" applyFill="1" applyBorder="1" applyAlignment="1" applyProtection="1">
      <alignment vertical="center" wrapText="1"/>
    </xf>
    <xf numFmtId="164" fontId="15" fillId="14" borderId="9" xfId="3" applyNumberFormat="1" applyFont="1" applyFill="1" applyBorder="1" applyAlignment="1" applyProtection="1">
      <alignment vertical="center" wrapText="1"/>
    </xf>
    <xf numFmtId="164" fontId="14" fillId="0" borderId="0" xfId="3" applyNumberFormat="1" applyFont="1" applyFill="1" applyBorder="1" applyAlignment="1" applyProtection="1">
      <alignment vertical="top" wrapText="1"/>
    </xf>
    <xf numFmtId="164" fontId="14" fillId="0" borderId="26" xfId="3" applyNumberFormat="1" applyFont="1" applyBorder="1" applyAlignment="1" applyProtection="1">
      <alignment horizontal="center" vertical="center" wrapText="1"/>
    </xf>
    <xf numFmtId="164" fontId="14" fillId="0" borderId="60" xfId="3" applyNumberFormat="1" applyFont="1" applyFill="1" applyBorder="1" applyAlignment="1" applyProtection="1">
      <alignment vertical="center" wrapText="1"/>
    </xf>
    <xf numFmtId="164" fontId="14" fillId="0" borderId="30" xfId="3" applyNumberFormat="1" applyFont="1" applyBorder="1" applyAlignment="1" applyProtection="1">
      <alignment horizontal="center" vertical="center" wrapText="1"/>
    </xf>
    <xf numFmtId="164" fontId="14" fillId="0" borderId="41" xfId="3" applyNumberFormat="1" applyFont="1" applyBorder="1" applyAlignment="1" applyProtection="1">
      <alignment horizontal="left" vertical="center" wrapText="1"/>
    </xf>
    <xf numFmtId="166" fontId="6" fillId="0" borderId="25" xfId="5" applyNumberFormat="1" applyFont="1" applyFill="1" applyBorder="1" applyAlignment="1" applyProtection="1">
      <alignment horizontal="left" vertical="center" wrapText="1"/>
    </xf>
    <xf numFmtId="166" fontId="6" fillId="0" borderId="25" xfId="5" applyNumberFormat="1" applyFont="1" applyFill="1" applyBorder="1" applyAlignment="1" applyProtection="1">
      <alignment vertical="center" wrapText="1"/>
    </xf>
    <xf numFmtId="165" fontId="13" fillId="0" borderId="0" xfId="3" applyNumberFormat="1" applyFont="1" applyBorder="1" applyAlignment="1" applyProtection="1">
      <alignment horizontal="center" vertical="top" wrapText="1"/>
    </xf>
    <xf numFmtId="0" fontId="9" fillId="0" borderId="49" xfId="2" applyFont="1" applyFill="1" applyBorder="1" applyProtection="1"/>
    <xf numFmtId="0" fontId="0" fillId="0" borderId="39" xfId="2" applyFont="1" applyBorder="1" applyAlignment="1" applyProtection="1">
      <alignment horizontal="left" vertical="center"/>
    </xf>
    <xf numFmtId="0" fontId="2" fillId="0" borderId="35" xfId="2" applyFont="1" applyBorder="1" applyAlignment="1" applyProtection="1">
      <alignment horizontal="center" vertical="center"/>
    </xf>
    <xf numFmtId="0" fontId="9" fillId="0" borderId="48" xfId="2" applyFont="1" applyBorder="1" applyProtection="1"/>
    <xf numFmtId="0" fontId="9" fillId="0" borderId="14" xfId="2" applyFont="1" applyBorder="1" applyProtection="1"/>
    <xf numFmtId="0" fontId="10" fillId="0" borderId="14" xfId="2" applyFont="1" applyBorder="1" applyAlignment="1" applyProtection="1">
      <alignment horizontal="center" vertical="center"/>
    </xf>
    <xf numFmtId="167" fontId="13" fillId="10" borderId="21" xfId="3" applyNumberFormat="1" applyFont="1" applyFill="1" applyBorder="1" applyAlignment="1" applyProtection="1">
      <alignment vertical="center" wrapText="1"/>
    </xf>
    <xf numFmtId="164" fontId="21" fillId="6" borderId="16" xfId="3" applyNumberFormat="1" applyFont="1" applyFill="1" applyBorder="1" applyAlignment="1" applyProtection="1">
      <alignment horizontal="left" vertical="center" wrapText="1"/>
      <protection locked="0"/>
    </xf>
    <xf numFmtId="164" fontId="13" fillId="0" borderId="44" xfId="3" applyNumberFormat="1" applyFont="1" applyBorder="1" applyAlignment="1" applyProtection="1">
      <alignment vertical="top" wrapText="1"/>
    </xf>
    <xf numFmtId="164" fontId="13" fillId="0" borderId="68" xfId="3" applyNumberFormat="1" applyFont="1" applyBorder="1" applyAlignment="1" applyProtection="1">
      <alignment vertical="top" wrapText="1"/>
    </xf>
    <xf numFmtId="164" fontId="14" fillId="0" borderId="37" xfId="3" applyNumberFormat="1" applyFont="1" applyFill="1" applyBorder="1" applyAlignment="1" applyProtection="1">
      <alignment vertical="center" wrapText="1"/>
    </xf>
    <xf numFmtId="166" fontId="14" fillId="20" borderId="31" xfId="3" applyNumberFormat="1" applyFont="1" applyFill="1" applyBorder="1" applyAlignment="1" applyProtection="1">
      <alignment vertical="center" wrapText="1"/>
    </xf>
    <xf numFmtId="166" fontId="14" fillId="20" borderId="19" xfId="3" applyNumberFormat="1" applyFont="1" applyFill="1" applyBorder="1" applyAlignment="1" applyProtection="1">
      <alignment vertical="center" wrapText="1"/>
    </xf>
    <xf numFmtId="166" fontId="20" fillId="0" borderId="4" xfId="3" applyNumberFormat="1" applyFont="1" applyFill="1" applyBorder="1" applyAlignment="1" applyProtection="1">
      <alignment vertical="center" wrapText="1"/>
    </xf>
    <xf numFmtId="0" fontId="8" fillId="0" borderId="0" xfId="2" applyFont="1" applyBorder="1" applyProtection="1"/>
    <xf numFmtId="168" fontId="25" fillId="0" borderId="0" xfId="2" applyNumberFormat="1" applyFont="1" applyBorder="1" applyAlignment="1" applyProtection="1"/>
    <xf numFmtId="0" fontId="9" fillId="0" borderId="0" xfId="2" applyFont="1" applyFill="1" applyBorder="1" applyAlignment="1" applyProtection="1">
      <alignment vertical="center"/>
    </xf>
    <xf numFmtId="0" fontId="9" fillId="0" borderId="13" xfId="2" applyFont="1" applyBorder="1" applyAlignment="1" applyProtection="1">
      <alignment horizontal="center" vertical="center"/>
    </xf>
    <xf numFmtId="164" fontId="7" fillId="0" borderId="0" xfId="3" applyNumberFormat="1" applyFont="1" applyFill="1" applyBorder="1" applyAlignment="1" applyProtection="1">
      <alignment vertical="center" wrapText="1"/>
    </xf>
    <xf numFmtId="0" fontId="9" fillId="0" borderId="0" xfId="2" applyFont="1" applyBorder="1" applyAlignment="1" applyProtection="1">
      <alignment vertical="center"/>
    </xf>
    <xf numFmtId="0" fontId="9" fillId="0" borderId="0" xfId="2" applyFont="1" applyAlignment="1" applyProtection="1">
      <alignment vertical="center"/>
    </xf>
    <xf numFmtId="0" fontId="25" fillId="0" borderId="0" xfId="2" applyFont="1" applyBorder="1" applyAlignment="1" applyProtection="1">
      <alignment vertical="center" wrapText="1"/>
    </xf>
    <xf numFmtId="0" fontId="9" fillId="0" borderId="14" xfId="2" applyFont="1" applyBorder="1" applyAlignment="1" applyProtection="1">
      <alignment vertical="center"/>
    </xf>
    <xf numFmtId="164" fontId="7" fillId="0" borderId="0" xfId="3" applyNumberFormat="1" applyFont="1" applyFill="1" applyBorder="1" applyAlignment="1" applyProtection="1">
      <alignment horizontal="center" vertical="top" wrapText="1"/>
    </xf>
    <xf numFmtId="164" fontId="23" fillId="0" borderId="0" xfId="3" applyNumberFormat="1" applyFont="1" applyFill="1" applyBorder="1" applyAlignment="1" applyProtection="1">
      <alignment horizontal="center" vertical="top" wrapText="1"/>
    </xf>
    <xf numFmtId="0" fontId="23" fillId="0" borderId="0" xfId="2" applyFont="1" applyFill="1" applyBorder="1" applyAlignment="1" applyProtection="1">
      <alignment vertical="center"/>
    </xf>
    <xf numFmtId="164" fontId="13" fillId="0" borderId="14" xfId="3" applyNumberFormat="1" applyFont="1" applyFill="1" applyBorder="1" applyAlignment="1" applyProtection="1">
      <alignment vertical="top" wrapText="1"/>
    </xf>
    <xf numFmtId="0" fontId="8" fillId="0" borderId="0" xfId="0" applyFont="1" applyBorder="1" applyAlignment="1" applyProtection="1">
      <alignment horizontal="left" wrapText="1"/>
    </xf>
    <xf numFmtId="0" fontId="2" fillId="0" borderId="0" xfId="0" applyFont="1" applyBorder="1" applyProtection="1"/>
    <xf numFmtId="164" fontId="13" fillId="0" borderId="13" xfId="3" applyNumberFormat="1" applyFont="1" applyBorder="1" applyAlignment="1" applyProtection="1">
      <alignment vertical="top" wrapText="1"/>
    </xf>
    <xf numFmtId="164" fontId="14" fillId="0" borderId="14" xfId="3" applyNumberFormat="1" applyFont="1" applyBorder="1" applyAlignment="1" applyProtection="1">
      <alignment vertical="top" wrapText="1"/>
    </xf>
    <xf numFmtId="164" fontId="13" fillId="0" borderId="50" xfId="3" applyNumberFormat="1" applyFont="1" applyBorder="1" applyAlignment="1" applyProtection="1">
      <alignment vertical="top" wrapText="1"/>
    </xf>
    <xf numFmtId="164" fontId="13" fillId="0" borderId="13" xfId="3" applyNumberFormat="1" applyFont="1" applyBorder="1" applyAlignment="1" applyProtection="1">
      <alignment vertical="center" wrapText="1"/>
    </xf>
    <xf numFmtId="164" fontId="13" fillId="0" borderId="46" xfId="3" applyNumberFormat="1" applyFont="1" applyBorder="1" applyAlignment="1" applyProtection="1">
      <alignment horizontal="center" vertical="center" wrapText="1"/>
    </xf>
    <xf numFmtId="164" fontId="13" fillId="0" borderId="12" xfId="3" applyNumberFormat="1" applyFont="1" applyBorder="1" applyAlignment="1" applyProtection="1">
      <alignment horizontal="center" vertical="center" wrapText="1"/>
    </xf>
    <xf numFmtId="164" fontId="15" fillId="0" borderId="13" xfId="3" applyNumberFormat="1" applyFont="1" applyBorder="1" applyAlignment="1" applyProtection="1">
      <alignment vertical="top" wrapText="1"/>
    </xf>
    <xf numFmtId="164" fontId="20" fillId="0" borderId="26" xfId="3" applyNumberFormat="1" applyFont="1" applyBorder="1" applyAlignment="1" applyProtection="1">
      <alignment horizontal="center" vertical="center" wrapText="1"/>
    </xf>
    <xf numFmtId="164" fontId="20" fillId="0" borderId="41" xfId="3" applyNumberFormat="1" applyFont="1" applyBorder="1" applyAlignment="1" applyProtection="1">
      <alignment horizontal="center" vertical="center" wrapText="1"/>
    </xf>
    <xf numFmtId="164" fontId="20" fillId="0" borderId="42" xfId="3" applyNumberFormat="1" applyFont="1" applyBorder="1" applyAlignment="1" applyProtection="1">
      <alignment horizontal="center" vertical="center" wrapText="1"/>
    </xf>
    <xf numFmtId="164" fontId="20" fillId="0" borderId="58" xfId="3" applyNumberFormat="1" applyFont="1" applyBorder="1" applyAlignment="1" applyProtection="1">
      <alignment horizontal="center" vertical="center" wrapText="1"/>
    </xf>
    <xf numFmtId="164" fontId="20" fillId="0" borderId="59" xfId="3" applyNumberFormat="1" applyFont="1" applyBorder="1" applyAlignment="1" applyProtection="1">
      <alignment horizontal="center" vertical="center" wrapText="1"/>
    </xf>
    <xf numFmtId="165" fontId="15" fillId="9" borderId="19" xfId="3" applyNumberFormat="1" applyFont="1" applyFill="1" applyBorder="1" applyAlignment="1" applyProtection="1">
      <alignment horizontal="center" vertical="center" wrapText="1"/>
    </xf>
    <xf numFmtId="164" fontId="15" fillId="9" borderId="19" xfId="3" applyNumberFormat="1" applyFont="1" applyFill="1" applyBorder="1" applyAlignment="1" applyProtection="1">
      <alignment horizontal="left" vertical="center" wrapText="1"/>
    </xf>
    <xf numFmtId="164" fontId="20" fillId="9" borderId="8" xfId="3" applyNumberFormat="1" applyFont="1" applyFill="1" applyBorder="1" applyAlignment="1" applyProtection="1">
      <alignment horizontal="center" vertical="top" wrapText="1"/>
    </xf>
    <xf numFmtId="164" fontId="14" fillId="11" borderId="43" xfId="3" applyNumberFormat="1" applyFont="1" applyFill="1" applyBorder="1" applyAlignment="1" applyProtection="1">
      <alignment horizontal="center" vertical="top" wrapText="1"/>
    </xf>
    <xf numFmtId="164" fontId="13" fillId="0" borderId="20" xfId="3" applyNumberFormat="1" applyFont="1" applyBorder="1" applyAlignment="1" applyProtection="1">
      <alignment horizontal="right" vertical="center" wrapText="1"/>
    </xf>
    <xf numFmtId="164" fontId="14" fillId="0" borderId="57" xfId="3" applyNumberFormat="1" applyFont="1" applyFill="1" applyBorder="1" applyAlignment="1" applyProtection="1">
      <alignment vertical="center" wrapText="1"/>
    </xf>
    <xf numFmtId="166" fontId="14" fillId="10" borderId="40" xfId="3" applyNumberFormat="1" applyFont="1" applyFill="1" applyBorder="1" applyAlignment="1" applyProtection="1">
      <alignment vertical="center" wrapText="1"/>
    </xf>
    <xf numFmtId="164" fontId="13" fillId="0" borderId="8" xfId="3" applyNumberFormat="1" applyFont="1" applyBorder="1" applyAlignment="1" applyProtection="1">
      <alignment vertical="top" wrapText="1"/>
    </xf>
    <xf numFmtId="164" fontId="13" fillId="0" borderId="27" xfId="3" applyNumberFormat="1" applyFont="1" applyBorder="1" applyAlignment="1" applyProtection="1">
      <alignment horizontal="right" vertical="center" wrapText="1"/>
    </xf>
    <xf numFmtId="0" fontId="13" fillId="0" borderId="27" xfId="0" applyFont="1" applyFill="1" applyBorder="1" applyAlignment="1" applyProtection="1">
      <alignment horizontal="right" vertical="center"/>
    </xf>
    <xf numFmtId="166" fontId="14" fillId="7" borderId="22" xfId="3" applyNumberFormat="1" applyFont="1" applyFill="1" applyBorder="1" applyAlignment="1" applyProtection="1">
      <alignment vertical="center" wrapText="1"/>
    </xf>
    <xf numFmtId="164" fontId="14" fillId="0" borderId="26" xfId="3" applyNumberFormat="1" applyFont="1" applyFill="1" applyBorder="1" applyAlignment="1" applyProtection="1">
      <alignment vertical="center" wrapText="1"/>
    </xf>
    <xf numFmtId="164" fontId="14" fillId="0" borderId="41" xfId="3" applyNumberFormat="1" applyFont="1" applyFill="1" applyBorder="1" applyAlignment="1" applyProtection="1">
      <alignment vertical="center" wrapText="1"/>
    </xf>
    <xf numFmtId="166" fontId="14" fillId="7" borderId="40" xfId="3" applyNumberFormat="1" applyFont="1" applyFill="1" applyBorder="1" applyAlignment="1" applyProtection="1">
      <alignment vertical="center" wrapText="1"/>
    </xf>
    <xf numFmtId="166" fontId="14" fillId="7" borderId="52" xfId="3" applyNumberFormat="1" applyFont="1" applyFill="1" applyBorder="1" applyAlignment="1" applyProtection="1">
      <alignment vertical="center" wrapText="1"/>
    </xf>
    <xf numFmtId="166" fontId="14" fillId="9" borderId="8" xfId="3" applyNumberFormat="1" applyFont="1" applyFill="1" applyBorder="1" applyAlignment="1" applyProtection="1">
      <alignment horizontal="center" vertical="center" wrapText="1"/>
    </xf>
    <xf numFmtId="164" fontId="14" fillId="9" borderId="40" xfId="3" applyNumberFormat="1" applyFont="1" applyFill="1" applyBorder="1" applyAlignment="1" applyProtection="1">
      <alignment horizontal="center" vertical="top" wrapText="1"/>
    </xf>
    <xf numFmtId="164" fontId="21" fillId="0" borderId="0" xfId="3" applyNumberFormat="1" applyFont="1" applyFill="1" applyBorder="1" applyAlignment="1" applyProtection="1">
      <alignment vertical="top" wrapText="1"/>
    </xf>
    <xf numFmtId="169" fontId="14" fillId="10" borderId="40" xfId="3" applyNumberFormat="1" applyFont="1" applyFill="1" applyBorder="1" applyAlignment="1" applyProtection="1">
      <alignment horizontal="center" vertical="center" wrapText="1"/>
    </xf>
    <xf numFmtId="0" fontId="13" fillId="0" borderId="27" xfId="0" applyFont="1" applyFill="1" applyBorder="1" applyAlignment="1" applyProtection="1">
      <alignment horizontal="right" vertical="center" wrapText="1"/>
    </xf>
    <xf numFmtId="164" fontId="14" fillId="0" borderId="20" xfId="3" applyNumberFormat="1" applyFont="1" applyBorder="1" applyAlignment="1" applyProtection="1">
      <alignment horizontal="right" vertical="center" wrapText="1"/>
    </xf>
    <xf numFmtId="166" fontId="14" fillId="0" borderId="24" xfId="3" applyNumberFormat="1" applyFont="1" applyFill="1" applyBorder="1" applyAlignment="1" applyProtection="1">
      <alignment vertical="center" wrapText="1"/>
    </xf>
    <xf numFmtId="164" fontId="14" fillId="0" borderId="27" xfId="3" applyNumberFormat="1" applyFont="1" applyFill="1" applyBorder="1" applyAlignment="1" applyProtection="1">
      <alignment vertical="center" wrapText="1"/>
    </xf>
    <xf numFmtId="166" fontId="14" fillId="0" borderId="25" xfId="3" applyNumberFormat="1" applyFont="1" applyFill="1" applyBorder="1" applyAlignment="1" applyProtection="1">
      <alignment vertical="center" wrapText="1"/>
    </xf>
    <xf numFmtId="164" fontId="13" fillId="0" borderId="20" xfId="3" applyNumberFormat="1" applyFont="1" applyFill="1" applyBorder="1" applyAlignment="1" applyProtection="1">
      <alignment horizontal="right" vertical="center" wrapText="1"/>
    </xf>
    <xf numFmtId="166" fontId="14" fillId="7" borderId="21" xfId="3" applyNumberFormat="1" applyFont="1" applyFill="1" applyBorder="1" applyAlignment="1" applyProtection="1">
      <alignment vertical="center" wrapText="1"/>
    </xf>
    <xf numFmtId="166" fontId="14" fillId="7" borderId="37" xfId="3" applyNumberFormat="1" applyFont="1" applyFill="1" applyBorder="1" applyAlignment="1" applyProtection="1">
      <alignment vertical="center" wrapText="1"/>
    </xf>
    <xf numFmtId="164" fontId="13" fillId="0" borderId="61" xfId="3" applyNumberFormat="1" applyFont="1" applyFill="1" applyBorder="1" applyAlignment="1" applyProtection="1">
      <alignment horizontal="right" vertical="center" wrapText="1"/>
    </xf>
    <xf numFmtId="166" fontId="14" fillId="18" borderId="6" xfId="3" applyNumberFormat="1" applyFont="1" applyFill="1" applyBorder="1" applyAlignment="1" applyProtection="1">
      <alignment vertical="center" wrapText="1"/>
    </xf>
    <xf numFmtId="166" fontId="14" fillId="0" borderId="60" xfId="3" applyNumberFormat="1" applyFont="1" applyFill="1" applyBorder="1" applyAlignment="1" applyProtection="1">
      <alignment vertical="center" wrapText="1"/>
    </xf>
    <xf numFmtId="166" fontId="14" fillId="18" borderId="51" xfId="3" applyNumberFormat="1" applyFont="1" applyFill="1" applyBorder="1" applyAlignment="1" applyProtection="1">
      <alignment vertical="center" wrapText="1"/>
    </xf>
    <xf numFmtId="166" fontId="14" fillId="18" borderId="56" xfId="3" applyNumberFormat="1" applyFont="1" applyFill="1" applyBorder="1" applyAlignment="1" applyProtection="1">
      <alignment vertical="center" wrapText="1"/>
    </xf>
    <xf numFmtId="164" fontId="14" fillId="0" borderId="33" xfId="3" applyNumberFormat="1" applyFont="1" applyFill="1" applyBorder="1" applyAlignment="1" applyProtection="1">
      <alignment vertical="center" wrapText="1"/>
    </xf>
    <xf numFmtId="165" fontId="15" fillId="0" borderId="4" xfId="3" applyNumberFormat="1" applyFont="1" applyFill="1" applyBorder="1" applyAlignment="1" applyProtection="1">
      <alignment horizontal="center" vertical="top" wrapText="1"/>
    </xf>
    <xf numFmtId="164" fontId="15" fillId="0" borderId="36" xfId="3" applyNumberFormat="1" applyFont="1" applyFill="1" applyBorder="1" applyAlignment="1" applyProtection="1">
      <alignment vertical="top" wrapText="1"/>
    </xf>
    <xf numFmtId="164" fontId="15" fillId="0" borderId="8" xfId="3" applyNumberFormat="1" applyFont="1" applyFill="1" applyBorder="1" applyAlignment="1" applyProtection="1">
      <alignment vertical="top" wrapText="1"/>
    </xf>
    <xf numFmtId="0" fontId="0" fillId="0" borderId="0" xfId="0" applyProtection="1"/>
    <xf numFmtId="0" fontId="13" fillId="0" borderId="0" xfId="7" applyFont="1" applyProtection="1"/>
    <xf numFmtId="0" fontId="13" fillId="0" borderId="13" xfId="7" applyFont="1" applyBorder="1" applyProtection="1"/>
    <xf numFmtId="0" fontId="13" fillId="0" borderId="0" xfId="7" applyFont="1" applyBorder="1" applyAlignment="1" applyProtection="1">
      <alignment horizontal="center"/>
    </xf>
    <xf numFmtId="0" fontId="13" fillId="0" borderId="0" xfId="7" applyFont="1" applyBorder="1" applyProtection="1"/>
    <xf numFmtId="0" fontId="13" fillId="0" borderId="14" xfId="7" applyFont="1" applyBorder="1" applyProtection="1"/>
    <xf numFmtId="0" fontId="15" fillId="0" borderId="58" xfId="7" applyFont="1" applyFill="1" applyBorder="1" applyAlignment="1" applyProtection="1">
      <alignment horizontal="center" vertical="center" wrapText="1"/>
    </xf>
    <xf numFmtId="0" fontId="15" fillId="0" borderId="63" xfId="7" applyFont="1" applyFill="1" applyBorder="1" applyAlignment="1" applyProtection="1">
      <alignment horizontal="center" vertical="center" wrapText="1"/>
    </xf>
    <xf numFmtId="0" fontId="15" fillId="0" borderId="62" xfId="7" applyFont="1" applyFill="1" applyBorder="1" applyAlignment="1" applyProtection="1">
      <alignment horizontal="center" vertical="center" wrapText="1"/>
    </xf>
    <xf numFmtId="0" fontId="15" fillId="0" borderId="12" xfId="7" applyFont="1" applyFill="1" applyBorder="1" applyAlignment="1" applyProtection="1">
      <alignment horizontal="center" vertical="center" wrapText="1"/>
    </xf>
    <xf numFmtId="0" fontId="13" fillId="0" borderId="0" xfId="7" applyFont="1" applyAlignment="1" applyProtection="1">
      <alignment vertical="center"/>
    </xf>
    <xf numFmtId="0" fontId="13" fillId="0" borderId="13" xfId="7" applyFont="1" applyBorder="1" applyAlignment="1" applyProtection="1">
      <alignment vertical="center"/>
    </xf>
    <xf numFmtId="49" fontId="13" fillId="0" borderId="33" xfId="7" applyNumberFormat="1" applyFont="1" applyFill="1" applyBorder="1" applyAlignment="1" applyProtection="1">
      <alignment vertical="center" wrapText="1"/>
    </xf>
    <xf numFmtId="171" fontId="13" fillId="0" borderId="60" xfId="7" applyNumberFormat="1" applyFont="1" applyFill="1" applyBorder="1" applyAlignment="1" applyProtection="1">
      <alignment horizontal="center" vertical="center"/>
    </xf>
    <xf numFmtId="49" fontId="13" fillId="0" borderId="60" xfId="7" applyNumberFormat="1" applyFont="1" applyFill="1" applyBorder="1" applyAlignment="1" applyProtection="1">
      <alignment vertical="center" wrapText="1"/>
    </xf>
    <xf numFmtId="166" fontId="13" fillId="0" borderId="60" xfId="7" applyNumberFormat="1" applyFont="1" applyFill="1" applyBorder="1" applyAlignment="1" applyProtection="1">
      <alignment vertical="center"/>
    </xf>
    <xf numFmtId="169" fontId="13" fillId="0" borderId="60" xfId="7" applyNumberFormat="1" applyFont="1" applyFill="1" applyBorder="1" applyAlignment="1" applyProtection="1">
      <alignment horizontal="center" vertical="center"/>
    </xf>
    <xf numFmtId="166" fontId="13" fillId="0" borderId="34" xfId="7" applyNumberFormat="1" applyFont="1" applyFill="1" applyBorder="1" applyAlignment="1" applyProtection="1">
      <alignment vertical="center"/>
    </xf>
    <xf numFmtId="166" fontId="13" fillId="0" borderId="36" xfId="7" applyNumberFormat="1" applyFont="1" applyFill="1" applyBorder="1" applyAlignment="1" applyProtection="1">
      <alignment vertical="center"/>
    </xf>
    <xf numFmtId="0" fontId="13" fillId="0" borderId="14" xfId="7" applyFont="1" applyBorder="1" applyAlignment="1" applyProtection="1">
      <alignment vertical="center"/>
    </xf>
    <xf numFmtId="49" fontId="13" fillId="0" borderId="0" xfId="7" applyNumberFormat="1" applyFont="1" applyFill="1" applyBorder="1" applyAlignment="1" applyProtection="1">
      <alignment vertical="center" wrapText="1"/>
    </xf>
    <xf numFmtId="171" fontId="13" fillId="0" borderId="0" xfId="7" applyNumberFormat="1" applyFont="1" applyFill="1" applyBorder="1" applyAlignment="1" applyProtection="1">
      <alignment horizontal="center" vertical="center"/>
    </xf>
    <xf numFmtId="166" fontId="13" fillId="0" borderId="0" xfId="7" applyNumberFormat="1" applyFont="1" applyFill="1" applyBorder="1" applyAlignment="1" applyProtection="1">
      <alignment vertical="center"/>
    </xf>
    <xf numFmtId="169" fontId="13" fillId="0" borderId="0" xfId="7" applyNumberFormat="1" applyFont="1" applyFill="1" applyBorder="1" applyAlignment="1" applyProtection="1">
      <alignment horizontal="center" vertical="center"/>
    </xf>
    <xf numFmtId="166" fontId="13" fillId="10" borderId="7" xfId="7" applyNumberFormat="1" applyFont="1" applyFill="1" applyBorder="1" applyAlignment="1" applyProtection="1">
      <alignment vertical="center"/>
    </xf>
    <xf numFmtId="166" fontId="13" fillId="10" borderId="37" xfId="7" applyNumberFormat="1" applyFont="1" applyFill="1" applyBorder="1" applyAlignment="1" applyProtection="1">
      <alignment vertical="center"/>
    </xf>
    <xf numFmtId="166" fontId="13" fillId="10" borderId="53" xfId="7" applyNumberFormat="1" applyFont="1" applyFill="1" applyBorder="1" applyAlignment="1" applyProtection="1">
      <alignment vertical="center"/>
    </xf>
    <xf numFmtId="49" fontId="15" fillId="16" borderId="30" xfId="7" applyNumberFormat="1" applyFont="1" applyFill="1" applyBorder="1" applyAlignment="1" applyProtection="1">
      <alignment vertical="center" wrapText="1"/>
    </xf>
    <xf numFmtId="3" fontId="15" fillId="10" borderId="26" xfId="7" applyNumberFormat="1" applyFont="1" applyFill="1" applyBorder="1" applyAlignment="1" applyProtection="1">
      <alignment horizontal="center" vertical="center"/>
    </xf>
    <xf numFmtId="49" fontId="15" fillId="16" borderId="26" xfId="7" applyNumberFormat="1" applyFont="1" applyFill="1" applyBorder="1" applyAlignment="1" applyProtection="1">
      <alignment vertical="center" wrapText="1"/>
    </xf>
    <xf numFmtId="166" fontId="15" fillId="10" borderId="26" xfId="7" applyNumberFormat="1" applyFont="1" applyFill="1" applyBorder="1" applyAlignment="1" applyProtection="1">
      <alignment vertical="center"/>
    </xf>
    <xf numFmtId="166" fontId="15" fillId="16" borderId="26" xfId="7" applyNumberFormat="1" applyFont="1" applyFill="1" applyBorder="1" applyAlignment="1" applyProtection="1">
      <alignment vertical="center"/>
    </xf>
    <xf numFmtId="166" fontId="15" fillId="10" borderId="17" xfId="7" applyNumberFormat="1" applyFont="1" applyFill="1" applyBorder="1" applyAlignment="1" applyProtection="1">
      <alignment vertical="center"/>
    </xf>
    <xf numFmtId="166" fontId="15" fillId="16" borderId="17" xfId="7" applyNumberFormat="1" applyFont="1" applyFill="1" applyBorder="1" applyAlignment="1" applyProtection="1">
      <alignment vertical="center"/>
    </xf>
    <xf numFmtId="166" fontId="15" fillId="10" borderId="41" xfId="7" applyNumberFormat="1" applyFont="1" applyFill="1" applyBorder="1" applyAlignment="1" applyProtection="1">
      <alignment vertical="center"/>
    </xf>
    <xf numFmtId="49" fontId="15" fillId="16" borderId="61" xfId="7" applyNumberFormat="1" applyFont="1" applyFill="1" applyBorder="1" applyAlignment="1" applyProtection="1">
      <alignment vertical="center" wrapText="1"/>
    </xf>
    <xf numFmtId="171" fontId="15" fillId="16" borderId="45" xfId="7" applyNumberFormat="1" applyFont="1" applyFill="1" applyBorder="1" applyAlignment="1" applyProtection="1">
      <alignment horizontal="center" vertical="center"/>
    </xf>
    <xf numFmtId="49" fontId="15" fillId="16" borderId="45" xfId="7" applyNumberFormat="1" applyFont="1" applyFill="1" applyBorder="1" applyAlignment="1" applyProtection="1">
      <alignment vertical="center" wrapText="1"/>
    </xf>
    <xf numFmtId="166" fontId="15" fillId="16" borderId="45" xfId="7" applyNumberFormat="1" applyFont="1" applyFill="1" applyBorder="1" applyAlignment="1" applyProtection="1">
      <alignment vertical="center"/>
    </xf>
    <xf numFmtId="169" fontId="15" fillId="10" borderId="45" xfId="7" applyNumberFormat="1" applyFont="1" applyFill="1" applyBorder="1" applyAlignment="1" applyProtection="1">
      <alignment horizontal="center" vertical="center"/>
    </xf>
    <xf numFmtId="166" fontId="15" fillId="16" borderId="5" xfId="7" applyNumberFormat="1" applyFont="1" applyFill="1" applyBorder="1" applyAlignment="1" applyProtection="1">
      <alignment vertical="center"/>
    </xf>
    <xf numFmtId="166" fontId="15" fillId="16" borderId="53" xfId="7" applyNumberFormat="1" applyFont="1" applyFill="1" applyBorder="1" applyAlignment="1" applyProtection="1">
      <alignment vertical="center"/>
    </xf>
    <xf numFmtId="49" fontId="15" fillId="0" borderId="28" xfId="7" applyNumberFormat="1" applyFont="1" applyFill="1" applyBorder="1" applyAlignment="1" applyProtection="1">
      <alignment vertical="center" wrapText="1"/>
    </xf>
    <xf numFmtId="171" fontId="15" fillId="0" borderId="28" xfId="7" applyNumberFormat="1" applyFont="1" applyFill="1" applyBorder="1" applyAlignment="1" applyProtection="1">
      <alignment horizontal="center" vertical="center"/>
    </xf>
    <xf numFmtId="166" fontId="15" fillId="0" borderId="28" xfId="7" applyNumberFormat="1" applyFont="1" applyFill="1" applyBorder="1" applyAlignment="1" applyProtection="1">
      <alignment vertical="center"/>
    </xf>
    <xf numFmtId="169" fontId="15" fillId="0" borderId="28" xfId="7" applyNumberFormat="1" applyFont="1" applyFill="1" applyBorder="1" applyAlignment="1" applyProtection="1">
      <alignment horizontal="center" vertical="center"/>
    </xf>
    <xf numFmtId="49" fontId="15" fillId="0" borderId="0" xfId="7" applyNumberFormat="1" applyFont="1" applyFill="1" applyBorder="1" applyAlignment="1" applyProtection="1">
      <alignment vertical="center" wrapText="1"/>
    </xf>
    <xf numFmtId="171" fontId="15" fillId="0" borderId="0" xfId="7" applyNumberFormat="1" applyFont="1" applyFill="1" applyBorder="1" applyAlignment="1" applyProtection="1">
      <alignment horizontal="center" vertical="center"/>
    </xf>
    <xf numFmtId="166" fontId="15" fillId="0" borderId="0" xfId="7" applyNumberFormat="1" applyFont="1" applyFill="1" applyBorder="1" applyAlignment="1" applyProtection="1">
      <alignment vertical="center"/>
    </xf>
    <xf numFmtId="169" fontId="15" fillId="0" borderId="0" xfId="7" applyNumberFormat="1" applyFont="1" applyFill="1" applyBorder="1" applyAlignment="1" applyProtection="1">
      <alignment horizontal="center" vertical="center"/>
    </xf>
    <xf numFmtId="0" fontId="15" fillId="0" borderId="35" xfId="7" applyFont="1" applyBorder="1" applyProtection="1"/>
    <xf numFmtId="0" fontId="13" fillId="0" borderId="35" xfId="7" applyFont="1" applyBorder="1" applyProtection="1"/>
    <xf numFmtId="166" fontId="15" fillId="10" borderId="45" xfId="7" applyNumberFormat="1" applyFont="1" applyFill="1" applyBorder="1" applyAlignment="1" applyProtection="1">
      <alignment horizontal="center" vertical="center"/>
    </xf>
    <xf numFmtId="0" fontId="13" fillId="0" borderId="39" xfId="7" applyFont="1" applyBorder="1" applyProtection="1"/>
    <xf numFmtId="0" fontId="13" fillId="0" borderId="35" xfId="7" applyFont="1" applyBorder="1" applyAlignment="1" applyProtection="1">
      <alignment horizontal="center"/>
    </xf>
    <xf numFmtId="0" fontId="13" fillId="0" borderId="36" xfId="7" applyFont="1" applyBorder="1" applyProtection="1"/>
    <xf numFmtId="0" fontId="13" fillId="0" borderId="0" xfId="7" applyFont="1" applyAlignment="1" applyProtection="1">
      <alignment horizontal="center"/>
    </xf>
    <xf numFmtId="169" fontId="13" fillId="10" borderId="21" xfId="3" applyNumberFormat="1" applyFont="1" applyFill="1" applyBorder="1" applyAlignment="1" applyProtection="1">
      <alignment horizontal="center" vertical="center" wrapText="1"/>
    </xf>
    <xf numFmtId="167" fontId="13" fillId="10" borderId="21" xfId="3" applyNumberFormat="1" applyFont="1" applyFill="1" applyBorder="1" applyAlignment="1" applyProtection="1">
      <alignment horizontal="left" vertical="center" wrapText="1"/>
    </xf>
    <xf numFmtId="164" fontId="13" fillId="0" borderId="20" xfId="8" applyNumberFormat="1" applyFont="1" applyBorder="1" applyAlignment="1" applyProtection="1">
      <alignment horizontal="left" vertical="center" wrapText="1"/>
    </xf>
    <xf numFmtId="166" fontId="20" fillId="16" borderId="60" xfId="3" applyNumberFormat="1" applyFont="1" applyFill="1" applyBorder="1" applyAlignment="1" applyProtection="1">
      <alignment horizontal="left" vertical="center" wrapText="1"/>
    </xf>
    <xf numFmtId="164" fontId="13" fillId="16" borderId="36" xfId="3" applyNumberFormat="1" applyFont="1" applyFill="1" applyBorder="1" applyAlignment="1" applyProtection="1">
      <alignment horizontal="left" vertical="center" wrapText="1"/>
    </xf>
    <xf numFmtId="164" fontId="13" fillId="0" borderId="21" xfId="8" applyNumberFormat="1" applyFont="1" applyBorder="1" applyAlignment="1" applyProtection="1">
      <alignment horizontal="left" vertical="center" wrapText="1"/>
    </xf>
    <xf numFmtId="166" fontId="20" fillId="16" borderId="39" xfId="3" applyNumberFormat="1" applyFont="1" applyFill="1" applyBorder="1" applyAlignment="1" applyProtection="1">
      <alignment vertical="center" wrapText="1"/>
    </xf>
    <xf numFmtId="164" fontId="20" fillId="16" borderId="34" xfId="3" applyNumberFormat="1" applyFont="1" applyFill="1" applyBorder="1" applyAlignment="1" applyProtection="1">
      <alignment vertical="center" wrapText="1"/>
    </xf>
    <xf numFmtId="164" fontId="20" fillId="16" borderId="69" xfId="3" applyNumberFormat="1" applyFont="1" applyFill="1" applyBorder="1" applyAlignment="1" applyProtection="1">
      <alignment vertical="center" wrapText="1"/>
    </xf>
    <xf numFmtId="164" fontId="14" fillId="0" borderId="17" xfId="3" applyNumberFormat="1" applyFont="1" applyFill="1" applyBorder="1" applyAlignment="1" applyProtection="1">
      <alignment vertical="top" wrapText="1"/>
    </xf>
    <xf numFmtId="164" fontId="14" fillId="6" borderId="16" xfId="3" applyNumberFormat="1" applyFont="1" applyFill="1" applyBorder="1" applyAlignment="1" applyProtection="1">
      <alignment horizontal="left" vertical="center" wrapText="1"/>
      <protection locked="0"/>
    </xf>
    <xf numFmtId="164" fontId="20" fillId="14" borderId="16" xfId="3" applyNumberFormat="1" applyFont="1" applyFill="1" applyBorder="1" applyAlignment="1" applyProtection="1">
      <alignment vertical="center" wrapText="1"/>
    </xf>
    <xf numFmtId="166" fontId="13" fillId="10" borderId="5" xfId="7" applyNumberFormat="1" applyFont="1" applyFill="1" applyBorder="1" applyAlignment="1" applyProtection="1">
      <alignment vertical="center"/>
    </xf>
    <xf numFmtId="164" fontId="13" fillId="6" borderId="20" xfId="3" applyNumberFormat="1" applyFont="1" applyFill="1" applyBorder="1" applyAlignment="1" applyProtection="1">
      <alignment horizontal="left" vertical="center" wrapText="1"/>
      <protection locked="0"/>
    </xf>
    <xf numFmtId="172" fontId="13" fillId="6" borderId="7" xfId="3" applyNumberFormat="1" applyFont="1" applyFill="1" applyBorder="1" applyAlignment="1" applyProtection="1">
      <alignment horizontal="center" vertical="center" wrapText="1"/>
      <protection locked="0"/>
    </xf>
    <xf numFmtId="164" fontId="13" fillId="6" borderId="21" xfId="3" applyNumberFormat="1" applyFont="1" applyFill="1" applyBorder="1" applyAlignment="1" applyProtection="1">
      <alignment horizontal="left" vertical="center" wrapText="1"/>
      <protection locked="0"/>
    </xf>
    <xf numFmtId="166" fontId="13" fillId="6" borderId="21" xfId="3" applyNumberFormat="1" applyFont="1" applyFill="1" applyBorder="1" applyAlignment="1" applyProtection="1">
      <alignment vertical="center" wrapText="1"/>
      <protection locked="0"/>
    </xf>
    <xf numFmtId="3" fontId="13" fillId="6" borderId="21" xfId="3" applyNumberFormat="1" applyFont="1" applyFill="1" applyBorder="1" applyAlignment="1" applyProtection="1">
      <alignment horizontal="center" vertical="center" wrapText="1"/>
      <protection locked="0"/>
    </xf>
    <xf numFmtId="164" fontId="13" fillId="6" borderId="61" xfId="3" applyNumberFormat="1" applyFont="1" applyFill="1" applyBorder="1" applyAlignment="1" applyProtection="1">
      <alignment horizontal="left" vertical="center" wrapText="1"/>
      <protection locked="0"/>
    </xf>
    <xf numFmtId="172" fontId="13" fillId="6" borderId="5" xfId="3" applyNumberFormat="1" applyFont="1" applyFill="1" applyBorder="1" applyAlignment="1" applyProtection="1">
      <alignment horizontal="center" vertical="center" wrapText="1"/>
      <protection locked="0"/>
    </xf>
    <xf numFmtId="164" fontId="13" fillId="6" borderId="45" xfId="3" applyNumberFormat="1" applyFont="1" applyFill="1" applyBorder="1" applyAlignment="1" applyProtection="1">
      <alignment horizontal="left" vertical="center" wrapText="1"/>
      <protection locked="0"/>
    </xf>
    <xf numFmtId="166" fontId="13" fillId="6" borderId="45" xfId="3" applyNumberFormat="1" applyFont="1" applyFill="1" applyBorder="1" applyAlignment="1" applyProtection="1">
      <alignment vertical="center" wrapText="1"/>
      <protection locked="0"/>
    </xf>
    <xf numFmtId="3" fontId="13" fillId="6" borderId="45" xfId="3" applyNumberFormat="1" applyFont="1" applyFill="1" applyBorder="1" applyAlignment="1" applyProtection="1">
      <alignment horizontal="center" vertical="center" wrapText="1"/>
      <protection locked="0"/>
    </xf>
    <xf numFmtId="164" fontId="15" fillId="0" borderId="0" xfId="8" applyNumberFormat="1" applyFont="1" applyFill="1" applyBorder="1" applyAlignment="1" applyProtection="1">
      <alignment vertical="top" wrapText="1"/>
    </xf>
    <xf numFmtId="165" fontId="15" fillId="0" borderId="13" xfId="8" applyNumberFormat="1" applyFont="1" applyFill="1" applyBorder="1" applyAlignment="1" applyProtection="1">
      <alignment horizontal="center" vertical="top" wrapText="1"/>
    </xf>
    <xf numFmtId="172" fontId="20" fillId="6" borderId="67" xfId="8" applyNumberFormat="1" applyFont="1" applyFill="1" applyBorder="1" applyAlignment="1" applyProtection="1">
      <alignment horizontal="center" vertical="center" wrapText="1"/>
      <protection locked="0"/>
    </xf>
    <xf numFmtId="164" fontId="19" fillId="0" borderId="3" xfId="8" applyNumberFormat="1" applyFont="1" applyFill="1" applyBorder="1" applyAlignment="1" applyProtection="1">
      <alignment horizontal="center" vertical="center" wrapText="1"/>
    </xf>
    <xf numFmtId="164" fontId="19" fillId="0" borderId="54" xfId="8" applyNumberFormat="1" applyFont="1" applyFill="1" applyBorder="1" applyAlignment="1" applyProtection="1">
      <alignment horizontal="center" vertical="center" wrapText="1"/>
    </xf>
    <xf numFmtId="164" fontId="13" fillId="0" borderId="14" xfId="8" quotePrefix="1" applyNumberFormat="1" applyFont="1" applyFill="1" applyBorder="1" applyAlignment="1" applyProtection="1">
      <alignment horizontal="left" vertical="center" wrapText="1"/>
    </xf>
    <xf numFmtId="164" fontId="13" fillId="0" borderId="0" xfId="8" quotePrefix="1" applyNumberFormat="1" applyFont="1" applyFill="1" applyBorder="1" applyAlignment="1" applyProtection="1">
      <alignment horizontal="left" vertical="center" wrapText="1"/>
    </xf>
    <xf numFmtId="164" fontId="19" fillId="0" borderId="13" xfId="8" applyNumberFormat="1" applyFont="1" applyFill="1" applyBorder="1" applyAlignment="1" applyProtection="1">
      <alignment horizontal="center" vertical="center" wrapText="1"/>
    </xf>
    <xf numFmtId="164" fontId="19" fillId="0" borderId="0" xfId="8" applyNumberFormat="1" applyFont="1" applyFill="1" applyBorder="1" applyAlignment="1" applyProtection="1">
      <alignment horizontal="center" vertical="center" wrapText="1"/>
    </xf>
    <xf numFmtId="164" fontId="19" fillId="0" borderId="14" xfId="8" applyNumberFormat="1" applyFont="1" applyFill="1" applyBorder="1" applyAlignment="1" applyProtection="1">
      <alignment horizontal="center" vertical="center" wrapText="1"/>
    </xf>
    <xf numFmtId="164" fontId="15" fillId="0" borderId="0" xfId="8" applyNumberFormat="1" applyFont="1" applyFill="1" applyAlignment="1" applyProtection="1">
      <alignment vertical="top" wrapText="1"/>
    </xf>
    <xf numFmtId="172" fontId="20" fillId="6" borderId="70" xfId="8" applyNumberFormat="1" applyFont="1" applyFill="1" applyBorder="1" applyAlignment="1" applyProtection="1">
      <alignment horizontal="center" vertical="center" wrapText="1"/>
      <protection locked="0"/>
    </xf>
    <xf numFmtId="164" fontId="20" fillId="0" borderId="21" xfId="3" quotePrefix="1" applyNumberFormat="1" applyFont="1" applyFill="1" applyBorder="1" applyAlignment="1" applyProtection="1">
      <alignment horizontal="center" vertical="center" wrapText="1"/>
    </xf>
    <xf numFmtId="164" fontId="13" fillId="0" borderId="0" xfId="8" applyNumberFormat="1" applyFont="1" applyFill="1" applyBorder="1" applyAlignment="1" applyProtection="1">
      <alignment vertical="center" wrapText="1"/>
    </xf>
    <xf numFmtId="165" fontId="13" fillId="0" borderId="52" xfId="8" applyNumberFormat="1" applyFont="1" applyBorder="1" applyAlignment="1" applyProtection="1">
      <alignment horizontal="center" vertical="center" wrapText="1"/>
    </xf>
    <xf numFmtId="164" fontId="14" fillId="0" borderId="15" xfId="8" applyNumberFormat="1" applyFont="1" applyFill="1" applyBorder="1" applyAlignment="1" applyProtection="1">
      <alignment horizontal="center" vertical="center" wrapText="1"/>
    </xf>
    <xf numFmtId="167" fontId="13" fillId="6" borderId="21" xfId="8" applyNumberFormat="1" applyFont="1" applyFill="1" applyBorder="1" applyAlignment="1" applyProtection="1">
      <alignment horizontal="left" vertical="center" wrapText="1"/>
      <protection locked="0"/>
    </xf>
    <xf numFmtId="164" fontId="14" fillId="6" borderId="16" xfId="8" applyNumberFormat="1" applyFont="1" applyFill="1" applyBorder="1" applyAlignment="1" applyProtection="1">
      <alignment horizontal="left" vertical="center" wrapText="1"/>
      <protection locked="0"/>
    </xf>
    <xf numFmtId="164" fontId="13" fillId="0" borderId="14" xfId="8" applyNumberFormat="1" applyFont="1" applyFill="1" applyBorder="1" applyAlignment="1" applyProtection="1">
      <alignment vertical="center" wrapText="1"/>
    </xf>
    <xf numFmtId="164" fontId="14" fillId="0" borderId="29" xfId="8" applyNumberFormat="1" applyFont="1" applyFill="1" applyBorder="1" applyAlignment="1" applyProtection="1">
      <alignment vertical="center" wrapText="1"/>
    </xf>
    <xf numFmtId="166" fontId="14" fillId="13" borderId="21" xfId="8" applyNumberFormat="1" applyFont="1" applyFill="1" applyBorder="1" applyAlignment="1" applyProtection="1">
      <alignment vertical="center" wrapText="1"/>
    </xf>
    <xf numFmtId="164" fontId="13" fillId="0" borderId="7" xfId="8" applyNumberFormat="1" applyFont="1" applyFill="1" applyBorder="1" applyAlignment="1" applyProtection="1">
      <alignment horizontal="left" vertical="center" wrapText="1"/>
    </xf>
    <xf numFmtId="164" fontId="13" fillId="0" borderId="37" xfId="8" applyNumberFormat="1" applyFont="1" applyFill="1" applyBorder="1" applyAlignment="1" applyProtection="1">
      <alignment horizontal="left" vertical="center" wrapText="1"/>
    </xf>
    <xf numFmtId="164" fontId="13" fillId="0" borderId="8" xfId="8" applyNumberFormat="1" applyFont="1" applyBorder="1" applyAlignment="1" applyProtection="1">
      <alignment vertical="center" wrapText="1"/>
    </xf>
    <xf numFmtId="164" fontId="23" fillId="10" borderId="59" xfId="3" applyNumberFormat="1" applyFont="1" applyFill="1" applyBorder="1" applyAlignment="1" applyProtection="1">
      <alignment horizontal="center" vertical="center" wrapText="1"/>
    </xf>
    <xf numFmtId="168" fontId="25" fillId="0" borderId="0" xfId="2" applyNumberFormat="1" applyFont="1" applyBorder="1" applyAlignment="1" applyProtection="1">
      <alignment horizontal="right"/>
    </xf>
    <xf numFmtId="0" fontId="0" fillId="0" borderId="1" xfId="2" applyFont="1" applyBorder="1" applyAlignment="1" applyProtection="1">
      <alignment horizontal="left" vertical="center" wrapText="1"/>
    </xf>
    <xf numFmtId="0" fontId="14" fillId="0" borderId="18" xfId="0" applyFont="1" applyFill="1" applyBorder="1" applyAlignment="1" applyProtection="1">
      <alignment horizontal="center" vertical="center" wrapText="1"/>
    </xf>
    <xf numFmtId="164" fontId="13" fillId="10" borderId="28" xfId="3" applyNumberFormat="1" applyFont="1" applyFill="1" applyBorder="1" applyAlignment="1" applyProtection="1">
      <alignment horizontal="center" vertical="center" wrapText="1"/>
    </xf>
    <xf numFmtId="164" fontId="21" fillId="0" borderId="41" xfId="3" applyNumberFormat="1" applyFont="1" applyBorder="1" applyAlignment="1" applyProtection="1">
      <alignment vertical="center" wrapText="1"/>
    </xf>
    <xf numFmtId="164" fontId="20" fillId="0" borderId="13" xfId="3" applyNumberFormat="1" applyFont="1" applyBorder="1" applyAlignment="1" applyProtection="1">
      <alignment horizontal="center" vertical="center" wrapText="1"/>
    </xf>
    <xf numFmtId="164" fontId="13" fillId="0" borderId="20" xfId="3" applyNumberFormat="1" applyFont="1" applyBorder="1" applyAlignment="1">
      <alignment horizontal="right" vertical="center" wrapText="1"/>
    </xf>
    <xf numFmtId="0" fontId="8" fillId="0" borderId="0" xfId="2" applyFont="1" applyBorder="1" applyAlignment="1" applyProtection="1">
      <alignment horizontal="left"/>
    </xf>
    <xf numFmtId="164" fontId="20" fillId="9" borderId="7" xfId="3" applyNumberFormat="1" applyFont="1" applyFill="1" applyBorder="1" applyAlignment="1" applyProtection="1">
      <alignment horizontal="center" vertical="top" wrapText="1"/>
    </xf>
    <xf numFmtId="164" fontId="20" fillId="9" borderId="9" xfId="3" applyNumberFormat="1" applyFont="1" applyFill="1" applyBorder="1" applyAlignment="1" applyProtection="1">
      <alignment horizontal="center" vertical="top" wrapText="1"/>
    </xf>
    <xf numFmtId="164" fontId="19" fillId="8" borderId="10" xfId="3" applyNumberFormat="1" applyFont="1" applyFill="1" applyBorder="1" applyAlignment="1" applyProtection="1">
      <alignment horizontal="center" vertical="center" wrapText="1"/>
    </xf>
    <xf numFmtId="164" fontId="19" fillId="8" borderId="12" xfId="3" applyNumberFormat="1" applyFont="1" applyFill="1" applyBorder="1" applyAlignment="1" applyProtection="1">
      <alignment horizontal="center" vertical="center" wrapText="1"/>
    </xf>
    <xf numFmtId="164" fontId="16" fillId="7" borderId="10" xfId="3" applyNumberFormat="1" applyFont="1" applyFill="1" applyBorder="1" applyAlignment="1" applyProtection="1">
      <alignment horizontal="center" vertical="center" wrapText="1"/>
    </xf>
    <xf numFmtId="164" fontId="16" fillId="7" borderId="11" xfId="3" applyNumberFormat="1" applyFont="1" applyFill="1" applyBorder="1" applyAlignment="1" applyProtection="1">
      <alignment horizontal="center" vertical="center" wrapText="1"/>
    </xf>
    <xf numFmtId="164" fontId="16" fillId="7" borderId="12" xfId="3" applyNumberFormat="1" applyFont="1" applyFill="1" applyBorder="1" applyAlignment="1" applyProtection="1">
      <alignment horizontal="center" vertical="center" wrapText="1"/>
    </xf>
    <xf numFmtId="164" fontId="7" fillId="0" borderId="58" xfId="3" applyNumberFormat="1" applyFont="1" applyFill="1" applyBorder="1" applyAlignment="1" applyProtection="1">
      <alignment horizontal="left" vertical="center" wrapText="1"/>
    </xf>
    <xf numFmtId="164" fontId="7" fillId="0" borderId="63" xfId="3" applyNumberFormat="1" applyFont="1" applyFill="1" applyBorder="1" applyAlignment="1" applyProtection="1">
      <alignment horizontal="left" vertical="center" wrapText="1"/>
    </xf>
    <xf numFmtId="164" fontId="7" fillId="6" borderId="63" xfId="3" applyNumberFormat="1" applyFont="1" applyFill="1" applyBorder="1" applyAlignment="1" applyProtection="1">
      <alignment horizontal="center" vertical="center" wrapText="1"/>
    </xf>
    <xf numFmtId="164" fontId="23" fillId="10" borderId="63" xfId="3" applyNumberFormat="1" applyFont="1" applyFill="1" applyBorder="1" applyAlignment="1" applyProtection="1">
      <alignment horizontal="center" vertical="center" wrapText="1"/>
    </xf>
    <xf numFmtId="164" fontId="23" fillId="10" borderId="59" xfId="3" applyNumberFormat="1" applyFont="1" applyFill="1" applyBorder="1" applyAlignment="1" applyProtection="1">
      <alignment horizontal="center" vertical="center" wrapText="1"/>
    </xf>
    <xf numFmtId="0" fontId="23" fillId="0" borderId="2" xfId="2" applyFont="1" applyBorder="1" applyAlignment="1" applyProtection="1">
      <alignment horizontal="center" vertical="center"/>
    </xf>
    <xf numFmtId="0" fontId="23" fillId="0" borderId="3" xfId="2" applyFont="1" applyBorder="1" applyAlignment="1" applyProtection="1">
      <alignment horizontal="center" vertical="center"/>
    </xf>
    <xf numFmtId="0" fontId="23" fillId="0" borderId="54" xfId="2" applyFont="1" applyBorder="1" applyAlignment="1" applyProtection="1">
      <alignment horizontal="center" vertical="center"/>
    </xf>
    <xf numFmtId="164" fontId="23" fillId="6" borderId="5" xfId="3" applyNumberFormat="1" applyFont="1" applyFill="1" applyBorder="1" applyAlignment="1" applyProtection="1">
      <alignment horizontal="center" vertical="center" wrapText="1"/>
      <protection locked="0"/>
    </xf>
    <xf numFmtId="164" fontId="23" fillId="6" borderId="6" xfId="3" applyNumberFormat="1" applyFont="1" applyFill="1" applyBorder="1" applyAlignment="1" applyProtection="1">
      <alignment horizontal="center" vertical="center" wrapText="1"/>
      <protection locked="0"/>
    </xf>
    <xf numFmtId="164" fontId="23" fillId="6" borderId="51" xfId="3" applyNumberFormat="1" applyFont="1" applyFill="1" applyBorder="1" applyAlignment="1" applyProtection="1">
      <alignment horizontal="center" vertical="center" wrapText="1"/>
      <protection locked="0"/>
    </xf>
    <xf numFmtId="0" fontId="25" fillId="0" borderId="0" xfId="2" applyFont="1" applyBorder="1" applyAlignment="1" applyProtection="1">
      <alignment horizontal="center" wrapText="1"/>
    </xf>
    <xf numFmtId="164" fontId="17" fillId="7" borderId="7" xfId="3" applyNumberFormat="1" applyFont="1" applyFill="1" applyBorder="1" applyAlignment="1" applyProtection="1">
      <alignment horizontal="center" vertical="center" wrapText="1"/>
    </xf>
    <xf numFmtId="164" fontId="17" fillId="7" borderId="9" xfId="3" applyNumberFormat="1" applyFont="1" applyFill="1" applyBorder="1" applyAlignment="1" applyProtection="1">
      <alignment horizontal="center" vertical="center" wrapText="1"/>
    </xf>
    <xf numFmtId="164" fontId="20" fillId="9" borderId="1" xfId="3" applyNumberFormat="1" applyFont="1" applyFill="1" applyBorder="1" applyAlignment="1" applyProtection="1">
      <alignment horizontal="center" vertical="top" wrapText="1"/>
    </xf>
    <xf numFmtId="164" fontId="20" fillId="9" borderId="54" xfId="3" applyNumberFormat="1" applyFont="1" applyFill="1" applyBorder="1" applyAlignment="1" applyProtection="1">
      <alignment horizontal="center" vertical="top" wrapText="1"/>
    </xf>
    <xf numFmtId="166" fontId="14" fillId="9" borderId="7" xfId="3" applyNumberFormat="1" applyFont="1" applyFill="1" applyBorder="1" applyAlignment="1" applyProtection="1">
      <alignment horizontal="center" vertical="center" wrapText="1"/>
    </xf>
    <xf numFmtId="166" fontId="14" fillId="9" borderId="9" xfId="3" applyNumberFormat="1" applyFont="1" applyFill="1" applyBorder="1" applyAlignment="1" applyProtection="1">
      <alignment horizontal="center" vertical="center" wrapText="1"/>
    </xf>
    <xf numFmtId="166" fontId="14" fillId="9" borderId="16" xfId="3" applyNumberFormat="1" applyFont="1" applyFill="1" applyBorder="1" applyAlignment="1" applyProtection="1">
      <alignment horizontal="center" vertical="center" wrapText="1"/>
    </xf>
    <xf numFmtId="166" fontId="14" fillId="9" borderId="19" xfId="3" applyNumberFormat="1" applyFont="1" applyFill="1" applyBorder="1" applyAlignment="1" applyProtection="1">
      <alignment horizontal="center" vertical="center" wrapText="1"/>
    </xf>
    <xf numFmtId="164" fontId="8" fillId="10" borderId="42" xfId="3" applyNumberFormat="1" applyFont="1" applyFill="1" applyBorder="1" applyAlignment="1" applyProtection="1">
      <alignment horizontal="center" vertical="center" wrapText="1"/>
    </xf>
    <xf numFmtId="164" fontId="8" fillId="10" borderId="71" xfId="3" applyNumberFormat="1" applyFont="1" applyFill="1" applyBorder="1" applyAlignment="1" applyProtection="1">
      <alignment horizontal="center" vertical="center" wrapText="1"/>
    </xf>
    <xf numFmtId="0" fontId="0" fillId="0" borderId="47" xfId="0" applyBorder="1" applyAlignment="1">
      <alignment wrapText="1"/>
    </xf>
    <xf numFmtId="164" fontId="24" fillId="0" borderId="0" xfId="3" applyNumberFormat="1" applyFont="1" applyFill="1" applyAlignment="1" applyProtection="1">
      <alignment horizontal="left" vertical="top" wrapText="1"/>
    </xf>
    <xf numFmtId="164" fontId="20" fillId="9" borderId="16" xfId="3" applyNumberFormat="1" applyFont="1" applyFill="1" applyBorder="1" applyAlignment="1" applyProtection="1">
      <alignment horizontal="center" vertical="top" wrapText="1"/>
    </xf>
    <xf numFmtId="164" fontId="19" fillId="12" borderId="50" xfId="3" applyNumberFormat="1" applyFont="1" applyFill="1" applyBorder="1" applyAlignment="1" applyProtection="1">
      <alignment horizontal="center" vertical="center" wrapText="1"/>
    </xf>
    <xf numFmtId="164" fontId="19" fillId="12" borderId="48" xfId="3" applyNumberFormat="1" applyFont="1" applyFill="1" applyBorder="1" applyAlignment="1" applyProtection="1">
      <alignment horizontal="center" vertical="center" wrapText="1"/>
    </xf>
    <xf numFmtId="164" fontId="19" fillId="12" borderId="39" xfId="3" applyNumberFormat="1" applyFont="1" applyFill="1" applyBorder="1" applyAlignment="1" applyProtection="1">
      <alignment horizontal="center" vertical="center" wrapText="1"/>
    </xf>
    <xf numFmtId="164" fontId="19" fillId="12" borderId="36" xfId="3" applyNumberFormat="1" applyFont="1" applyFill="1" applyBorder="1" applyAlignment="1" applyProtection="1">
      <alignment horizontal="center" vertical="center" wrapText="1"/>
    </xf>
    <xf numFmtId="164" fontId="24" fillId="0" borderId="35" xfId="3" applyNumberFormat="1" applyFont="1" applyFill="1" applyBorder="1" applyAlignment="1" applyProtection="1">
      <alignment horizontal="center" vertical="center" wrapText="1"/>
    </xf>
    <xf numFmtId="164" fontId="25" fillId="0" borderId="0" xfId="3" applyNumberFormat="1" applyFont="1" applyFill="1" applyBorder="1" applyAlignment="1" applyProtection="1">
      <alignment horizontal="center" vertical="center" wrapText="1"/>
    </xf>
    <xf numFmtId="164" fontId="15" fillId="16" borderId="50" xfId="8" applyNumberFormat="1" applyFont="1" applyFill="1" applyBorder="1" applyAlignment="1" applyProtection="1">
      <alignment horizontal="left" vertical="center" wrapText="1"/>
    </xf>
    <xf numFmtId="164" fontId="15" fillId="16" borderId="49" xfId="8" applyNumberFormat="1" applyFont="1" applyFill="1" applyBorder="1" applyAlignment="1" applyProtection="1">
      <alignment horizontal="left" vertical="center" wrapText="1"/>
    </xf>
    <xf numFmtId="164" fontId="15" fillId="16" borderId="3" xfId="8" applyNumberFormat="1" applyFont="1" applyFill="1" applyBorder="1" applyAlignment="1" applyProtection="1">
      <alignment horizontal="left" vertical="center" wrapText="1"/>
    </xf>
    <xf numFmtId="164" fontId="15" fillId="16" borderId="54" xfId="8" applyNumberFormat="1" applyFont="1" applyFill="1" applyBorder="1" applyAlignment="1" applyProtection="1">
      <alignment horizontal="left" vertical="center" wrapText="1"/>
    </xf>
    <xf numFmtId="164" fontId="15" fillId="16" borderId="1" xfId="8" applyNumberFormat="1" applyFont="1" applyFill="1" applyBorder="1" applyAlignment="1" applyProtection="1">
      <alignment horizontal="left" vertical="center" wrapText="1"/>
    </xf>
    <xf numFmtId="49" fontId="15" fillId="14" borderId="50" xfId="7" applyNumberFormat="1" applyFont="1" applyFill="1" applyBorder="1" applyAlignment="1" applyProtection="1">
      <alignment horizontal="center" vertical="center" wrapText="1"/>
    </xf>
    <xf numFmtId="49" fontId="15" fillId="14" borderId="49" xfId="7" applyNumberFormat="1" applyFont="1" applyFill="1" applyBorder="1" applyAlignment="1" applyProtection="1">
      <alignment horizontal="center" vertical="center" wrapText="1"/>
    </xf>
    <xf numFmtId="49" fontId="15" fillId="14" borderId="48" xfId="7" applyNumberFormat="1" applyFont="1" applyFill="1" applyBorder="1" applyAlignment="1" applyProtection="1">
      <alignment horizontal="center" vertical="center" wrapText="1"/>
    </xf>
    <xf numFmtId="49" fontId="15" fillId="14" borderId="39" xfId="7" applyNumberFormat="1" applyFont="1" applyFill="1" applyBorder="1" applyAlignment="1" applyProtection="1">
      <alignment horizontal="center" vertical="center" wrapText="1"/>
    </xf>
    <xf numFmtId="49" fontId="15" fillId="14" borderId="35" xfId="7" applyNumberFormat="1" applyFont="1" applyFill="1" applyBorder="1" applyAlignment="1" applyProtection="1">
      <alignment horizontal="center" vertical="center" wrapText="1"/>
    </xf>
    <xf numFmtId="49" fontId="15" fillId="14" borderId="36" xfId="7" applyNumberFormat="1" applyFont="1" applyFill="1" applyBorder="1" applyAlignment="1" applyProtection="1">
      <alignment horizontal="center" vertical="center" wrapText="1"/>
    </xf>
    <xf numFmtId="0" fontId="27" fillId="7" borderId="10" xfId="7" applyFont="1" applyFill="1" applyBorder="1" applyAlignment="1" applyProtection="1">
      <alignment horizontal="center" vertical="center"/>
    </xf>
    <xf numFmtId="0" fontId="27" fillId="7" borderId="11" xfId="7" applyFont="1" applyFill="1" applyBorder="1" applyAlignment="1" applyProtection="1">
      <alignment horizontal="center" vertical="center"/>
    </xf>
    <xf numFmtId="0" fontId="27" fillId="7" borderId="12" xfId="7" applyFont="1" applyFill="1" applyBorder="1" applyAlignment="1" applyProtection="1">
      <alignment horizontal="center" vertical="center"/>
    </xf>
    <xf numFmtId="0" fontId="23" fillId="10" borderId="3" xfId="2" applyFont="1" applyFill="1" applyBorder="1" applyAlignment="1" applyProtection="1">
      <alignment horizontal="center" vertical="center"/>
    </xf>
    <xf numFmtId="0" fontId="23" fillId="10" borderId="54" xfId="2" applyFont="1" applyFill="1" applyBorder="1" applyAlignment="1" applyProtection="1">
      <alignment horizontal="center" vertical="center"/>
    </xf>
    <xf numFmtId="164" fontId="23" fillId="10" borderId="6" xfId="3" applyNumberFormat="1" applyFont="1" applyFill="1" applyBorder="1" applyAlignment="1" applyProtection="1">
      <alignment horizontal="center" vertical="center" wrapText="1"/>
    </xf>
    <xf numFmtId="164" fontId="23" fillId="10" borderId="51" xfId="3" applyNumberFormat="1" applyFont="1" applyFill="1" applyBorder="1" applyAlignment="1" applyProtection="1">
      <alignment horizontal="center" vertical="center" wrapText="1"/>
    </xf>
    <xf numFmtId="164" fontId="20" fillId="14" borderId="7" xfId="3" applyNumberFormat="1" applyFont="1" applyFill="1" applyBorder="1" applyAlignment="1" applyProtection="1">
      <alignment horizontal="left" vertical="center" wrapText="1"/>
    </xf>
    <xf numFmtId="164" fontId="20" fillId="14" borderId="9" xfId="3" applyNumberFormat="1" applyFont="1" applyFill="1" applyBorder="1" applyAlignment="1" applyProtection="1">
      <alignment horizontal="left" vertical="center" wrapText="1"/>
    </xf>
    <xf numFmtId="164" fontId="15" fillId="14" borderId="19" xfId="3" applyNumberFormat="1" applyFont="1" applyFill="1" applyBorder="1" applyAlignment="1" applyProtection="1">
      <alignment horizontal="left" vertical="center" wrapText="1"/>
    </xf>
    <xf numFmtId="0" fontId="2" fillId="14" borderId="8" xfId="0" applyFont="1" applyFill="1" applyBorder="1" applyAlignment="1" applyProtection="1">
      <alignment vertical="center" wrapText="1"/>
    </xf>
    <xf numFmtId="0" fontId="2" fillId="14" borderId="9" xfId="0" applyFont="1" applyFill="1" applyBorder="1" applyAlignment="1" applyProtection="1">
      <alignment vertical="center" wrapText="1"/>
    </xf>
    <xf numFmtId="167" fontId="26" fillId="17" borderId="38" xfId="1" quotePrefix="1" applyNumberFormat="1" applyFont="1" applyFill="1" applyBorder="1" applyAlignment="1" applyProtection="1">
      <alignment horizontal="center" vertical="center" wrapText="1"/>
    </xf>
    <xf numFmtId="167" fontId="26" fillId="17" borderId="45" xfId="1" quotePrefix="1" applyNumberFormat="1" applyFont="1" applyFill="1" applyBorder="1" applyAlignment="1" applyProtection="1">
      <alignment horizontal="center" vertical="center" wrapText="1"/>
    </xf>
    <xf numFmtId="164" fontId="20" fillId="14" borderId="19" xfId="3" applyNumberFormat="1" applyFont="1" applyFill="1" applyBorder="1" applyAlignment="1" applyProtection="1">
      <alignment horizontal="center" vertical="center" wrapText="1"/>
    </xf>
    <xf numFmtId="164" fontId="20" fillId="14" borderId="8" xfId="3" applyNumberFormat="1" applyFont="1" applyFill="1" applyBorder="1" applyAlignment="1" applyProtection="1">
      <alignment horizontal="center" vertical="center" wrapText="1"/>
    </xf>
    <xf numFmtId="164" fontId="13" fillId="0" borderId="19" xfId="3" applyNumberFormat="1" applyFont="1" applyBorder="1" applyAlignment="1" applyProtection="1">
      <alignment horizontal="left" vertical="center" wrapText="1"/>
    </xf>
    <xf numFmtId="164" fontId="13" fillId="0" borderId="8" xfId="3" applyNumberFormat="1" applyFont="1" applyBorder="1" applyAlignment="1" applyProtection="1">
      <alignment horizontal="left" vertical="center" wrapText="1"/>
    </xf>
    <xf numFmtId="164" fontId="13" fillId="0" borderId="9" xfId="3" applyNumberFormat="1" applyFont="1" applyBorder="1" applyAlignment="1" applyProtection="1">
      <alignment horizontal="left" vertical="center" wrapText="1"/>
    </xf>
    <xf numFmtId="169" fontId="23" fillId="13" borderId="50" xfId="3" applyNumberFormat="1" applyFont="1" applyFill="1" applyBorder="1" applyAlignment="1" applyProtection="1">
      <alignment horizontal="left" vertical="top" wrapText="1"/>
    </xf>
    <xf numFmtId="169" fontId="23" fillId="13" borderId="49" xfId="3" applyNumberFormat="1" applyFont="1" applyFill="1" applyBorder="1" applyAlignment="1" applyProtection="1">
      <alignment horizontal="left" vertical="top" wrapText="1"/>
    </xf>
    <xf numFmtId="169" fontId="23" fillId="13" borderId="48" xfId="3" applyNumberFormat="1" applyFont="1" applyFill="1" applyBorder="1" applyAlignment="1" applyProtection="1">
      <alignment horizontal="left" vertical="top" wrapText="1"/>
    </xf>
    <xf numFmtId="169" fontId="23" fillId="13" borderId="13" xfId="3" applyNumberFormat="1" applyFont="1" applyFill="1" applyBorder="1" applyAlignment="1" applyProtection="1">
      <alignment horizontal="left" vertical="top" wrapText="1"/>
    </xf>
    <xf numFmtId="169" fontId="23" fillId="13" borderId="0" xfId="3" applyNumberFormat="1" applyFont="1" applyFill="1" applyBorder="1" applyAlignment="1" applyProtection="1">
      <alignment horizontal="left" vertical="top" wrapText="1"/>
    </xf>
    <xf numFmtId="169" fontId="23" fillId="13" borderId="14" xfId="3" applyNumberFormat="1" applyFont="1" applyFill="1" applyBorder="1" applyAlignment="1" applyProtection="1">
      <alignment horizontal="left" vertical="top" wrapText="1"/>
    </xf>
    <xf numFmtId="169" fontId="23" fillId="13" borderId="39" xfId="3" applyNumberFormat="1" applyFont="1" applyFill="1" applyBorder="1" applyAlignment="1" applyProtection="1">
      <alignment horizontal="left" vertical="top" wrapText="1"/>
    </xf>
    <xf numFmtId="169" fontId="23" fillId="13" borderId="35" xfId="3" applyNumberFormat="1" applyFont="1" applyFill="1" applyBorder="1" applyAlignment="1" applyProtection="1">
      <alignment horizontal="left" vertical="top" wrapText="1"/>
    </xf>
    <xf numFmtId="169" fontId="23" fillId="13" borderId="36" xfId="3" applyNumberFormat="1" applyFont="1" applyFill="1" applyBorder="1" applyAlignment="1" applyProtection="1">
      <alignment horizontal="left" vertical="top" wrapText="1"/>
    </xf>
    <xf numFmtId="14" fontId="29" fillId="13" borderId="1" xfId="3" applyNumberFormat="1" applyFont="1" applyFill="1" applyBorder="1" applyAlignment="1" applyProtection="1">
      <alignment horizontal="center" vertical="center" wrapText="1"/>
    </xf>
    <xf numFmtId="14" fontId="29" fillId="13" borderId="3" xfId="3" applyNumberFormat="1" applyFont="1" applyFill="1" applyBorder="1" applyAlignment="1" applyProtection="1">
      <alignment horizontal="center" vertical="center" wrapText="1"/>
    </xf>
    <xf numFmtId="166" fontId="26" fillId="21" borderId="50" xfId="0" applyNumberFormat="1" applyFont="1" applyFill="1" applyBorder="1" applyAlignment="1" applyProtection="1">
      <alignment horizontal="center" vertical="center"/>
    </xf>
    <xf numFmtId="0" fontId="26" fillId="21" borderId="65" xfId="0" applyFont="1" applyFill="1" applyBorder="1" applyAlignment="1" applyProtection="1">
      <alignment horizontal="center" vertical="center"/>
    </xf>
    <xf numFmtId="166" fontId="23" fillId="15" borderId="10" xfId="0" applyNumberFormat="1" applyFont="1" applyFill="1" applyBorder="1" applyAlignment="1" applyProtection="1">
      <alignment horizontal="center" vertical="center"/>
    </xf>
    <xf numFmtId="0" fontId="23" fillId="15" borderId="11" xfId="0" applyFont="1" applyFill="1" applyBorder="1" applyAlignment="1" applyProtection="1">
      <alignment horizontal="center" vertical="center"/>
    </xf>
    <xf numFmtId="0" fontId="15" fillId="0" borderId="4"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38" xfId="0" applyFont="1" applyFill="1" applyBorder="1" applyAlignment="1" applyProtection="1">
      <alignment horizontal="left" vertical="center"/>
    </xf>
    <xf numFmtId="164" fontId="15" fillId="0" borderId="19" xfId="3" applyNumberFormat="1" applyFont="1" applyBorder="1" applyAlignment="1" applyProtection="1">
      <alignment horizontal="left" vertical="center" wrapText="1"/>
    </xf>
    <xf numFmtId="164" fontId="15" fillId="0" borderId="8" xfId="3" applyNumberFormat="1" applyFont="1" applyBorder="1" applyAlignment="1" applyProtection="1">
      <alignment horizontal="left" vertical="center" wrapText="1"/>
    </xf>
    <xf numFmtId="164" fontId="15" fillId="0" borderId="9" xfId="3" applyNumberFormat="1" applyFont="1" applyBorder="1" applyAlignment="1" applyProtection="1">
      <alignment horizontal="left" vertical="center" wrapText="1"/>
    </xf>
    <xf numFmtId="164" fontId="29" fillId="13" borderId="39" xfId="3" applyNumberFormat="1" applyFont="1" applyFill="1" applyBorder="1" applyAlignment="1" applyProtection="1">
      <alignment horizontal="center" vertical="center"/>
    </xf>
    <xf numFmtId="164" fontId="29" fillId="13" borderId="35" xfId="3" applyNumberFormat="1" applyFont="1" applyFill="1" applyBorder="1" applyAlignment="1" applyProtection="1">
      <alignment horizontal="center" vertical="center"/>
    </xf>
    <xf numFmtId="164" fontId="19" fillId="8" borderId="11" xfId="3" applyNumberFormat="1" applyFont="1" applyFill="1" applyBorder="1" applyAlignment="1" applyProtection="1">
      <alignment horizontal="center" vertical="center" wrapText="1"/>
    </xf>
    <xf numFmtId="164" fontId="19" fillId="8" borderId="50" xfId="3" applyNumberFormat="1" applyFont="1" applyFill="1" applyBorder="1" applyAlignment="1" applyProtection="1">
      <alignment horizontal="center" vertical="center" wrapText="1"/>
    </xf>
    <xf numFmtId="164" fontId="19" fillId="8" borderId="49" xfId="3" applyNumberFormat="1" applyFont="1" applyFill="1" applyBorder="1" applyAlignment="1" applyProtection="1">
      <alignment horizontal="center" vertical="center" wrapText="1"/>
    </xf>
    <xf numFmtId="164" fontId="19" fillId="8" borderId="48" xfId="3" applyNumberFormat="1" applyFont="1" applyFill="1" applyBorder="1" applyAlignment="1" applyProtection="1">
      <alignment horizontal="center" vertical="center" wrapText="1"/>
    </xf>
    <xf numFmtId="164" fontId="31" fillId="0" borderId="11" xfId="3" applyNumberFormat="1" applyFont="1" applyBorder="1" applyAlignment="1" applyProtection="1">
      <alignment horizontal="center" vertical="center" wrapText="1"/>
    </xf>
    <xf numFmtId="164" fontId="15" fillId="14" borderId="8" xfId="3" applyNumberFormat="1" applyFont="1" applyFill="1" applyBorder="1" applyAlignment="1" applyProtection="1">
      <alignment horizontal="left" vertical="center" wrapText="1"/>
    </xf>
    <xf numFmtId="164" fontId="15" fillId="14" borderId="28" xfId="3" applyNumberFormat="1" applyFont="1" applyFill="1" applyBorder="1" applyAlignment="1" applyProtection="1">
      <alignment horizontal="left" vertical="center" wrapText="1"/>
    </xf>
    <xf numFmtId="164" fontId="13" fillId="0" borderId="19" xfId="8" applyNumberFormat="1" applyFont="1" applyBorder="1" applyAlignment="1" applyProtection="1">
      <alignment horizontal="left" vertical="center" wrapText="1"/>
    </xf>
    <xf numFmtId="164" fontId="13" fillId="0" borderId="8" xfId="8" applyNumberFormat="1" applyFont="1" applyBorder="1" applyAlignment="1" applyProtection="1">
      <alignment horizontal="left" vertical="center" wrapText="1"/>
    </xf>
    <xf numFmtId="164" fontId="13" fillId="0" borderId="9" xfId="8" applyNumberFormat="1" applyFont="1" applyBorder="1" applyAlignment="1" applyProtection="1">
      <alignment horizontal="left" vertical="center" wrapText="1"/>
    </xf>
    <xf numFmtId="164" fontId="15" fillId="0" borderId="31" xfId="3" applyNumberFormat="1" applyFont="1" applyBorder="1" applyAlignment="1" applyProtection="1">
      <alignment horizontal="left" vertical="center" wrapText="1"/>
    </xf>
    <xf numFmtId="164" fontId="15" fillId="0" borderId="28" xfId="3" applyNumberFormat="1" applyFont="1" applyBorder="1" applyAlignment="1" applyProtection="1">
      <alignment horizontal="left" vertical="center" wrapText="1"/>
    </xf>
    <xf numFmtId="164" fontId="15" fillId="0" borderId="18" xfId="3" applyNumberFormat="1" applyFont="1" applyBorder="1" applyAlignment="1" applyProtection="1">
      <alignment horizontal="left" vertical="center" wrapText="1"/>
    </xf>
    <xf numFmtId="165" fontId="13" fillId="0" borderId="13" xfId="3" quotePrefix="1" applyNumberFormat="1" applyFont="1" applyBorder="1" applyAlignment="1" applyProtection="1">
      <alignment horizontal="left" vertical="center" wrapText="1"/>
    </xf>
    <xf numFmtId="165" fontId="13" fillId="0" borderId="0" xfId="3" quotePrefix="1" applyNumberFormat="1" applyFont="1" applyBorder="1" applyAlignment="1" applyProtection="1">
      <alignment horizontal="left" vertical="center" wrapText="1"/>
    </xf>
    <xf numFmtId="165" fontId="13" fillId="0" borderId="31" xfId="3" applyNumberFormat="1" applyFont="1" applyBorder="1" applyAlignment="1" applyProtection="1">
      <alignment horizontal="center" vertical="center" wrapText="1"/>
    </xf>
    <xf numFmtId="165" fontId="13" fillId="0" borderId="0" xfId="3" applyNumberFormat="1" applyFont="1" applyBorder="1" applyAlignment="1" applyProtection="1">
      <alignment horizontal="center" vertical="center" wrapText="1"/>
    </xf>
    <xf numFmtId="164" fontId="15" fillId="16" borderId="1" xfId="3" applyNumberFormat="1" applyFont="1" applyFill="1" applyBorder="1" applyAlignment="1" applyProtection="1">
      <alignment horizontal="left" vertical="center" wrapText="1"/>
    </xf>
    <xf numFmtId="164" fontId="15" fillId="16" borderId="3" xfId="3" applyNumberFormat="1" applyFont="1" applyFill="1" applyBorder="1" applyAlignment="1" applyProtection="1">
      <alignment horizontal="left" vertical="center" wrapText="1"/>
    </xf>
    <xf numFmtId="164" fontId="14" fillId="0" borderId="25" xfId="3" applyNumberFormat="1" applyFont="1" applyFill="1" applyBorder="1" applyAlignment="1" applyProtection="1">
      <alignment horizontal="center" vertical="center" wrapText="1"/>
    </xf>
    <xf numFmtId="166" fontId="14" fillId="10" borderId="24" xfId="3" applyNumberFormat="1" applyFont="1" applyFill="1" applyBorder="1" applyAlignment="1" applyProtection="1">
      <alignment horizontal="center" vertical="center" wrapText="1"/>
    </xf>
    <xf numFmtId="166" fontId="14" fillId="10" borderId="25" xfId="3" applyNumberFormat="1" applyFont="1" applyFill="1" applyBorder="1" applyAlignment="1" applyProtection="1">
      <alignment horizontal="center" vertical="center" wrapText="1"/>
    </xf>
    <xf numFmtId="166" fontId="14" fillId="10" borderId="26" xfId="3" applyNumberFormat="1" applyFont="1" applyFill="1" applyBorder="1" applyAlignment="1" applyProtection="1">
      <alignment horizontal="center" vertical="center" wrapText="1"/>
    </xf>
    <xf numFmtId="164" fontId="15" fillId="14" borderId="9" xfId="3" applyNumberFormat="1" applyFont="1" applyFill="1" applyBorder="1" applyAlignment="1" applyProtection="1">
      <alignment horizontal="left" vertical="center" wrapText="1"/>
    </xf>
    <xf numFmtId="164" fontId="15" fillId="16" borderId="4" xfId="3" applyNumberFormat="1" applyFont="1" applyFill="1" applyBorder="1" applyAlignment="1" applyProtection="1">
      <alignment horizontal="left" vertical="center" wrapText="1"/>
    </xf>
    <xf numFmtId="0" fontId="7" fillId="16" borderId="35" xfId="0" applyFont="1" applyFill="1" applyBorder="1" applyAlignment="1" applyProtection="1">
      <alignment horizontal="left" vertical="center" wrapText="1"/>
    </xf>
    <xf numFmtId="0" fontId="7" fillId="16" borderId="68" xfId="0" applyFont="1" applyFill="1" applyBorder="1" applyAlignment="1" applyProtection="1">
      <alignment horizontal="left" vertical="center" wrapText="1"/>
    </xf>
    <xf numFmtId="0" fontId="23" fillId="10" borderId="2" xfId="2"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23" fillId="10" borderId="44" xfId="0" applyFont="1" applyFill="1" applyBorder="1" applyAlignment="1" applyProtection="1">
      <alignment horizontal="center" vertical="center"/>
    </xf>
    <xf numFmtId="164" fontId="23" fillId="10" borderId="5" xfId="3" applyNumberFormat="1" applyFont="1" applyFill="1" applyBorder="1" applyAlignment="1" applyProtection="1">
      <alignment horizontal="center" vertical="center" wrapText="1"/>
    </xf>
    <xf numFmtId="0" fontId="7" fillId="10" borderId="6" xfId="0" applyFont="1" applyFill="1" applyBorder="1" applyAlignment="1" applyProtection="1">
      <alignment horizontal="center" vertical="center" wrapText="1"/>
    </xf>
    <xf numFmtId="0" fontId="7" fillId="10" borderId="38" xfId="0" applyFont="1" applyFill="1" applyBorder="1" applyAlignment="1" applyProtection="1">
      <alignment horizontal="center" vertical="center" wrapText="1"/>
    </xf>
    <xf numFmtId="164" fontId="20" fillId="16" borderId="3" xfId="3" applyNumberFormat="1" applyFont="1" applyFill="1" applyBorder="1" applyAlignment="1" applyProtection="1">
      <alignment horizontal="center" vertical="top" wrapText="1"/>
    </xf>
    <xf numFmtId="0" fontId="27" fillId="7" borderId="1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46" xfId="0" applyFont="1" applyFill="1" applyBorder="1" applyAlignment="1" applyProtection="1">
      <alignment horizontal="center" vertical="center" wrapText="1"/>
    </xf>
    <xf numFmtId="164" fontId="15" fillId="14" borderId="22" xfId="3" applyNumberFormat="1" applyFont="1" applyFill="1" applyBorder="1" applyAlignment="1" applyProtection="1">
      <alignment horizontal="left" vertical="center" wrapText="1"/>
    </xf>
    <xf numFmtId="164" fontId="15" fillId="14" borderId="18" xfId="3" applyNumberFormat="1" applyFont="1" applyFill="1" applyBorder="1" applyAlignment="1" applyProtection="1">
      <alignment horizontal="left" vertical="center" wrapText="1"/>
    </xf>
    <xf numFmtId="164" fontId="21" fillId="0" borderId="35" xfId="3" applyNumberFormat="1" applyFont="1" applyBorder="1" applyAlignment="1" applyProtection="1">
      <alignment horizontal="left" vertical="center" wrapText="1"/>
    </xf>
    <xf numFmtId="164" fontId="21" fillId="0" borderId="36" xfId="3" applyNumberFormat="1" applyFont="1" applyBorder="1" applyAlignment="1" applyProtection="1">
      <alignment horizontal="left" vertical="center" wrapText="1"/>
    </xf>
    <xf numFmtId="0" fontId="7" fillId="16" borderId="6" xfId="0" applyFont="1" applyFill="1" applyBorder="1" applyAlignment="1" applyProtection="1">
      <alignment vertical="center" wrapText="1"/>
    </xf>
    <xf numFmtId="0" fontId="7" fillId="16" borderId="38" xfId="0" applyFont="1" applyFill="1" applyBorder="1" applyAlignment="1" applyProtection="1">
      <alignment vertical="center" wrapText="1"/>
    </xf>
    <xf numFmtId="164" fontId="20" fillId="0" borderId="52" xfId="1" quotePrefix="1" applyNumberFormat="1"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 fillId="0" borderId="8" xfId="0" applyFont="1" applyBorder="1" applyAlignment="1" applyProtection="1">
      <alignment vertical="center" wrapText="1"/>
    </xf>
    <xf numFmtId="0" fontId="2" fillId="0" borderId="9" xfId="0" applyFont="1" applyBorder="1" applyAlignment="1" applyProtection="1">
      <alignment vertical="center" wrapText="1"/>
    </xf>
    <xf numFmtId="164" fontId="13" fillId="0" borderId="31" xfId="3" applyNumberFormat="1" applyFont="1" applyBorder="1" applyAlignment="1" applyProtection="1">
      <alignment horizontal="left" vertical="center" wrapText="1"/>
    </xf>
    <xf numFmtId="0" fontId="2" fillId="0" borderId="28" xfId="0" applyFont="1" applyBorder="1" applyAlignment="1" applyProtection="1">
      <alignment vertical="center" wrapText="1"/>
    </xf>
    <xf numFmtId="0" fontId="2" fillId="0" borderId="18"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64" fontId="14" fillId="0" borderId="19" xfId="3" applyNumberFormat="1" applyFont="1" applyFill="1" applyBorder="1" applyAlignment="1" applyProtection="1">
      <alignment horizontal="left" vertical="center" wrapText="1"/>
    </xf>
    <xf numFmtId="164" fontId="14" fillId="0" borderId="8" xfId="3" applyNumberFormat="1" applyFont="1" applyFill="1" applyBorder="1" applyAlignment="1" applyProtection="1">
      <alignment horizontal="left" vertical="center" wrapText="1"/>
    </xf>
    <xf numFmtId="164" fontId="14" fillId="0" borderId="9" xfId="3" applyNumberFormat="1" applyFont="1" applyFill="1" applyBorder="1" applyAlignment="1" applyProtection="1">
      <alignment horizontal="left" vertical="center" wrapText="1"/>
    </xf>
    <xf numFmtId="0" fontId="16" fillId="13" borderId="10" xfId="0" applyFont="1" applyFill="1" applyBorder="1" applyAlignment="1" applyProtection="1">
      <alignment horizontal="center" vertical="center" wrapText="1"/>
    </xf>
    <xf numFmtId="0" fontId="16" fillId="13" borderId="11" xfId="0" applyFont="1" applyFill="1" applyBorder="1" applyAlignment="1" applyProtection="1">
      <alignment horizontal="center" vertical="center" wrapText="1"/>
    </xf>
    <xf numFmtId="0" fontId="16" fillId="13" borderId="12" xfId="0" applyFont="1" applyFill="1" applyBorder="1" applyAlignment="1" applyProtection="1">
      <alignment horizontal="center" vertical="center" wrapText="1"/>
    </xf>
    <xf numFmtId="164" fontId="20" fillId="9" borderId="50" xfId="3" applyNumberFormat="1" applyFont="1" applyFill="1" applyBorder="1" applyAlignment="1" applyProtection="1">
      <alignment horizontal="center" vertical="top" wrapText="1"/>
    </xf>
    <xf numFmtId="164" fontId="20" fillId="9" borderId="49" xfId="3" applyNumberFormat="1" applyFont="1" applyFill="1" applyBorder="1" applyAlignment="1" applyProtection="1">
      <alignment horizontal="center" vertical="top" wrapText="1"/>
    </xf>
    <xf numFmtId="164" fontId="20" fillId="9" borderId="48" xfId="3" applyNumberFormat="1" applyFont="1" applyFill="1" applyBorder="1" applyAlignment="1" applyProtection="1">
      <alignment horizontal="center" vertical="top" wrapText="1"/>
    </xf>
    <xf numFmtId="164" fontId="20" fillId="0" borderId="1" xfId="8" applyNumberFormat="1" applyFont="1" applyFill="1" applyBorder="1" applyAlignment="1" applyProtection="1">
      <alignment horizontal="left" vertical="center" wrapText="1"/>
    </xf>
    <xf numFmtId="164" fontId="20" fillId="0" borderId="3" xfId="8" applyNumberFormat="1" applyFont="1" applyFill="1" applyBorder="1" applyAlignment="1" applyProtection="1">
      <alignment horizontal="left" vertical="center" wrapText="1"/>
    </xf>
  </cellXfs>
  <cellStyles count="9">
    <cellStyle name="20 % - Akzent1" xfId="1" builtinId="30"/>
    <cellStyle name="Gut 2" xfId="6"/>
    <cellStyle name="Neutral 2" xfId="5"/>
    <cellStyle name="Schlecht 2" xfId="4"/>
    <cellStyle name="Standard" xfId="0" builtinId="0"/>
    <cellStyle name="Standard 2" xfId="3"/>
    <cellStyle name="Standard 2 2" xfId="8"/>
    <cellStyle name="Standard 3" xfId="7"/>
    <cellStyle name="Standard 4" xfId="2"/>
  </cellStyles>
  <dxfs count="1">
    <dxf>
      <font>
        <b/>
        <i val="0"/>
        <color rgb="FFFF0000"/>
      </font>
    </dxf>
  </dxfs>
  <tableStyles count="0" defaultTableStyle="TableStyleMedium2" defaultPivotStyle="PivotStyleLight16"/>
  <colors>
    <mruColors>
      <color rgb="FFFFFF99"/>
      <color rgb="FFFFFF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66"/>
  <sheetViews>
    <sheetView zoomScale="80" zoomScaleNormal="80" workbookViewId="0">
      <selection activeCell="D19" sqref="D19"/>
    </sheetView>
  </sheetViews>
  <sheetFormatPr baseColWidth="10" defaultColWidth="11.54296875" defaultRowHeight="11.5" x14ac:dyDescent="0.25"/>
  <cols>
    <col min="1" max="1" width="2.81640625" style="77" customWidth="1"/>
    <col min="2" max="2" width="5.26953125" style="78" bestFit="1" customWidth="1"/>
    <col min="3" max="3" width="35.7265625" style="6" customWidth="1"/>
    <col min="4" max="9" width="16.81640625" style="6" customWidth="1"/>
    <col min="10" max="10" width="3.453125" style="6" customWidth="1"/>
    <col min="11" max="11" width="16.81640625" style="6" customWidth="1"/>
    <col min="12" max="12" width="3.453125" style="77" customWidth="1"/>
    <col min="13" max="13" width="17.54296875" style="6" hidden="1" customWidth="1"/>
    <col min="14" max="14" width="16.81640625" style="6" hidden="1" customWidth="1"/>
    <col min="15" max="15" width="3.81640625" style="77" customWidth="1"/>
    <col min="16" max="153" width="11.54296875" style="77"/>
    <col min="154" max="16384" width="11.54296875" style="6"/>
  </cols>
  <sheetData>
    <row r="1" spans="1:157" ht="12" thickBot="1" x14ac:dyDescent="0.3">
      <c r="B1" s="242"/>
      <c r="C1" s="43"/>
      <c r="D1" s="43"/>
      <c r="E1" s="43"/>
      <c r="F1" s="43"/>
      <c r="G1" s="43"/>
      <c r="H1" s="43"/>
      <c r="I1" s="43"/>
      <c r="J1" s="43"/>
      <c r="K1" s="43"/>
      <c r="M1" s="43"/>
      <c r="N1" s="43"/>
    </row>
    <row r="2" spans="1:157" s="87" customFormat="1" ht="15.5" x14ac:dyDescent="0.35">
      <c r="A2" s="80"/>
      <c r="B2" s="81"/>
      <c r="C2" s="82"/>
      <c r="D2" s="82"/>
      <c r="E2" s="82"/>
      <c r="F2" s="82"/>
      <c r="G2" s="82"/>
      <c r="H2" s="82"/>
      <c r="I2" s="82"/>
      <c r="J2" s="82"/>
      <c r="K2" s="82"/>
      <c r="L2" s="82"/>
      <c r="M2" s="82"/>
      <c r="N2" s="82"/>
      <c r="O2" s="246"/>
    </row>
    <row r="3" spans="1:157" s="84" customFormat="1" ht="15.5" x14ac:dyDescent="0.35">
      <c r="A3" s="80"/>
      <c r="B3" s="85"/>
      <c r="C3" s="432" t="s">
        <v>168</v>
      </c>
      <c r="D3" s="432"/>
      <c r="E3" s="432"/>
      <c r="F3" s="432"/>
      <c r="G3" s="87"/>
      <c r="H3" s="87"/>
      <c r="I3" s="87"/>
      <c r="J3" s="87"/>
      <c r="K3" s="87"/>
      <c r="L3" s="87"/>
      <c r="M3" s="87"/>
      <c r="N3" s="87"/>
      <c r="O3" s="247"/>
    </row>
    <row r="4" spans="1:157" s="84" customFormat="1" ht="15.5" x14ac:dyDescent="0.35">
      <c r="A4" s="80"/>
      <c r="B4" s="90"/>
      <c r="C4" s="257" t="s">
        <v>152</v>
      </c>
      <c r="D4" s="87"/>
      <c r="E4" s="87"/>
      <c r="F4" s="87"/>
      <c r="G4" s="87"/>
      <c r="H4" s="87"/>
      <c r="K4" s="425" t="s">
        <v>110</v>
      </c>
      <c r="M4" s="258"/>
      <c r="N4" s="258"/>
      <c r="O4" s="247"/>
    </row>
    <row r="5" spans="1:157" s="84" customFormat="1" ht="15.75" customHeight="1" x14ac:dyDescent="0.35">
      <c r="A5" s="80"/>
      <c r="B5" s="92"/>
      <c r="C5" s="87"/>
      <c r="D5" s="87"/>
      <c r="E5" s="87"/>
      <c r="F5" s="87"/>
      <c r="G5" s="87"/>
      <c r="H5" s="87"/>
      <c r="I5" s="87"/>
      <c r="J5" s="87"/>
      <c r="K5" s="87"/>
      <c r="L5" s="87"/>
      <c r="M5" s="87"/>
      <c r="N5" s="87"/>
      <c r="O5" s="247"/>
    </row>
    <row r="6" spans="1:157" s="84" customFormat="1" ht="33" customHeight="1" x14ac:dyDescent="0.35">
      <c r="A6" s="80"/>
      <c r="B6" s="92"/>
      <c r="C6" s="451" t="s">
        <v>153</v>
      </c>
      <c r="D6" s="451"/>
      <c r="E6" s="451"/>
      <c r="F6" s="451"/>
      <c r="G6" s="451"/>
      <c r="H6" s="451"/>
      <c r="I6" s="451"/>
      <c r="J6" s="87"/>
      <c r="K6" s="87"/>
      <c r="L6" s="87"/>
      <c r="M6" s="87"/>
      <c r="N6" s="87"/>
      <c r="O6" s="247"/>
    </row>
    <row r="7" spans="1:157" s="84" customFormat="1" ht="15.75" customHeight="1" thickBot="1" x14ac:dyDescent="0.4">
      <c r="A7" s="80"/>
      <c r="B7" s="92"/>
      <c r="C7" s="87"/>
      <c r="D7" s="87"/>
      <c r="E7" s="87"/>
      <c r="F7" s="87"/>
      <c r="G7" s="87"/>
      <c r="H7" s="87"/>
      <c r="I7" s="87"/>
      <c r="J7" s="87"/>
      <c r="K7" s="87"/>
      <c r="L7" s="87"/>
      <c r="M7" s="87"/>
      <c r="N7" s="87"/>
      <c r="O7" s="247"/>
    </row>
    <row r="8" spans="1:157" s="263" customFormat="1" ht="42.75" customHeight="1" thickBot="1" x14ac:dyDescent="0.3">
      <c r="A8" s="259"/>
      <c r="B8" s="260"/>
      <c r="C8" s="440" t="s">
        <v>154</v>
      </c>
      <c r="D8" s="441"/>
      <c r="E8" s="442" t="s">
        <v>74</v>
      </c>
      <c r="F8" s="442"/>
      <c r="G8" s="443" t="s">
        <v>105</v>
      </c>
      <c r="H8" s="443"/>
      <c r="I8" s="444"/>
      <c r="J8" s="261"/>
      <c r="K8" s="262"/>
      <c r="M8" s="264"/>
      <c r="N8" s="264"/>
      <c r="O8" s="265"/>
    </row>
    <row r="9" spans="1:157" s="84" customFormat="1" ht="17.25" customHeight="1" thickBot="1" x14ac:dyDescent="0.4">
      <c r="A9" s="80"/>
      <c r="B9" s="92"/>
      <c r="C9" s="266"/>
      <c r="D9" s="266"/>
      <c r="E9" s="266"/>
      <c r="F9" s="266"/>
      <c r="G9" s="266"/>
      <c r="H9" s="267"/>
      <c r="I9" s="267"/>
      <c r="J9" s="80"/>
      <c r="K9" s="87"/>
      <c r="L9" s="264"/>
      <c r="M9" s="264"/>
      <c r="N9" s="264"/>
      <c r="O9" s="247"/>
    </row>
    <row r="10" spans="1:157" s="84" customFormat="1" ht="30" customHeight="1" x14ac:dyDescent="0.35">
      <c r="A10" s="80"/>
      <c r="B10" s="92"/>
      <c r="C10" s="426" t="s">
        <v>57</v>
      </c>
      <c r="D10" s="445"/>
      <c r="E10" s="446"/>
      <c r="F10" s="446"/>
      <c r="G10" s="446"/>
      <c r="H10" s="446"/>
      <c r="I10" s="447"/>
      <c r="J10" s="268"/>
      <c r="K10" s="87"/>
      <c r="L10" s="264"/>
      <c r="M10" s="264"/>
      <c r="N10" s="264"/>
      <c r="O10" s="247"/>
    </row>
    <row r="11" spans="1:157" s="84" customFormat="1" ht="30" customHeight="1" thickBot="1" x14ac:dyDescent="0.4">
      <c r="A11" s="80"/>
      <c r="B11" s="92"/>
      <c r="C11" s="108" t="s">
        <v>1</v>
      </c>
      <c r="D11" s="448"/>
      <c r="E11" s="449"/>
      <c r="F11" s="449"/>
      <c r="G11" s="449"/>
      <c r="H11" s="449"/>
      <c r="I11" s="450"/>
      <c r="J11" s="230"/>
      <c r="K11" s="87"/>
      <c r="L11" s="264"/>
      <c r="M11" s="264"/>
      <c r="N11" s="264"/>
      <c r="O11" s="247"/>
    </row>
    <row r="12" spans="1:157" ht="17.25" customHeight="1" thickBot="1" x14ac:dyDescent="0.3">
      <c r="B12" s="102"/>
      <c r="C12" s="43"/>
      <c r="D12" s="43"/>
      <c r="E12" s="104"/>
      <c r="F12" s="104"/>
      <c r="G12" s="104"/>
      <c r="H12" s="43"/>
      <c r="I12" s="104"/>
      <c r="J12" s="43"/>
      <c r="K12" s="43"/>
      <c r="L12" s="104"/>
      <c r="M12" s="43"/>
      <c r="N12" s="104"/>
      <c r="O12" s="269"/>
      <c r="EX12" s="77"/>
      <c r="EY12" s="77"/>
      <c r="EZ12" s="77"/>
      <c r="FA12" s="77"/>
    </row>
    <row r="13" spans="1:157" ht="36" customHeight="1" thickBot="1" x14ac:dyDescent="0.4">
      <c r="B13" s="102"/>
      <c r="C13" s="437" t="s">
        <v>65</v>
      </c>
      <c r="D13" s="438"/>
      <c r="E13" s="438"/>
      <c r="F13" s="438"/>
      <c r="G13" s="438"/>
      <c r="H13" s="438"/>
      <c r="I13" s="439"/>
      <c r="J13" s="270"/>
      <c r="K13" s="460" t="s">
        <v>37</v>
      </c>
      <c r="L13" s="271"/>
      <c r="M13" s="452" t="s">
        <v>44</v>
      </c>
      <c r="N13" s="453"/>
      <c r="O13" s="269"/>
      <c r="EX13" s="77"/>
      <c r="EY13" s="77"/>
      <c r="EZ13" s="77"/>
      <c r="FA13" s="77"/>
    </row>
    <row r="14" spans="1:157" ht="5.25" customHeight="1" thickBot="1" x14ac:dyDescent="0.3">
      <c r="B14" s="102"/>
      <c r="C14" s="272"/>
      <c r="D14" s="43"/>
      <c r="E14" s="104"/>
      <c r="F14" s="104"/>
      <c r="G14" s="104"/>
      <c r="H14" s="43"/>
      <c r="I14" s="273"/>
      <c r="J14" s="43"/>
      <c r="K14" s="461"/>
      <c r="L14" s="104"/>
      <c r="M14" s="43"/>
      <c r="N14" s="273"/>
      <c r="O14" s="269"/>
      <c r="EX14" s="77"/>
      <c r="EY14" s="77"/>
      <c r="EZ14" s="77"/>
      <c r="FA14" s="77"/>
    </row>
    <row r="15" spans="1:157" ht="37.5" customHeight="1" thickBot="1" x14ac:dyDescent="0.3">
      <c r="B15" s="102"/>
      <c r="C15" s="274"/>
      <c r="D15" s="435" t="s">
        <v>19</v>
      </c>
      <c r="E15" s="436"/>
      <c r="F15" s="435" t="s">
        <v>35</v>
      </c>
      <c r="G15" s="436"/>
      <c r="H15" s="435" t="s">
        <v>20</v>
      </c>
      <c r="I15" s="436"/>
      <c r="J15" s="235"/>
      <c r="K15" s="462"/>
      <c r="M15" s="465" t="s">
        <v>43</v>
      </c>
      <c r="N15" s="466"/>
      <c r="O15" s="269"/>
    </row>
    <row r="16" spans="1:157" ht="37.5" hidden="1" customHeight="1" thickBot="1" x14ac:dyDescent="0.3">
      <c r="B16" s="102"/>
      <c r="C16" s="275" t="s">
        <v>42</v>
      </c>
      <c r="D16" s="53">
        <v>12</v>
      </c>
      <c r="E16" s="276" t="s">
        <v>41</v>
      </c>
      <c r="F16" s="54">
        <v>12</v>
      </c>
      <c r="G16" s="276" t="s">
        <v>41</v>
      </c>
      <c r="H16" s="54">
        <v>12</v>
      </c>
      <c r="I16" s="277" t="s">
        <v>41</v>
      </c>
      <c r="J16" s="235"/>
      <c r="M16" s="467"/>
      <c r="N16" s="468"/>
      <c r="O16" s="269"/>
      <c r="Q16" s="264"/>
    </row>
    <row r="17" spans="1:153" s="117" customFormat="1" ht="34.15" customHeight="1" thickBot="1" x14ac:dyDescent="0.3">
      <c r="A17" s="113"/>
      <c r="B17" s="114"/>
      <c r="C17" s="278"/>
      <c r="D17" s="279" t="s">
        <v>4</v>
      </c>
      <c r="E17" s="279" t="s">
        <v>5</v>
      </c>
      <c r="F17" s="279" t="s">
        <v>4</v>
      </c>
      <c r="G17" s="279" t="s">
        <v>5</v>
      </c>
      <c r="H17" s="279" t="s">
        <v>4</v>
      </c>
      <c r="I17" s="280" t="s">
        <v>5</v>
      </c>
      <c r="J17" s="235"/>
      <c r="K17" s="281"/>
      <c r="L17" s="113"/>
      <c r="M17" s="282" t="s">
        <v>4</v>
      </c>
      <c r="N17" s="283" t="s">
        <v>5</v>
      </c>
      <c r="O17" s="134"/>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row>
    <row r="18" spans="1:153" s="135" customFormat="1" ht="27.75" customHeight="1" x14ac:dyDescent="0.25">
      <c r="A18" s="113"/>
      <c r="B18" s="284">
        <v>1</v>
      </c>
      <c r="C18" s="285" t="s">
        <v>9</v>
      </c>
      <c r="D18" s="433"/>
      <c r="E18" s="434"/>
      <c r="F18" s="286"/>
      <c r="G18" s="286"/>
      <c r="H18" s="433"/>
      <c r="I18" s="464"/>
      <c r="J18" s="235"/>
      <c r="K18" s="287"/>
      <c r="L18" s="113"/>
      <c r="M18" s="454"/>
      <c r="N18" s="455"/>
      <c r="O18" s="134"/>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row>
    <row r="19" spans="1:153" s="291" customFormat="1" ht="34.9" customHeight="1" x14ac:dyDescent="0.25">
      <c r="A19" s="77"/>
      <c r="B19" s="136">
        <v>1.1000000000000001</v>
      </c>
      <c r="C19" s="288" t="s">
        <v>91</v>
      </c>
      <c r="D19" s="8">
        <v>0</v>
      </c>
      <c r="E19" s="19"/>
      <c r="F19" s="8">
        <v>0</v>
      </c>
      <c r="G19" s="19"/>
      <c r="H19" s="8">
        <v>0</v>
      </c>
      <c r="I19" s="289"/>
      <c r="J19" s="235"/>
      <c r="K19" s="290">
        <f>(D19+F19+H19)/($D$16+$F$16+$H$16)</f>
        <v>0</v>
      </c>
      <c r="L19" s="77"/>
      <c r="M19" s="9"/>
      <c r="N19" s="289"/>
      <c r="O19" s="269"/>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row>
    <row r="20" spans="1:153" s="291" customFormat="1" ht="34.9" customHeight="1" x14ac:dyDescent="0.25">
      <c r="A20" s="77"/>
      <c r="B20" s="136">
        <v>1.2</v>
      </c>
      <c r="C20" s="288" t="s">
        <v>162</v>
      </c>
      <c r="D20" s="8">
        <v>0</v>
      </c>
      <c r="E20" s="146"/>
      <c r="F20" s="8">
        <v>0</v>
      </c>
      <c r="G20" s="146"/>
      <c r="H20" s="8">
        <v>0</v>
      </c>
      <c r="I20" s="289"/>
      <c r="J20" s="235"/>
      <c r="K20" s="290">
        <f>(D20+F20+H20)/($D$16+$F$16+$H$16)</f>
        <v>0</v>
      </c>
      <c r="L20" s="77"/>
      <c r="M20" s="9"/>
      <c r="N20" s="289"/>
      <c r="O20" s="269"/>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row>
    <row r="21" spans="1:153" s="291" customFormat="1" ht="34.9" customHeight="1" x14ac:dyDescent="0.25">
      <c r="A21" s="77"/>
      <c r="B21" s="136">
        <v>1.3</v>
      </c>
      <c r="C21" s="288" t="s">
        <v>12</v>
      </c>
      <c r="D21" s="8">
        <v>0</v>
      </c>
      <c r="E21" s="146"/>
      <c r="F21" s="8">
        <v>0</v>
      </c>
      <c r="G21" s="146"/>
      <c r="H21" s="8">
        <v>0</v>
      </c>
      <c r="I21" s="289"/>
      <c r="J21" s="235"/>
      <c r="K21" s="290">
        <f t="shared" ref="K21:K22" si="0">(D21+F21+H21)/($D$16+$F$16+$H$16)</f>
        <v>0</v>
      </c>
      <c r="L21" s="77"/>
      <c r="M21" s="9"/>
      <c r="N21" s="289"/>
      <c r="O21" s="269"/>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row>
    <row r="22" spans="1:153" s="291" customFormat="1" ht="34.9" customHeight="1" x14ac:dyDescent="0.25">
      <c r="A22" s="77"/>
      <c r="B22" s="150">
        <v>1.5</v>
      </c>
      <c r="C22" s="292" t="s">
        <v>13</v>
      </c>
      <c r="D22" s="8">
        <v>0</v>
      </c>
      <c r="E22" s="146"/>
      <c r="F22" s="8">
        <v>0</v>
      </c>
      <c r="G22" s="146"/>
      <c r="H22" s="8">
        <v>0</v>
      </c>
      <c r="I22" s="289"/>
      <c r="J22" s="235"/>
      <c r="K22" s="290">
        <f t="shared" si="0"/>
        <v>0</v>
      </c>
      <c r="L22" s="77"/>
      <c r="M22" s="9"/>
      <c r="N22" s="289"/>
      <c r="O22" s="269"/>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row>
    <row r="23" spans="1:153" s="291" customFormat="1" ht="34.9" customHeight="1" x14ac:dyDescent="0.25">
      <c r="A23" s="77"/>
      <c r="B23" s="150">
        <v>1.6</v>
      </c>
      <c r="C23" s="293" t="s">
        <v>32</v>
      </c>
      <c r="D23" s="294">
        <f>SUM(D19:D22)</f>
        <v>0</v>
      </c>
      <c r="E23" s="295"/>
      <c r="F23" s="294">
        <f>SUM(F19:F22)</f>
        <v>0</v>
      </c>
      <c r="G23" s="295"/>
      <c r="H23" s="294">
        <f>SUM(H19:H22)</f>
        <v>0</v>
      </c>
      <c r="I23" s="296"/>
      <c r="J23" s="235"/>
      <c r="K23" s="297">
        <f>SUM(K19:K22)</f>
        <v>0</v>
      </c>
      <c r="L23" s="77"/>
      <c r="M23" s="298">
        <f>SUM(M19:M22)</f>
        <v>0</v>
      </c>
      <c r="N23" s="296"/>
      <c r="O23" s="269"/>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row>
    <row r="24" spans="1:153" s="135" customFormat="1" ht="28.5" customHeight="1" x14ac:dyDescent="0.25">
      <c r="A24" s="113"/>
      <c r="B24" s="284">
        <v>2</v>
      </c>
      <c r="C24" s="285" t="s">
        <v>88</v>
      </c>
      <c r="D24" s="456"/>
      <c r="E24" s="457"/>
      <c r="F24" s="299"/>
      <c r="G24" s="299"/>
      <c r="H24" s="456"/>
      <c r="I24" s="458"/>
      <c r="J24" s="235"/>
      <c r="K24" s="300"/>
      <c r="L24" s="301"/>
      <c r="M24" s="459"/>
      <c r="N24" s="458"/>
      <c r="O24" s="134"/>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row>
    <row r="25" spans="1:153" s="291" customFormat="1" ht="34.9" customHeight="1" x14ac:dyDescent="0.25">
      <c r="A25" s="77"/>
      <c r="B25" s="136"/>
      <c r="C25" s="288" t="s">
        <v>137</v>
      </c>
      <c r="D25" s="231">
        <v>0</v>
      </c>
      <c r="E25" s="146"/>
      <c r="F25" s="231">
        <v>0</v>
      </c>
      <c r="G25" s="146"/>
      <c r="H25" s="231">
        <v>0</v>
      </c>
      <c r="I25" s="289"/>
      <c r="J25" s="235"/>
      <c r="K25" s="302">
        <f>(D25+F25+H25)/($D$16+$F$16+$H$16)</f>
        <v>0</v>
      </c>
      <c r="L25" s="77"/>
      <c r="M25" s="232"/>
      <c r="N25" s="289"/>
      <c r="O25" s="269"/>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row>
    <row r="26" spans="1:153" s="291" customFormat="1" ht="34.9" customHeight="1" x14ac:dyDescent="0.25">
      <c r="A26" s="77"/>
      <c r="B26" s="136"/>
      <c r="C26" s="288" t="s">
        <v>89</v>
      </c>
      <c r="D26" s="8">
        <v>0</v>
      </c>
      <c r="E26" s="146"/>
      <c r="F26" s="8">
        <v>0</v>
      </c>
      <c r="G26" s="146"/>
      <c r="H26" s="8">
        <v>0</v>
      </c>
      <c r="I26" s="289"/>
      <c r="J26" s="235"/>
      <c r="K26" s="290">
        <f>(D26+F26+H26)/((IF(D16&gt;=0.1,1,0))+(IF(F16&gt;=0.1,1,0))+(IF(H16&gt;=0.1,1,0)))</f>
        <v>0</v>
      </c>
      <c r="L26" s="77"/>
      <c r="M26" s="9"/>
      <c r="N26" s="289"/>
      <c r="O26" s="269"/>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row>
    <row r="27" spans="1:153" s="291" customFormat="1" ht="34.9" customHeight="1" x14ac:dyDescent="0.25">
      <c r="A27" s="77"/>
      <c r="B27" s="150"/>
      <c r="C27" s="303" t="s">
        <v>93</v>
      </c>
      <c r="D27" s="294">
        <f>D25*D26</f>
        <v>0</v>
      </c>
      <c r="E27" s="295"/>
      <c r="F27" s="294">
        <f>F25*F26</f>
        <v>0</v>
      </c>
      <c r="G27" s="295"/>
      <c r="H27" s="294">
        <f>H25*H26</f>
        <v>0</v>
      </c>
      <c r="I27" s="296"/>
      <c r="J27" s="235"/>
      <c r="K27" s="297">
        <f>K25*K26</f>
        <v>0</v>
      </c>
      <c r="L27" s="77"/>
      <c r="M27" s="298">
        <f>M25*M26</f>
        <v>0</v>
      </c>
      <c r="N27" s="296"/>
      <c r="O27" s="269"/>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row>
    <row r="28" spans="1:153" s="135" customFormat="1" ht="28.5" customHeight="1" x14ac:dyDescent="0.25">
      <c r="A28" s="113"/>
      <c r="B28" s="284">
        <v>4</v>
      </c>
      <c r="C28" s="285" t="s">
        <v>14</v>
      </c>
      <c r="D28" s="456"/>
      <c r="E28" s="457"/>
      <c r="F28" s="299"/>
      <c r="G28" s="299"/>
      <c r="H28" s="456"/>
      <c r="I28" s="458"/>
      <c r="J28" s="235"/>
      <c r="K28" s="300"/>
      <c r="L28" s="301"/>
      <c r="M28" s="459"/>
      <c r="N28" s="458"/>
      <c r="O28" s="134"/>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row>
    <row r="29" spans="1:153" s="291" customFormat="1" ht="39.65" customHeight="1" x14ac:dyDescent="0.25">
      <c r="A29" s="77"/>
      <c r="B29" s="136">
        <v>4.0999999999999996</v>
      </c>
      <c r="C29" s="304" t="s">
        <v>15</v>
      </c>
      <c r="D29" s="69"/>
      <c r="E29" s="10">
        <v>0</v>
      </c>
      <c r="F29" s="305"/>
      <c r="G29" s="10">
        <v>0</v>
      </c>
      <c r="H29" s="69"/>
      <c r="I29" s="45">
        <v>0</v>
      </c>
      <c r="J29" s="235"/>
      <c r="K29" s="290">
        <f>(E29+G29+I29)/($D$16+$F$16+$H$16)</f>
        <v>0</v>
      </c>
      <c r="L29" s="77"/>
      <c r="M29" s="306"/>
      <c r="N29" s="45"/>
      <c r="O29" s="269"/>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row>
    <row r="30" spans="1:153" s="291" customFormat="1" ht="34.9" customHeight="1" x14ac:dyDescent="0.25">
      <c r="A30" s="77"/>
      <c r="B30" s="136">
        <v>4.2</v>
      </c>
      <c r="C30" s="288" t="s">
        <v>16</v>
      </c>
      <c r="D30" s="146"/>
      <c r="E30" s="8">
        <v>0</v>
      </c>
      <c r="F30" s="307"/>
      <c r="G30" s="8">
        <v>0</v>
      </c>
      <c r="H30" s="146"/>
      <c r="I30" s="46">
        <v>0</v>
      </c>
      <c r="J30" s="235"/>
      <c r="K30" s="290">
        <f t="shared" ref="K30:K36" si="1">(E30+G30+I30)/($D$16+$F$16+$H$16)</f>
        <v>0</v>
      </c>
      <c r="L30" s="77"/>
      <c r="M30" s="3"/>
      <c r="N30" s="46"/>
      <c r="O30" s="269"/>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row>
    <row r="31" spans="1:153" s="291" customFormat="1" ht="34.9" customHeight="1" x14ac:dyDescent="0.25">
      <c r="A31" s="77"/>
      <c r="B31" s="136">
        <v>4.3</v>
      </c>
      <c r="C31" s="288" t="s">
        <v>79</v>
      </c>
      <c r="D31" s="146"/>
      <c r="E31" s="8">
        <v>0</v>
      </c>
      <c r="F31" s="307"/>
      <c r="G31" s="8">
        <v>0</v>
      </c>
      <c r="H31" s="146"/>
      <c r="I31" s="46">
        <v>0</v>
      </c>
      <c r="J31" s="235"/>
      <c r="K31" s="290">
        <f t="shared" si="1"/>
        <v>0</v>
      </c>
      <c r="L31" s="77"/>
      <c r="M31" s="3"/>
      <c r="N31" s="46"/>
      <c r="O31" s="269"/>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row>
    <row r="32" spans="1:153" s="291" customFormat="1" ht="34.9" customHeight="1" x14ac:dyDescent="0.25">
      <c r="A32" s="77"/>
      <c r="B32" s="136">
        <v>4.4000000000000004</v>
      </c>
      <c r="C32" s="288" t="s">
        <v>31</v>
      </c>
      <c r="D32" s="146"/>
      <c r="E32" s="8">
        <v>0</v>
      </c>
      <c r="F32" s="307"/>
      <c r="G32" s="8">
        <v>0</v>
      </c>
      <c r="H32" s="146"/>
      <c r="I32" s="46">
        <v>0</v>
      </c>
      <c r="J32" s="235"/>
      <c r="K32" s="290">
        <f t="shared" si="1"/>
        <v>0</v>
      </c>
      <c r="L32" s="77"/>
      <c r="M32" s="3"/>
      <c r="N32" s="46"/>
      <c r="O32" s="269"/>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row>
    <row r="33" spans="1:153" s="291" customFormat="1" ht="34.9" customHeight="1" x14ac:dyDescent="0.25">
      <c r="A33" s="77"/>
      <c r="B33" s="136">
        <v>4.5</v>
      </c>
      <c r="C33" s="288" t="s">
        <v>30</v>
      </c>
      <c r="D33" s="146"/>
      <c r="E33" s="8">
        <v>0</v>
      </c>
      <c r="F33" s="307"/>
      <c r="G33" s="8">
        <v>0</v>
      </c>
      <c r="H33" s="146"/>
      <c r="I33" s="46">
        <v>0</v>
      </c>
      <c r="J33" s="235"/>
      <c r="K33" s="290">
        <f t="shared" si="1"/>
        <v>0</v>
      </c>
      <c r="L33" s="77"/>
      <c r="M33" s="3"/>
      <c r="N33" s="46"/>
      <c r="O33" s="269"/>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row>
    <row r="34" spans="1:153" s="291" customFormat="1" ht="34.9" customHeight="1" x14ac:dyDescent="0.25">
      <c r="A34" s="77"/>
      <c r="B34" s="136">
        <v>4.5999999999999996</v>
      </c>
      <c r="C34" s="288" t="s">
        <v>169</v>
      </c>
      <c r="D34" s="146"/>
      <c r="E34" s="8">
        <v>0</v>
      </c>
      <c r="F34" s="307"/>
      <c r="G34" s="8">
        <v>0</v>
      </c>
      <c r="H34" s="146"/>
      <c r="I34" s="46">
        <v>0</v>
      </c>
      <c r="J34" s="235"/>
      <c r="K34" s="290">
        <f t="shared" si="1"/>
        <v>0</v>
      </c>
      <c r="L34" s="77"/>
      <c r="M34" s="3"/>
      <c r="N34" s="46"/>
      <c r="O34" s="269"/>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row>
    <row r="35" spans="1:153" s="291" customFormat="1" ht="34.9" customHeight="1" x14ac:dyDescent="0.25">
      <c r="A35" s="77"/>
      <c r="B35" s="136">
        <v>4.7</v>
      </c>
      <c r="C35" s="288" t="s">
        <v>17</v>
      </c>
      <c r="D35" s="146"/>
      <c r="E35" s="1">
        <v>0</v>
      </c>
      <c r="F35" s="307"/>
      <c r="G35" s="1">
        <v>0</v>
      </c>
      <c r="H35" s="146"/>
      <c r="I35" s="2">
        <v>0</v>
      </c>
      <c r="J35" s="235"/>
      <c r="K35" s="290">
        <f t="shared" si="1"/>
        <v>0</v>
      </c>
      <c r="L35" s="77"/>
      <c r="M35" s="3"/>
      <c r="N35" s="46"/>
      <c r="O35" s="269"/>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row>
    <row r="36" spans="1:153" s="291" customFormat="1" ht="34.9" customHeight="1" x14ac:dyDescent="0.25">
      <c r="A36" s="77"/>
      <c r="B36" s="136">
        <v>4.8</v>
      </c>
      <c r="C36" s="431" t="s">
        <v>167</v>
      </c>
      <c r="D36" s="146"/>
      <c r="E36" s="1">
        <v>0</v>
      </c>
      <c r="F36" s="307"/>
      <c r="G36" s="1">
        <v>0</v>
      </c>
      <c r="H36" s="146"/>
      <c r="I36" s="2">
        <v>0</v>
      </c>
      <c r="J36" s="235"/>
      <c r="K36" s="290">
        <f t="shared" si="1"/>
        <v>0</v>
      </c>
      <c r="L36" s="77"/>
      <c r="M36" s="3"/>
      <c r="N36" s="46"/>
      <c r="O36" s="269"/>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row>
    <row r="37" spans="1:153" s="291" customFormat="1" ht="34.9" customHeight="1" x14ac:dyDescent="0.25">
      <c r="A37" s="77"/>
      <c r="B37" s="136">
        <v>4.9000000000000004</v>
      </c>
      <c r="C37" s="308" t="s">
        <v>39</v>
      </c>
      <c r="D37" s="146"/>
      <c r="E37" s="309">
        <f>SUM(E29:E36)</f>
        <v>0</v>
      </c>
      <c r="F37" s="307"/>
      <c r="G37" s="309">
        <f>SUM(G29:G36)</f>
        <v>0</v>
      </c>
      <c r="H37" s="146"/>
      <c r="I37" s="310">
        <f>SUM(I29:I36)</f>
        <v>0</v>
      </c>
      <c r="J37" s="235"/>
      <c r="K37" s="297">
        <f>SUM(K29:K36)</f>
        <v>0</v>
      </c>
      <c r="L37" s="77"/>
      <c r="M37" s="3"/>
      <c r="N37" s="310">
        <f>SUM(N29:N35)</f>
        <v>0</v>
      </c>
      <c r="O37" s="269"/>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row>
    <row r="38" spans="1:153" s="291" customFormat="1" ht="34.9" customHeight="1" thickBot="1" x14ac:dyDescent="0.3">
      <c r="A38" s="77"/>
      <c r="B38" s="136"/>
      <c r="C38" s="311" t="s">
        <v>38</v>
      </c>
      <c r="D38" s="237"/>
      <c r="E38" s="312">
        <f>D23-E37</f>
        <v>0</v>
      </c>
      <c r="F38" s="313"/>
      <c r="G38" s="312">
        <f>F23-G37</f>
        <v>0</v>
      </c>
      <c r="H38" s="237"/>
      <c r="I38" s="314">
        <f>H23-I37</f>
        <v>0</v>
      </c>
      <c r="J38" s="235"/>
      <c r="K38" s="315">
        <f>K23-K37</f>
        <v>0</v>
      </c>
      <c r="L38" s="77"/>
      <c r="M38" s="316"/>
      <c r="N38" s="314">
        <f>M23-N37</f>
        <v>0</v>
      </c>
      <c r="O38" s="26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row>
    <row r="39" spans="1:153" s="319" customFormat="1" ht="34.5" customHeight="1" thickBot="1" x14ac:dyDescent="0.3">
      <c r="A39" s="113"/>
      <c r="B39" s="317"/>
      <c r="C39" s="469" t="s">
        <v>109</v>
      </c>
      <c r="D39" s="469"/>
      <c r="E39" s="469"/>
      <c r="F39" s="469"/>
      <c r="G39" s="469"/>
      <c r="H39" s="469"/>
      <c r="I39" s="469"/>
      <c r="J39" s="469"/>
      <c r="K39" s="469"/>
      <c r="L39" s="469"/>
      <c r="M39" s="469"/>
      <c r="N39" s="469"/>
      <c r="O39" s="318"/>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row>
    <row r="40" spans="1:153" s="212" customFormat="1" ht="13.5" customHeight="1" x14ac:dyDescent="0.25">
      <c r="A40" s="207"/>
      <c r="B40" s="320"/>
      <c r="C40" s="320"/>
      <c r="D40" s="320"/>
      <c r="E40" s="320"/>
      <c r="F40" s="320"/>
      <c r="G40" s="320"/>
      <c r="H40" s="320"/>
      <c r="I40" s="320"/>
      <c r="J40" s="320"/>
      <c r="K40" s="320"/>
      <c r="L40" s="77"/>
      <c r="M40" s="320"/>
      <c r="N40" s="320"/>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row>
    <row r="41" spans="1:153" ht="13.5" customHeight="1" x14ac:dyDescent="0.25"/>
    <row r="42" spans="1:153" s="5" customFormat="1" ht="16.5" x14ac:dyDescent="0.25">
      <c r="A42" s="77"/>
      <c r="B42" s="215"/>
      <c r="C42" s="463"/>
      <c r="D42" s="463"/>
      <c r="E42" s="463"/>
      <c r="F42" s="463"/>
      <c r="G42" s="463"/>
      <c r="H42" s="463"/>
      <c r="I42" s="463"/>
      <c r="L42" s="77"/>
      <c r="N42" s="21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row>
    <row r="43" spans="1:153" ht="13.5" customHeight="1" x14ac:dyDescent="0.25">
      <c r="E43" s="218"/>
      <c r="F43" s="218"/>
      <c r="G43" s="218"/>
      <c r="I43" s="218"/>
      <c r="N43" s="218"/>
    </row>
    <row r="44" spans="1:153" s="5" customFormat="1" ht="13.5" customHeight="1" x14ac:dyDescent="0.25">
      <c r="A44" s="77"/>
      <c r="B44" s="215"/>
      <c r="E44" s="217"/>
      <c r="F44" s="217"/>
      <c r="G44" s="217"/>
      <c r="I44" s="217"/>
      <c r="L44" s="77"/>
      <c r="N44" s="21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row>
    <row r="45" spans="1:153" ht="13.5" customHeight="1" x14ac:dyDescent="0.25">
      <c r="E45" s="218"/>
      <c r="F45" s="218"/>
      <c r="G45" s="218"/>
      <c r="I45" s="218"/>
      <c r="N45" s="218"/>
    </row>
    <row r="46" spans="1:153" ht="13.5" customHeight="1" x14ac:dyDescent="0.25"/>
    <row r="47" spans="1:153" ht="13.5" customHeight="1" x14ac:dyDescent="0.25">
      <c r="B47" s="320"/>
      <c r="C47" s="320"/>
      <c r="D47" s="320"/>
      <c r="E47" s="320"/>
      <c r="F47" s="320"/>
      <c r="G47" s="320"/>
      <c r="H47" s="320"/>
      <c r="I47" s="320"/>
      <c r="J47" s="320"/>
      <c r="K47" s="320"/>
      <c r="M47" s="320"/>
      <c r="N47" s="320"/>
      <c r="EN47" s="6"/>
      <c r="EO47" s="6"/>
      <c r="EP47" s="6"/>
      <c r="EQ47" s="6"/>
      <c r="ER47" s="6"/>
      <c r="ES47" s="6"/>
      <c r="ET47" s="6"/>
      <c r="EU47" s="6"/>
      <c r="EV47" s="6"/>
      <c r="EW47" s="6"/>
    </row>
    <row r="48" spans="1:153" ht="13.5" customHeight="1" x14ac:dyDescent="0.25">
      <c r="B48" s="320"/>
      <c r="C48" s="320"/>
      <c r="D48" s="320"/>
      <c r="E48" s="320"/>
      <c r="F48" s="320"/>
      <c r="G48" s="320"/>
      <c r="H48" s="320"/>
      <c r="I48" s="320"/>
      <c r="J48" s="320"/>
      <c r="K48" s="320"/>
      <c r="M48" s="320"/>
      <c r="N48" s="320"/>
      <c r="EN48" s="6"/>
      <c r="EO48" s="6"/>
      <c r="EP48" s="6"/>
      <c r="EQ48" s="6"/>
      <c r="ER48" s="6"/>
      <c r="ES48" s="6"/>
      <c r="ET48" s="6"/>
      <c r="EU48" s="6"/>
      <c r="EV48" s="6"/>
      <c r="EW48" s="6"/>
    </row>
    <row r="49" spans="2:153" ht="13.5" customHeight="1" x14ac:dyDescent="0.25">
      <c r="B49" s="320"/>
      <c r="C49" s="320"/>
      <c r="D49" s="320"/>
      <c r="E49" s="320"/>
      <c r="F49" s="320"/>
      <c r="G49" s="320"/>
      <c r="H49" s="320"/>
      <c r="I49" s="320"/>
      <c r="J49" s="320"/>
      <c r="K49" s="320"/>
      <c r="M49" s="320"/>
      <c r="N49" s="320"/>
      <c r="EN49" s="6"/>
      <c r="EO49" s="6"/>
      <c r="EP49" s="6"/>
      <c r="EQ49" s="6"/>
      <c r="ER49" s="6"/>
      <c r="ES49" s="6"/>
      <c r="ET49" s="6"/>
      <c r="EU49" s="6"/>
      <c r="EV49" s="6"/>
      <c r="EW49" s="6"/>
    </row>
    <row r="50" spans="2:153" ht="13.5" customHeight="1" x14ac:dyDescent="0.25">
      <c r="B50" s="320"/>
      <c r="C50" s="320"/>
      <c r="D50" s="320"/>
      <c r="E50" s="320"/>
      <c r="F50" s="320"/>
      <c r="G50" s="320"/>
      <c r="H50" s="320"/>
      <c r="I50" s="320"/>
      <c r="J50" s="320"/>
      <c r="K50" s="320"/>
      <c r="M50" s="320"/>
      <c r="N50" s="320"/>
      <c r="EN50" s="6"/>
      <c r="EO50" s="6"/>
      <c r="EP50" s="6"/>
      <c r="EQ50" s="6"/>
      <c r="ER50" s="6"/>
      <c r="ES50" s="6"/>
      <c r="ET50" s="6"/>
      <c r="EU50" s="6"/>
      <c r="EV50" s="6"/>
      <c r="EW50" s="6"/>
    </row>
    <row r="51" spans="2:153" ht="13.5" customHeight="1" x14ac:dyDescent="0.25">
      <c r="B51" s="320"/>
      <c r="C51" s="320"/>
      <c r="D51" s="320"/>
      <c r="E51" s="320"/>
      <c r="F51" s="320"/>
      <c r="G51" s="320"/>
      <c r="H51" s="320"/>
      <c r="I51" s="320"/>
      <c r="J51" s="320"/>
      <c r="K51" s="320"/>
      <c r="M51" s="320"/>
      <c r="N51" s="320"/>
      <c r="EN51" s="6"/>
      <c r="EO51" s="6"/>
      <c r="EP51" s="6"/>
      <c r="EQ51" s="6"/>
      <c r="ER51" s="6"/>
      <c r="ES51" s="6"/>
      <c r="ET51" s="6"/>
      <c r="EU51" s="6"/>
      <c r="EV51" s="6"/>
      <c r="EW51" s="6"/>
    </row>
    <row r="52" spans="2:153" ht="13.5" customHeight="1" x14ac:dyDescent="0.25">
      <c r="B52" s="320"/>
      <c r="C52" s="320"/>
      <c r="D52" s="320"/>
      <c r="E52" s="320"/>
      <c r="F52" s="320"/>
      <c r="G52" s="320"/>
      <c r="H52" s="320"/>
      <c r="I52" s="320"/>
      <c r="J52" s="320"/>
      <c r="K52" s="320"/>
      <c r="M52" s="320"/>
      <c r="N52" s="320"/>
      <c r="EN52" s="6"/>
      <c r="EO52" s="6"/>
      <c r="EP52" s="6"/>
      <c r="EQ52" s="6"/>
      <c r="ER52" s="6"/>
      <c r="ES52" s="6"/>
      <c r="ET52" s="6"/>
      <c r="EU52" s="6"/>
      <c r="EV52" s="6"/>
      <c r="EW52" s="6"/>
    </row>
    <row r="53" spans="2:153" ht="13.5" customHeight="1" x14ac:dyDescent="0.25">
      <c r="B53" s="320"/>
      <c r="C53" s="320"/>
      <c r="D53" s="320"/>
      <c r="E53" s="320"/>
      <c r="F53" s="320"/>
      <c r="G53" s="320"/>
      <c r="H53" s="320"/>
      <c r="I53" s="320"/>
      <c r="J53" s="320"/>
      <c r="K53" s="320"/>
      <c r="M53" s="320"/>
      <c r="N53" s="320"/>
      <c r="EN53" s="6"/>
      <c r="EO53" s="6"/>
      <c r="EP53" s="6"/>
      <c r="EQ53" s="6"/>
      <c r="ER53" s="6"/>
      <c r="ES53" s="6"/>
      <c r="ET53" s="6"/>
      <c r="EU53" s="6"/>
      <c r="EV53" s="6"/>
      <c r="EW53" s="6"/>
    </row>
    <row r="54" spans="2:153" ht="13.5" customHeight="1" x14ac:dyDescent="0.25">
      <c r="B54" s="320"/>
      <c r="C54" s="320"/>
      <c r="D54" s="320"/>
      <c r="E54" s="320"/>
      <c r="F54" s="320"/>
      <c r="G54" s="320"/>
      <c r="H54" s="320"/>
      <c r="I54" s="320"/>
      <c r="J54" s="320"/>
      <c r="K54" s="320"/>
      <c r="M54" s="320"/>
      <c r="N54" s="320"/>
      <c r="EN54" s="6"/>
      <c r="EO54" s="6"/>
      <c r="EP54" s="6"/>
      <c r="EQ54" s="6"/>
      <c r="ER54" s="6"/>
      <c r="ES54" s="6"/>
      <c r="ET54" s="6"/>
      <c r="EU54" s="6"/>
      <c r="EV54" s="6"/>
      <c r="EW54" s="6"/>
    </row>
    <row r="55" spans="2:153" ht="13.5" customHeight="1" x14ac:dyDescent="0.25">
      <c r="B55" s="320"/>
      <c r="C55" s="320"/>
      <c r="D55" s="320"/>
      <c r="E55" s="320"/>
      <c r="F55" s="320"/>
      <c r="G55" s="320"/>
      <c r="H55" s="320"/>
      <c r="I55" s="320"/>
      <c r="J55" s="320"/>
      <c r="K55" s="320"/>
      <c r="M55" s="320"/>
      <c r="N55" s="320"/>
      <c r="EN55" s="6"/>
      <c r="EO55" s="6"/>
      <c r="EP55" s="6"/>
      <c r="EQ55" s="6"/>
      <c r="ER55" s="6"/>
      <c r="ES55" s="6"/>
      <c r="ET55" s="6"/>
      <c r="EU55" s="6"/>
      <c r="EV55" s="6"/>
      <c r="EW55" s="6"/>
    </row>
    <row r="56" spans="2:153" ht="13.5" customHeight="1" x14ac:dyDescent="0.25"/>
    <row r="57" spans="2:153" ht="13.5" customHeight="1" x14ac:dyDescent="0.25"/>
    <row r="58" spans="2:153" ht="13.5" customHeight="1" x14ac:dyDescent="0.25"/>
    <row r="59" spans="2:153" ht="13.5" customHeight="1" x14ac:dyDescent="0.25"/>
    <row r="60" spans="2:153" ht="13.5" customHeight="1" x14ac:dyDescent="0.25"/>
    <row r="61" spans="2:153" ht="13.5" customHeight="1" x14ac:dyDescent="0.25"/>
    <row r="62" spans="2:153" ht="13.5" customHeight="1" x14ac:dyDescent="0.25"/>
    <row r="63" spans="2:153" ht="13.5" customHeight="1" x14ac:dyDescent="0.25"/>
    <row r="64" spans="2:153" ht="13.5" customHeight="1" x14ac:dyDescent="0.25"/>
    <row r="65" ht="13.5" customHeight="1" x14ac:dyDescent="0.25"/>
    <row r="66" ht="13.5" customHeight="1" x14ac:dyDescent="0.25"/>
  </sheetData>
  <sheetProtection algorithmName="SHA-512" hashValue="2l+MMVKUWFh3q5OLbFsyIFlzAl91rBp9gdbyCg6/oBPudjzh01MtWP0cqWbTdMseKjWtdysutG+LZ3sHYqVEew==" saltValue="XcBhtW1gJt+Hg+7Kr+vzTA==" spinCount="100000" sheet="1" selectLockedCells="1"/>
  <mergeCells count="25">
    <mergeCell ref="D28:E28"/>
    <mergeCell ref="H28:I28"/>
    <mergeCell ref="C42:I42"/>
    <mergeCell ref="M28:N28"/>
    <mergeCell ref="H18:I18"/>
    <mergeCell ref="C39:N39"/>
    <mergeCell ref="M13:N13"/>
    <mergeCell ref="M18:N18"/>
    <mergeCell ref="D24:E24"/>
    <mergeCell ref="H24:I24"/>
    <mergeCell ref="M24:N24"/>
    <mergeCell ref="K13:K15"/>
    <mergeCell ref="M15:N16"/>
    <mergeCell ref="C3:F3"/>
    <mergeCell ref="D18:E18"/>
    <mergeCell ref="H15:I15"/>
    <mergeCell ref="F15:G15"/>
    <mergeCell ref="D15:E15"/>
    <mergeCell ref="C13:I13"/>
    <mergeCell ref="C8:D8"/>
    <mergeCell ref="E8:F8"/>
    <mergeCell ref="G8:I8"/>
    <mergeCell ref="D10:I10"/>
    <mergeCell ref="D11:I11"/>
    <mergeCell ref="C6:I6"/>
  </mergeCells>
  <pageMargins left="0.51181102362204722" right="0.51181102362204722" top="0.78740157480314965" bottom="0.78740157480314965" header="0.31496062992125984" footer="0.31496062992125984"/>
  <pageSetup paperSize="9" scale="47" orientation="landscape" r:id="rId1"/>
  <headerFooter>
    <oddHeader>&amp;L&amp;9Berechnung Ausfallentschädigung&amp;C&amp;9Modell Entgangene Einnahmen&amp;R&amp;9Fachstelle Kultur Kanton Zürich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19"/>
  <sheetViews>
    <sheetView tabSelected="1" zoomScale="90" zoomScaleNormal="90" workbookViewId="0">
      <pane ySplit="15" topLeftCell="A16" activePane="bottomLeft" state="frozen"/>
      <selection pane="bottomLeft" activeCell="C19" sqref="C19"/>
    </sheetView>
  </sheetViews>
  <sheetFormatPr baseColWidth="10" defaultColWidth="11.54296875" defaultRowHeight="11.5" x14ac:dyDescent="0.25"/>
  <cols>
    <col min="1" max="1" width="3.7265625" style="321" customWidth="1"/>
    <col min="2" max="2" width="3.81640625" style="321" customWidth="1"/>
    <col min="3" max="3" width="34.453125" style="376" customWidth="1"/>
    <col min="4" max="4" width="15.54296875" style="321" bestFit="1" customWidth="1"/>
    <col min="5" max="10" width="14.7265625" style="321" customWidth="1"/>
    <col min="11" max="11" width="13.1796875" style="321" customWidth="1"/>
    <col min="12" max="12" width="3.81640625" style="321" customWidth="1"/>
    <col min="13" max="16384" width="11.54296875" style="321"/>
  </cols>
  <sheetData>
    <row r="1" spans="1:161" s="6" customFormat="1" ht="12" thickBot="1" x14ac:dyDescent="0.3">
      <c r="A1" s="77"/>
      <c r="B1" s="78"/>
      <c r="C1" s="79"/>
      <c r="K1" s="5"/>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row>
    <row r="2" spans="1:161" s="84" customFormat="1" ht="15.5" x14ac:dyDescent="0.35">
      <c r="A2" s="80"/>
      <c r="B2" s="81"/>
      <c r="C2" s="82"/>
      <c r="D2" s="82"/>
      <c r="E2" s="82"/>
      <c r="F2" s="82"/>
      <c r="G2" s="82"/>
      <c r="H2" s="82"/>
      <c r="I2" s="82"/>
      <c r="J2" s="82"/>
      <c r="K2" s="243"/>
      <c r="L2" s="246"/>
    </row>
    <row r="3" spans="1:161" s="84" customFormat="1" ht="15.5" x14ac:dyDescent="0.35">
      <c r="A3" s="80"/>
      <c r="B3" s="85"/>
      <c r="C3" s="86" t="str">
        <f>'Kennzahlen aus den Vorjahren'!C3:F3</f>
        <v xml:space="preserve">Schadensberechnung Kulturunternehmen (Version 31.03.2021) </v>
      </c>
      <c r="D3" s="86"/>
      <c r="E3" s="86"/>
      <c r="F3" s="86"/>
      <c r="K3" s="88" t="str">
        <f>'Kennzahlen aus den Vorjahren'!K4</f>
        <v xml:space="preserve"> Abgabetermin: 15. Mai 2021</v>
      </c>
      <c r="L3" s="247"/>
    </row>
    <row r="4" spans="1:161" s="84" customFormat="1" ht="15.5" x14ac:dyDescent="0.35">
      <c r="A4" s="80"/>
      <c r="B4" s="90"/>
      <c r="C4" s="91" t="str">
        <f>'Kennzahlen aus den Vorjahren'!C4</f>
        <v>Schadensberechnung für Musikklubs und Konzertlokale: 1. Januar bis 30. April 2021</v>
      </c>
      <c r="D4" s="91"/>
      <c r="E4" s="91"/>
      <c r="F4" s="80"/>
      <c r="G4" s="80"/>
      <c r="H4" s="80"/>
      <c r="I4" s="80"/>
      <c r="J4" s="80"/>
      <c r="K4" s="80"/>
      <c r="L4" s="247"/>
    </row>
    <row r="5" spans="1:161" s="84" customFormat="1" ht="15.75" customHeight="1" x14ac:dyDescent="0.35">
      <c r="A5" s="80"/>
      <c r="B5" s="92"/>
      <c r="C5" s="93"/>
      <c r="D5" s="87"/>
      <c r="E5" s="87"/>
      <c r="F5" s="87"/>
      <c r="G5" s="87"/>
      <c r="H5" s="87"/>
      <c r="I5" s="87"/>
      <c r="J5" s="87"/>
      <c r="K5" s="80"/>
      <c r="L5" s="247"/>
    </row>
    <row r="6" spans="1:161" s="84" customFormat="1" ht="31.5" customHeight="1" x14ac:dyDescent="0.35">
      <c r="A6" s="80"/>
      <c r="B6" s="92"/>
      <c r="C6" s="470" t="str">
        <f>'Kennzahlen aus den Vorjahren'!C6:I6</f>
        <v>Bitte stellen Sie sicher, dass Sie alle drei Blätter (Register) ausfüllen:
 "Kennzahlen aus den Vorjahren" / "Liste Veranstaltungen kuratiert" / "Schadensberechnung"</v>
      </c>
      <c r="D6" s="470"/>
      <c r="E6" s="470"/>
      <c r="F6" s="470"/>
      <c r="G6" s="470"/>
      <c r="H6" s="470"/>
      <c r="I6" s="470"/>
      <c r="J6" s="470"/>
      <c r="K6" s="470"/>
      <c r="L6" s="248"/>
      <c r="M6" s="95"/>
      <c r="N6" s="95"/>
      <c r="O6" s="95"/>
      <c r="P6" s="95"/>
    </row>
    <row r="7" spans="1:161" s="6" customFormat="1" ht="17.25" customHeight="1" thickBot="1" x14ac:dyDescent="0.3">
      <c r="A7" s="77"/>
      <c r="B7" s="102"/>
      <c r="C7" s="103"/>
      <c r="D7" s="43"/>
      <c r="E7" s="43"/>
      <c r="F7" s="104"/>
      <c r="G7" s="104"/>
      <c r="H7" s="104"/>
      <c r="I7" s="104"/>
      <c r="J7" s="104"/>
      <c r="K7" s="235"/>
      <c r="L7" s="58"/>
      <c r="M7" s="105"/>
      <c r="N7" s="105"/>
      <c r="O7" s="105"/>
      <c r="P7" s="105"/>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row>
    <row r="8" spans="1:161" s="101" customFormat="1" ht="27" customHeight="1" thickBot="1" x14ac:dyDescent="0.3">
      <c r="A8" s="98"/>
      <c r="B8" s="99"/>
      <c r="C8" s="440" t="s">
        <v>154</v>
      </c>
      <c r="D8" s="441"/>
      <c r="E8" s="442" t="s">
        <v>74</v>
      </c>
      <c r="F8" s="442"/>
      <c r="G8" s="442"/>
      <c r="H8" s="443" t="s">
        <v>105</v>
      </c>
      <c r="I8" s="443"/>
      <c r="J8" s="443"/>
      <c r="K8" s="444"/>
      <c r="L8" s="31"/>
      <c r="M8" s="100"/>
      <c r="N8" s="100"/>
      <c r="O8" s="100"/>
      <c r="P8" s="100"/>
      <c r="Q8" s="100"/>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row>
    <row r="9" spans="1:161" ht="12" thickBot="1" x14ac:dyDescent="0.3">
      <c r="B9" s="322"/>
      <c r="C9" s="323"/>
      <c r="D9" s="324"/>
      <c r="E9" s="324"/>
      <c r="F9" s="324"/>
      <c r="G9" s="324"/>
      <c r="H9" s="324"/>
      <c r="I9" s="324"/>
      <c r="J9" s="324"/>
      <c r="K9" s="324"/>
      <c r="L9" s="325"/>
    </row>
    <row r="10" spans="1:161" s="6" customFormat="1" ht="18.75" customHeight="1" x14ac:dyDescent="0.25">
      <c r="A10" s="77"/>
      <c r="B10" s="102"/>
      <c r="C10" s="106" t="s">
        <v>0</v>
      </c>
      <c r="D10" s="107"/>
      <c r="E10" s="251"/>
      <c r="F10" s="485">
        <f>'Kennzahlen aus den Vorjahren'!D10</f>
        <v>0</v>
      </c>
      <c r="G10" s="485"/>
      <c r="H10" s="485"/>
      <c r="I10" s="485"/>
      <c r="J10" s="485"/>
      <c r="K10" s="486"/>
      <c r="L10" s="58"/>
      <c r="M10" s="105"/>
      <c r="N10" s="105"/>
      <c r="O10" s="105"/>
      <c r="P10" s="105"/>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row>
    <row r="11" spans="1:161" s="6" customFormat="1" ht="18.75" customHeight="1" thickBot="1" x14ac:dyDescent="0.3">
      <c r="A11" s="77"/>
      <c r="B11" s="102"/>
      <c r="C11" s="244" t="s">
        <v>56</v>
      </c>
      <c r="D11" s="245"/>
      <c r="E11" s="252"/>
      <c r="F11" s="487">
        <f>'Kennzahlen aus den Vorjahren'!D11</f>
        <v>0</v>
      </c>
      <c r="G11" s="487"/>
      <c r="H11" s="487"/>
      <c r="I11" s="487"/>
      <c r="J11" s="487"/>
      <c r="K11" s="488"/>
      <c r="L11" s="58"/>
      <c r="M11" s="105"/>
      <c r="N11" s="105"/>
      <c r="O11" s="105"/>
      <c r="P11" s="105"/>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row>
    <row r="12" spans="1:161" s="84" customFormat="1" ht="12" customHeight="1" thickBot="1" x14ac:dyDescent="0.4">
      <c r="A12" s="80"/>
      <c r="B12" s="92"/>
      <c r="C12" s="87"/>
      <c r="D12" s="87"/>
      <c r="E12" s="87"/>
      <c r="F12" s="87"/>
      <c r="G12" s="87"/>
      <c r="H12" s="87"/>
      <c r="I12" s="87"/>
      <c r="J12" s="87"/>
      <c r="K12" s="87"/>
      <c r="L12" s="96"/>
      <c r="M12" s="97"/>
      <c r="N12" s="97"/>
      <c r="O12" s="97"/>
      <c r="P12" s="97"/>
      <c r="Q12" s="97"/>
    </row>
    <row r="13" spans="1:161" ht="22.5" customHeight="1" thickBot="1" x14ac:dyDescent="0.3">
      <c r="B13" s="322"/>
      <c r="C13" s="482" t="s">
        <v>155</v>
      </c>
      <c r="D13" s="483"/>
      <c r="E13" s="483"/>
      <c r="F13" s="483"/>
      <c r="G13" s="483"/>
      <c r="H13" s="483"/>
      <c r="I13" s="483"/>
      <c r="J13" s="483"/>
      <c r="K13" s="484"/>
      <c r="L13" s="325"/>
    </row>
    <row r="14" spans="1:161" ht="46.5" thickBot="1" x14ac:dyDescent="0.3">
      <c r="B14" s="322"/>
      <c r="C14" s="326" t="s">
        <v>100</v>
      </c>
      <c r="D14" s="327" t="s">
        <v>103</v>
      </c>
      <c r="E14" s="327" t="s">
        <v>135</v>
      </c>
      <c r="F14" s="327" t="s">
        <v>138</v>
      </c>
      <c r="G14" s="327" t="s">
        <v>139</v>
      </c>
      <c r="H14" s="327" t="s">
        <v>99</v>
      </c>
      <c r="I14" s="328" t="s">
        <v>107</v>
      </c>
      <c r="J14" s="327" t="s">
        <v>89</v>
      </c>
      <c r="K14" s="329" t="s">
        <v>106</v>
      </c>
      <c r="L14" s="325"/>
    </row>
    <row r="15" spans="1:161" s="330" customFormat="1" ht="15" customHeight="1" thickBot="1" x14ac:dyDescent="0.3">
      <c r="B15" s="331"/>
      <c r="C15" s="332" t="s">
        <v>104</v>
      </c>
      <c r="D15" s="333">
        <v>44100</v>
      </c>
      <c r="E15" s="334" t="s">
        <v>98</v>
      </c>
      <c r="F15" s="335">
        <v>1000</v>
      </c>
      <c r="G15" s="336">
        <v>250</v>
      </c>
      <c r="H15" s="335">
        <v>25</v>
      </c>
      <c r="I15" s="337">
        <f>G15*H15</f>
        <v>6250</v>
      </c>
      <c r="J15" s="335">
        <v>5</v>
      </c>
      <c r="K15" s="338">
        <f>G15*J15</f>
        <v>1250</v>
      </c>
      <c r="L15" s="339"/>
    </row>
    <row r="16" spans="1:161" s="330" customFormat="1" ht="7.5" customHeight="1" thickBot="1" x14ac:dyDescent="0.3">
      <c r="B16" s="331"/>
      <c r="C16" s="340"/>
      <c r="D16" s="341"/>
      <c r="E16" s="340"/>
      <c r="F16" s="342"/>
      <c r="G16" s="343"/>
      <c r="H16" s="342"/>
      <c r="I16" s="342"/>
      <c r="J16" s="342"/>
      <c r="K16" s="342"/>
      <c r="L16" s="339"/>
    </row>
    <row r="17" spans="2:12" s="330" customFormat="1" ht="15" customHeight="1" x14ac:dyDescent="0.25">
      <c r="B17" s="331"/>
      <c r="C17" s="471" t="s">
        <v>111</v>
      </c>
      <c r="D17" s="472"/>
      <c r="E17" s="472"/>
      <c r="F17" s="473"/>
      <c r="G17" s="473"/>
      <c r="H17" s="473"/>
      <c r="I17" s="473"/>
      <c r="J17" s="473"/>
      <c r="K17" s="474"/>
      <c r="L17" s="339"/>
    </row>
    <row r="18" spans="2:12" s="330" customFormat="1" ht="15" customHeight="1" x14ac:dyDescent="0.25">
      <c r="B18" s="331"/>
      <c r="C18" s="390"/>
      <c r="D18" s="391"/>
      <c r="E18" s="392"/>
      <c r="F18" s="393"/>
      <c r="G18" s="394"/>
      <c r="H18" s="393"/>
      <c r="I18" s="344">
        <f>G18*H18</f>
        <v>0</v>
      </c>
      <c r="J18" s="393"/>
      <c r="K18" s="345">
        <f>G18*J18</f>
        <v>0</v>
      </c>
      <c r="L18" s="339"/>
    </row>
    <row r="19" spans="2:12" s="330" customFormat="1" ht="15" customHeight="1" x14ac:dyDescent="0.25">
      <c r="B19" s="331"/>
      <c r="C19" s="390"/>
      <c r="D19" s="391"/>
      <c r="E19" s="392"/>
      <c r="F19" s="393"/>
      <c r="G19" s="394"/>
      <c r="H19" s="393"/>
      <c r="I19" s="344">
        <f t="shared" ref="I19:I28" si="0">G19*H19</f>
        <v>0</v>
      </c>
      <c r="J19" s="393"/>
      <c r="K19" s="345">
        <f t="shared" ref="K19:K28" si="1">G19*J19</f>
        <v>0</v>
      </c>
      <c r="L19" s="339"/>
    </row>
    <row r="20" spans="2:12" s="330" customFormat="1" ht="15" customHeight="1" x14ac:dyDescent="0.25">
      <c r="B20" s="331"/>
      <c r="C20" s="390"/>
      <c r="D20" s="391"/>
      <c r="E20" s="392"/>
      <c r="F20" s="393"/>
      <c r="G20" s="394"/>
      <c r="H20" s="393"/>
      <c r="I20" s="344">
        <f t="shared" si="0"/>
        <v>0</v>
      </c>
      <c r="J20" s="393"/>
      <c r="K20" s="345">
        <f t="shared" si="1"/>
        <v>0</v>
      </c>
      <c r="L20" s="339"/>
    </row>
    <row r="21" spans="2:12" s="330" customFormat="1" ht="15" customHeight="1" x14ac:dyDescent="0.25">
      <c r="B21" s="331"/>
      <c r="C21" s="390"/>
      <c r="D21" s="391"/>
      <c r="E21" s="392"/>
      <c r="F21" s="393"/>
      <c r="G21" s="394"/>
      <c r="H21" s="393"/>
      <c r="I21" s="344">
        <f t="shared" si="0"/>
        <v>0</v>
      </c>
      <c r="J21" s="393"/>
      <c r="K21" s="345">
        <f t="shared" si="1"/>
        <v>0</v>
      </c>
      <c r="L21" s="339"/>
    </row>
    <row r="22" spans="2:12" s="330" customFormat="1" ht="15" customHeight="1" x14ac:dyDescent="0.25">
      <c r="B22" s="331"/>
      <c r="C22" s="390"/>
      <c r="D22" s="391"/>
      <c r="E22" s="392"/>
      <c r="F22" s="393"/>
      <c r="G22" s="394"/>
      <c r="H22" s="393"/>
      <c r="I22" s="344">
        <f t="shared" si="0"/>
        <v>0</v>
      </c>
      <c r="J22" s="393"/>
      <c r="K22" s="345">
        <f t="shared" si="1"/>
        <v>0</v>
      </c>
      <c r="L22" s="339"/>
    </row>
    <row r="23" spans="2:12" s="330" customFormat="1" ht="15" customHeight="1" x14ac:dyDescent="0.25">
      <c r="B23" s="331"/>
      <c r="C23" s="390"/>
      <c r="D23" s="391"/>
      <c r="E23" s="392"/>
      <c r="F23" s="393"/>
      <c r="G23" s="394"/>
      <c r="H23" s="393"/>
      <c r="I23" s="344">
        <f t="shared" si="0"/>
        <v>0</v>
      </c>
      <c r="J23" s="393"/>
      <c r="K23" s="345">
        <f t="shared" si="1"/>
        <v>0</v>
      </c>
      <c r="L23" s="339"/>
    </row>
    <row r="24" spans="2:12" s="330" customFormat="1" ht="15" customHeight="1" x14ac:dyDescent="0.25">
      <c r="B24" s="331"/>
      <c r="C24" s="390"/>
      <c r="D24" s="391"/>
      <c r="E24" s="392"/>
      <c r="F24" s="393"/>
      <c r="G24" s="394"/>
      <c r="H24" s="393"/>
      <c r="I24" s="344">
        <f t="shared" si="0"/>
        <v>0</v>
      </c>
      <c r="J24" s="393"/>
      <c r="K24" s="345">
        <f t="shared" si="1"/>
        <v>0</v>
      </c>
      <c r="L24" s="339"/>
    </row>
    <row r="25" spans="2:12" s="330" customFormat="1" ht="15" customHeight="1" x14ac:dyDescent="0.25">
      <c r="B25" s="331"/>
      <c r="C25" s="390"/>
      <c r="D25" s="391"/>
      <c r="E25" s="392"/>
      <c r="F25" s="393"/>
      <c r="G25" s="394"/>
      <c r="H25" s="393"/>
      <c r="I25" s="344">
        <f t="shared" si="0"/>
        <v>0</v>
      </c>
      <c r="J25" s="393"/>
      <c r="K25" s="345">
        <f t="shared" si="1"/>
        <v>0</v>
      </c>
      <c r="L25" s="339"/>
    </row>
    <row r="26" spans="2:12" s="330" customFormat="1" ht="15" customHeight="1" x14ac:dyDescent="0.25">
      <c r="B26" s="331"/>
      <c r="C26" s="390"/>
      <c r="D26" s="391"/>
      <c r="E26" s="392"/>
      <c r="F26" s="393"/>
      <c r="G26" s="394"/>
      <c r="H26" s="393"/>
      <c r="I26" s="344">
        <f t="shared" si="0"/>
        <v>0</v>
      </c>
      <c r="J26" s="393"/>
      <c r="K26" s="345">
        <f t="shared" si="1"/>
        <v>0</v>
      </c>
      <c r="L26" s="339"/>
    </row>
    <row r="27" spans="2:12" s="330" customFormat="1" ht="15" customHeight="1" x14ac:dyDescent="0.25">
      <c r="B27" s="331"/>
      <c r="C27" s="390"/>
      <c r="D27" s="391"/>
      <c r="E27" s="392"/>
      <c r="F27" s="393"/>
      <c r="G27" s="394"/>
      <c r="H27" s="393"/>
      <c r="I27" s="344">
        <f t="shared" si="0"/>
        <v>0</v>
      </c>
      <c r="J27" s="393"/>
      <c r="K27" s="345">
        <f t="shared" si="1"/>
        <v>0</v>
      </c>
      <c r="L27" s="339"/>
    </row>
    <row r="28" spans="2:12" s="330" customFormat="1" ht="15" customHeight="1" x14ac:dyDescent="0.25">
      <c r="B28" s="331"/>
      <c r="C28" s="390"/>
      <c r="D28" s="391"/>
      <c r="E28" s="392"/>
      <c r="F28" s="393"/>
      <c r="G28" s="394"/>
      <c r="H28" s="393"/>
      <c r="I28" s="344">
        <f t="shared" si="0"/>
        <v>0</v>
      </c>
      <c r="J28" s="393"/>
      <c r="K28" s="345">
        <f t="shared" si="1"/>
        <v>0</v>
      </c>
      <c r="L28" s="339"/>
    </row>
    <row r="29" spans="2:12" s="330" customFormat="1" ht="15" customHeight="1" x14ac:dyDescent="0.25">
      <c r="B29" s="331"/>
      <c r="C29" s="390"/>
      <c r="D29" s="391"/>
      <c r="E29" s="392"/>
      <c r="F29" s="393"/>
      <c r="G29" s="394"/>
      <c r="H29" s="393"/>
      <c r="I29" s="344">
        <f t="shared" ref="I29:I36" si="2">G29*H29</f>
        <v>0</v>
      </c>
      <c r="J29" s="393"/>
      <c r="K29" s="345">
        <f t="shared" ref="K29:K36" si="3">G29*J29</f>
        <v>0</v>
      </c>
      <c r="L29" s="339"/>
    </row>
    <row r="30" spans="2:12" s="330" customFormat="1" ht="15" customHeight="1" x14ac:dyDescent="0.25">
      <c r="B30" s="331"/>
      <c r="C30" s="390"/>
      <c r="D30" s="391"/>
      <c r="E30" s="392"/>
      <c r="F30" s="393"/>
      <c r="G30" s="394"/>
      <c r="H30" s="393"/>
      <c r="I30" s="344">
        <f t="shared" si="2"/>
        <v>0</v>
      </c>
      <c r="J30" s="393"/>
      <c r="K30" s="345">
        <f t="shared" si="3"/>
        <v>0</v>
      </c>
      <c r="L30" s="339"/>
    </row>
    <row r="31" spans="2:12" s="330" customFormat="1" ht="15" customHeight="1" x14ac:dyDescent="0.25">
      <c r="B31" s="331"/>
      <c r="C31" s="390"/>
      <c r="D31" s="391"/>
      <c r="E31" s="392"/>
      <c r="F31" s="393"/>
      <c r="G31" s="394"/>
      <c r="H31" s="393"/>
      <c r="I31" s="344">
        <f t="shared" si="2"/>
        <v>0</v>
      </c>
      <c r="J31" s="393"/>
      <c r="K31" s="345">
        <f t="shared" si="3"/>
        <v>0</v>
      </c>
      <c r="L31" s="339"/>
    </row>
    <row r="32" spans="2:12" s="330" customFormat="1" ht="15" customHeight="1" x14ac:dyDescent="0.25">
      <c r="B32" s="331"/>
      <c r="C32" s="390"/>
      <c r="D32" s="391"/>
      <c r="E32" s="392"/>
      <c r="F32" s="393"/>
      <c r="G32" s="394"/>
      <c r="H32" s="393"/>
      <c r="I32" s="344">
        <f t="shared" si="2"/>
        <v>0</v>
      </c>
      <c r="J32" s="393"/>
      <c r="K32" s="345">
        <f t="shared" si="3"/>
        <v>0</v>
      </c>
      <c r="L32" s="339"/>
    </row>
    <row r="33" spans="2:12" s="330" customFormat="1" ht="15" customHeight="1" x14ac:dyDescent="0.25">
      <c r="B33" s="331"/>
      <c r="C33" s="390"/>
      <c r="D33" s="391"/>
      <c r="E33" s="392"/>
      <c r="F33" s="393"/>
      <c r="G33" s="394"/>
      <c r="H33" s="393"/>
      <c r="I33" s="344">
        <f t="shared" si="2"/>
        <v>0</v>
      </c>
      <c r="J33" s="393"/>
      <c r="K33" s="345">
        <f t="shared" si="3"/>
        <v>0</v>
      </c>
      <c r="L33" s="339"/>
    </row>
    <row r="34" spans="2:12" s="330" customFormat="1" ht="15" customHeight="1" x14ac:dyDescent="0.25">
      <c r="B34" s="331"/>
      <c r="C34" s="390"/>
      <c r="D34" s="391"/>
      <c r="E34" s="392"/>
      <c r="F34" s="393"/>
      <c r="G34" s="394"/>
      <c r="H34" s="393"/>
      <c r="I34" s="344">
        <f t="shared" si="2"/>
        <v>0</v>
      </c>
      <c r="J34" s="393"/>
      <c r="K34" s="345">
        <f t="shared" si="3"/>
        <v>0</v>
      </c>
      <c r="L34" s="339"/>
    </row>
    <row r="35" spans="2:12" s="330" customFormat="1" ht="15" customHeight="1" x14ac:dyDescent="0.25">
      <c r="B35" s="331"/>
      <c r="C35" s="390"/>
      <c r="D35" s="391"/>
      <c r="E35" s="392"/>
      <c r="F35" s="393"/>
      <c r="G35" s="394"/>
      <c r="H35" s="393"/>
      <c r="I35" s="344">
        <f t="shared" si="2"/>
        <v>0</v>
      </c>
      <c r="J35" s="393"/>
      <c r="K35" s="345">
        <f t="shared" si="3"/>
        <v>0</v>
      </c>
      <c r="L35" s="339"/>
    </row>
    <row r="36" spans="2:12" s="330" customFormat="1" ht="15" customHeight="1" x14ac:dyDescent="0.25">
      <c r="B36" s="331"/>
      <c r="C36" s="390"/>
      <c r="D36" s="391"/>
      <c r="E36" s="392"/>
      <c r="F36" s="393"/>
      <c r="G36" s="394"/>
      <c r="H36" s="393"/>
      <c r="I36" s="344">
        <f t="shared" si="2"/>
        <v>0</v>
      </c>
      <c r="J36" s="393"/>
      <c r="K36" s="345">
        <f t="shared" si="3"/>
        <v>0</v>
      </c>
      <c r="L36" s="339"/>
    </row>
    <row r="37" spans="2:12" s="330" customFormat="1" ht="15" customHeight="1" thickBot="1" x14ac:dyDescent="0.3">
      <c r="B37" s="331"/>
      <c r="C37" s="395"/>
      <c r="D37" s="396"/>
      <c r="E37" s="397"/>
      <c r="F37" s="398"/>
      <c r="G37" s="399"/>
      <c r="H37" s="398"/>
      <c r="I37" s="389">
        <f>G37*H37</f>
        <v>0</v>
      </c>
      <c r="J37" s="398"/>
      <c r="K37" s="346">
        <f>G37*J37</f>
        <v>0</v>
      </c>
      <c r="L37" s="339"/>
    </row>
    <row r="38" spans="2:12" s="330" customFormat="1" ht="15" customHeight="1" x14ac:dyDescent="0.25">
      <c r="B38" s="331"/>
      <c r="C38" s="347" t="s">
        <v>112</v>
      </c>
      <c r="D38" s="348">
        <f>COUNT(D18:D37)</f>
        <v>0</v>
      </c>
      <c r="E38" s="349"/>
      <c r="F38" s="350">
        <f>SUM(F18:F37)</f>
        <v>0</v>
      </c>
      <c r="G38" s="348">
        <f>SUM(G18:G37)</f>
        <v>0</v>
      </c>
      <c r="H38" s="351"/>
      <c r="I38" s="352">
        <f>SUM(I18:I37)</f>
        <v>0</v>
      </c>
      <c r="J38" s="353"/>
      <c r="K38" s="354">
        <f>SUM(K18:K37)</f>
        <v>0</v>
      </c>
      <c r="L38" s="339"/>
    </row>
    <row r="39" spans="2:12" s="330" customFormat="1" ht="15" customHeight="1" thickBot="1" x14ac:dyDescent="0.3">
      <c r="B39" s="331"/>
      <c r="C39" s="355" t="s">
        <v>113</v>
      </c>
      <c r="D39" s="356"/>
      <c r="E39" s="357"/>
      <c r="F39" s="358"/>
      <c r="G39" s="359">
        <f>IFERROR(AVERAGE(G18:G37),0)</f>
        <v>0</v>
      </c>
      <c r="H39" s="372">
        <f>IFERROR(AVERAGE(H18:H37),0)</f>
        <v>0</v>
      </c>
      <c r="I39" s="360"/>
      <c r="J39" s="372">
        <f>IFERROR(AVERAGE(J18:J37),0)</f>
        <v>0</v>
      </c>
      <c r="K39" s="361"/>
      <c r="L39" s="339"/>
    </row>
    <row r="40" spans="2:12" s="330" customFormat="1" ht="15" customHeight="1" thickBot="1" x14ac:dyDescent="0.3">
      <c r="B40" s="331"/>
      <c r="C40" s="362"/>
      <c r="D40" s="363"/>
      <c r="E40" s="362"/>
      <c r="F40" s="364"/>
      <c r="G40" s="365"/>
      <c r="H40" s="364"/>
      <c r="I40" s="364"/>
      <c r="J40" s="364"/>
      <c r="K40" s="364"/>
      <c r="L40" s="339"/>
    </row>
    <row r="41" spans="2:12" s="330" customFormat="1" ht="15" customHeight="1" x14ac:dyDescent="0.25">
      <c r="B41" s="331"/>
      <c r="C41" s="475" t="s">
        <v>114</v>
      </c>
      <c r="D41" s="473"/>
      <c r="E41" s="473"/>
      <c r="F41" s="473"/>
      <c r="G41" s="473"/>
      <c r="H41" s="473"/>
      <c r="I41" s="473"/>
      <c r="J41" s="473"/>
      <c r="K41" s="474"/>
      <c r="L41" s="339"/>
    </row>
    <row r="42" spans="2:12" s="330" customFormat="1" ht="15" customHeight="1" x14ac:dyDescent="0.25">
      <c r="B42" s="331"/>
      <c r="C42" s="390"/>
      <c r="D42" s="391"/>
      <c r="E42" s="392"/>
      <c r="F42" s="393"/>
      <c r="G42" s="394"/>
      <c r="H42" s="393"/>
      <c r="I42" s="344">
        <f>G42*H42</f>
        <v>0</v>
      </c>
      <c r="J42" s="393"/>
      <c r="K42" s="345">
        <f>G42*J42</f>
        <v>0</v>
      </c>
      <c r="L42" s="339"/>
    </row>
    <row r="43" spans="2:12" s="330" customFormat="1" ht="15" customHeight="1" x14ac:dyDescent="0.25">
      <c r="B43" s="331"/>
      <c r="C43" s="390"/>
      <c r="D43" s="391"/>
      <c r="E43" s="392"/>
      <c r="F43" s="393"/>
      <c r="G43" s="394"/>
      <c r="H43" s="393"/>
      <c r="I43" s="344">
        <f t="shared" ref="I43:I60" si="4">G43*H43</f>
        <v>0</v>
      </c>
      <c r="J43" s="393"/>
      <c r="K43" s="345">
        <f t="shared" ref="K43:K60" si="5">G43*J43</f>
        <v>0</v>
      </c>
      <c r="L43" s="339"/>
    </row>
    <row r="44" spans="2:12" s="330" customFormat="1" ht="15" customHeight="1" x14ac:dyDescent="0.25">
      <c r="B44" s="331"/>
      <c r="C44" s="390"/>
      <c r="D44" s="391"/>
      <c r="E44" s="392"/>
      <c r="F44" s="393"/>
      <c r="G44" s="394"/>
      <c r="H44" s="393"/>
      <c r="I44" s="344">
        <f t="shared" si="4"/>
        <v>0</v>
      </c>
      <c r="J44" s="393"/>
      <c r="K44" s="345">
        <f t="shared" si="5"/>
        <v>0</v>
      </c>
      <c r="L44" s="339"/>
    </row>
    <row r="45" spans="2:12" s="330" customFormat="1" ht="15" customHeight="1" x14ac:dyDescent="0.25">
      <c r="B45" s="331"/>
      <c r="C45" s="390"/>
      <c r="D45" s="391"/>
      <c r="E45" s="392"/>
      <c r="F45" s="393"/>
      <c r="G45" s="394"/>
      <c r="H45" s="393"/>
      <c r="I45" s="344">
        <f t="shared" si="4"/>
        <v>0</v>
      </c>
      <c r="J45" s="393"/>
      <c r="K45" s="345">
        <f t="shared" si="5"/>
        <v>0</v>
      </c>
      <c r="L45" s="339"/>
    </row>
    <row r="46" spans="2:12" s="330" customFormat="1" ht="15" customHeight="1" x14ac:dyDescent="0.25">
      <c r="B46" s="331"/>
      <c r="C46" s="390"/>
      <c r="D46" s="391"/>
      <c r="E46" s="392"/>
      <c r="F46" s="393"/>
      <c r="G46" s="394"/>
      <c r="H46" s="393"/>
      <c r="I46" s="344">
        <f t="shared" si="4"/>
        <v>0</v>
      </c>
      <c r="J46" s="393"/>
      <c r="K46" s="345">
        <f t="shared" si="5"/>
        <v>0</v>
      </c>
      <c r="L46" s="339"/>
    </row>
    <row r="47" spans="2:12" s="330" customFormat="1" ht="15" customHeight="1" x14ac:dyDescent="0.25">
      <c r="B47" s="331"/>
      <c r="C47" s="390"/>
      <c r="D47" s="391"/>
      <c r="E47" s="392"/>
      <c r="F47" s="393"/>
      <c r="G47" s="394"/>
      <c r="H47" s="393"/>
      <c r="I47" s="344">
        <f t="shared" si="4"/>
        <v>0</v>
      </c>
      <c r="J47" s="393"/>
      <c r="K47" s="345">
        <f t="shared" si="5"/>
        <v>0</v>
      </c>
      <c r="L47" s="339"/>
    </row>
    <row r="48" spans="2:12" s="330" customFormat="1" ht="15" customHeight="1" x14ac:dyDescent="0.25">
      <c r="B48" s="331"/>
      <c r="C48" s="390"/>
      <c r="D48" s="391"/>
      <c r="E48" s="392"/>
      <c r="F48" s="393"/>
      <c r="G48" s="394"/>
      <c r="H48" s="393"/>
      <c r="I48" s="344">
        <f t="shared" si="4"/>
        <v>0</v>
      </c>
      <c r="J48" s="393"/>
      <c r="K48" s="345">
        <f t="shared" si="5"/>
        <v>0</v>
      </c>
      <c r="L48" s="339"/>
    </row>
    <row r="49" spans="2:12" s="330" customFormat="1" ht="15" customHeight="1" x14ac:dyDescent="0.25">
      <c r="B49" s="331"/>
      <c r="C49" s="390"/>
      <c r="D49" s="391"/>
      <c r="E49" s="392"/>
      <c r="F49" s="393"/>
      <c r="G49" s="394"/>
      <c r="H49" s="393"/>
      <c r="I49" s="344">
        <f t="shared" si="4"/>
        <v>0</v>
      </c>
      <c r="J49" s="393"/>
      <c r="K49" s="345">
        <f t="shared" si="5"/>
        <v>0</v>
      </c>
      <c r="L49" s="339"/>
    </row>
    <row r="50" spans="2:12" s="330" customFormat="1" ht="15" customHeight="1" x14ac:dyDescent="0.25">
      <c r="B50" s="331"/>
      <c r="C50" s="390"/>
      <c r="D50" s="391"/>
      <c r="E50" s="392"/>
      <c r="F50" s="393"/>
      <c r="G50" s="394"/>
      <c r="H50" s="393"/>
      <c r="I50" s="344">
        <f t="shared" si="4"/>
        <v>0</v>
      </c>
      <c r="J50" s="393"/>
      <c r="K50" s="345">
        <f t="shared" si="5"/>
        <v>0</v>
      </c>
      <c r="L50" s="339"/>
    </row>
    <row r="51" spans="2:12" s="330" customFormat="1" ht="15" customHeight="1" x14ac:dyDescent="0.25">
      <c r="B51" s="331"/>
      <c r="C51" s="390"/>
      <c r="D51" s="391"/>
      <c r="E51" s="392"/>
      <c r="F51" s="393"/>
      <c r="G51" s="394"/>
      <c r="H51" s="393"/>
      <c r="I51" s="344">
        <f t="shared" si="4"/>
        <v>0</v>
      </c>
      <c r="J51" s="393"/>
      <c r="K51" s="345">
        <f t="shared" si="5"/>
        <v>0</v>
      </c>
      <c r="L51" s="339"/>
    </row>
    <row r="52" spans="2:12" s="330" customFormat="1" ht="15" customHeight="1" x14ac:dyDescent="0.25">
      <c r="B52" s="331"/>
      <c r="C52" s="390"/>
      <c r="D52" s="391"/>
      <c r="E52" s="392"/>
      <c r="F52" s="393"/>
      <c r="G52" s="394"/>
      <c r="H52" s="393"/>
      <c r="I52" s="344">
        <f t="shared" si="4"/>
        <v>0</v>
      </c>
      <c r="J52" s="393"/>
      <c r="K52" s="345">
        <f t="shared" si="5"/>
        <v>0</v>
      </c>
      <c r="L52" s="339"/>
    </row>
    <row r="53" spans="2:12" s="330" customFormat="1" ht="15" customHeight="1" x14ac:dyDescent="0.25">
      <c r="B53" s="331"/>
      <c r="C53" s="390"/>
      <c r="D53" s="391"/>
      <c r="E53" s="392"/>
      <c r="F53" s="393"/>
      <c r="G53" s="394"/>
      <c r="H53" s="393"/>
      <c r="I53" s="344">
        <f t="shared" si="4"/>
        <v>0</v>
      </c>
      <c r="J53" s="393"/>
      <c r="K53" s="345">
        <f t="shared" si="5"/>
        <v>0</v>
      </c>
      <c r="L53" s="339"/>
    </row>
    <row r="54" spans="2:12" s="330" customFormat="1" ht="15" customHeight="1" x14ac:dyDescent="0.25">
      <c r="B54" s="331"/>
      <c r="C54" s="390"/>
      <c r="D54" s="391"/>
      <c r="E54" s="392"/>
      <c r="F54" s="393"/>
      <c r="G54" s="394"/>
      <c r="H54" s="393"/>
      <c r="I54" s="344">
        <f t="shared" si="4"/>
        <v>0</v>
      </c>
      <c r="J54" s="393"/>
      <c r="K54" s="345">
        <f t="shared" si="5"/>
        <v>0</v>
      </c>
      <c r="L54" s="339"/>
    </row>
    <row r="55" spans="2:12" s="330" customFormat="1" ht="15" customHeight="1" x14ac:dyDescent="0.25">
      <c r="B55" s="331"/>
      <c r="C55" s="390"/>
      <c r="D55" s="391"/>
      <c r="E55" s="392"/>
      <c r="F55" s="393"/>
      <c r="G55" s="394"/>
      <c r="H55" s="393"/>
      <c r="I55" s="344">
        <f t="shared" si="4"/>
        <v>0</v>
      </c>
      <c r="J55" s="393"/>
      <c r="K55" s="345">
        <f t="shared" si="5"/>
        <v>0</v>
      </c>
      <c r="L55" s="339"/>
    </row>
    <row r="56" spans="2:12" s="330" customFormat="1" ht="15" customHeight="1" x14ac:dyDescent="0.25">
      <c r="B56" s="331"/>
      <c r="C56" s="390"/>
      <c r="D56" s="391"/>
      <c r="E56" s="392"/>
      <c r="F56" s="393"/>
      <c r="G56" s="394"/>
      <c r="H56" s="393"/>
      <c r="I56" s="344">
        <f t="shared" si="4"/>
        <v>0</v>
      </c>
      <c r="J56" s="393"/>
      <c r="K56" s="345">
        <f t="shared" si="5"/>
        <v>0</v>
      </c>
      <c r="L56" s="339"/>
    </row>
    <row r="57" spans="2:12" s="330" customFormat="1" ht="15" customHeight="1" x14ac:dyDescent="0.25">
      <c r="B57" s="331"/>
      <c r="C57" s="390"/>
      <c r="D57" s="391"/>
      <c r="E57" s="392"/>
      <c r="F57" s="393"/>
      <c r="G57" s="394"/>
      <c r="H57" s="393"/>
      <c r="I57" s="344">
        <f t="shared" si="4"/>
        <v>0</v>
      </c>
      <c r="J57" s="393"/>
      <c r="K57" s="345">
        <f t="shared" si="5"/>
        <v>0</v>
      </c>
      <c r="L57" s="339"/>
    </row>
    <row r="58" spans="2:12" s="330" customFormat="1" ht="15" customHeight="1" x14ac:dyDescent="0.25">
      <c r="B58" s="331"/>
      <c r="C58" s="390"/>
      <c r="D58" s="391"/>
      <c r="E58" s="392"/>
      <c r="F58" s="393"/>
      <c r="G58" s="394"/>
      <c r="H58" s="393"/>
      <c r="I58" s="344">
        <f t="shared" si="4"/>
        <v>0</v>
      </c>
      <c r="J58" s="393"/>
      <c r="K58" s="345">
        <f t="shared" si="5"/>
        <v>0</v>
      </c>
      <c r="L58" s="339"/>
    </row>
    <row r="59" spans="2:12" s="330" customFormat="1" ht="15" customHeight="1" x14ac:dyDescent="0.25">
      <c r="B59" s="331"/>
      <c r="C59" s="390"/>
      <c r="D59" s="391"/>
      <c r="E59" s="392"/>
      <c r="F59" s="393"/>
      <c r="G59" s="394"/>
      <c r="H59" s="393"/>
      <c r="I59" s="344">
        <f t="shared" si="4"/>
        <v>0</v>
      </c>
      <c r="J59" s="393"/>
      <c r="K59" s="345">
        <f t="shared" si="5"/>
        <v>0</v>
      </c>
      <c r="L59" s="339"/>
    </row>
    <row r="60" spans="2:12" s="330" customFormat="1" ht="15" customHeight="1" x14ac:dyDescent="0.25">
      <c r="B60" s="331"/>
      <c r="C60" s="390"/>
      <c r="D60" s="391"/>
      <c r="E60" s="392"/>
      <c r="F60" s="393"/>
      <c r="G60" s="394"/>
      <c r="H60" s="393"/>
      <c r="I60" s="344">
        <f t="shared" si="4"/>
        <v>0</v>
      </c>
      <c r="J60" s="393"/>
      <c r="K60" s="345">
        <f t="shared" si="5"/>
        <v>0</v>
      </c>
      <c r="L60" s="339"/>
    </row>
    <row r="61" spans="2:12" s="330" customFormat="1" ht="15" customHeight="1" thickBot="1" x14ac:dyDescent="0.3">
      <c r="B61" s="331"/>
      <c r="C61" s="395"/>
      <c r="D61" s="396"/>
      <c r="E61" s="397"/>
      <c r="F61" s="398"/>
      <c r="G61" s="399"/>
      <c r="H61" s="398"/>
      <c r="I61" s="389">
        <f t="shared" ref="I61" si="6">G61*H61</f>
        <v>0</v>
      </c>
      <c r="J61" s="398"/>
      <c r="K61" s="346">
        <f t="shared" ref="K61" si="7">G61*J61</f>
        <v>0</v>
      </c>
      <c r="L61" s="339"/>
    </row>
    <row r="62" spans="2:12" s="330" customFormat="1" ht="15" customHeight="1" x14ac:dyDescent="0.25">
      <c r="B62" s="331"/>
      <c r="C62" s="347" t="s">
        <v>115</v>
      </c>
      <c r="D62" s="348">
        <f>COUNT(D42:D61)</f>
        <v>0</v>
      </c>
      <c r="E62" s="349"/>
      <c r="F62" s="350">
        <f>SUM(F42:F61)</f>
        <v>0</v>
      </c>
      <c r="G62" s="348">
        <f>SUM(G42:G61)</f>
        <v>0</v>
      </c>
      <c r="H62" s="351"/>
      <c r="I62" s="352">
        <f>SUM(I42:I61)</f>
        <v>0</v>
      </c>
      <c r="J62" s="353"/>
      <c r="K62" s="354">
        <f>SUM(K42:K61)</f>
        <v>0</v>
      </c>
      <c r="L62" s="339"/>
    </row>
    <row r="63" spans="2:12" s="330" customFormat="1" ht="15" customHeight="1" thickBot="1" x14ac:dyDescent="0.3">
      <c r="B63" s="331"/>
      <c r="C63" s="355" t="s">
        <v>116</v>
      </c>
      <c r="D63" s="356"/>
      <c r="E63" s="357"/>
      <c r="F63" s="358"/>
      <c r="G63" s="359">
        <f>IFERROR(AVERAGE(G42:G61),0)</f>
        <v>0</v>
      </c>
      <c r="H63" s="372">
        <f>IFERROR(AVERAGE(H42:H61),0)</f>
        <v>0</v>
      </c>
      <c r="I63" s="360"/>
      <c r="J63" s="372">
        <f>IFERROR(AVERAGE(J42:J61),0)</f>
        <v>0</v>
      </c>
      <c r="K63" s="361"/>
      <c r="L63" s="339"/>
    </row>
    <row r="64" spans="2:12" s="330" customFormat="1" ht="15" customHeight="1" thickBot="1" x14ac:dyDescent="0.3">
      <c r="B64" s="331"/>
      <c r="C64" s="362"/>
      <c r="D64" s="363"/>
      <c r="E64" s="362"/>
      <c r="F64" s="364"/>
      <c r="G64" s="365"/>
      <c r="H64" s="364"/>
      <c r="I64" s="364"/>
      <c r="J64" s="364"/>
      <c r="K64" s="364"/>
      <c r="L64" s="339"/>
    </row>
    <row r="65" spans="2:12" s="330" customFormat="1" ht="15" customHeight="1" x14ac:dyDescent="0.25">
      <c r="B65" s="331"/>
      <c r="C65" s="475" t="s">
        <v>117</v>
      </c>
      <c r="D65" s="473"/>
      <c r="E65" s="473"/>
      <c r="F65" s="473"/>
      <c r="G65" s="473"/>
      <c r="H65" s="473"/>
      <c r="I65" s="473"/>
      <c r="J65" s="473"/>
      <c r="K65" s="474"/>
      <c r="L65" s="339"/>
    </row>
    <row r="66" spans="2:12" s="330" customFormat="1" ht="15" customHeight="1" x14ac:dyDescent="0.25">
      <c r="B66" s="331"/>
      <c r="C66" s="390"/>
      <c r="D66" s="391"/>
      <c r="E66" s="392"/>
      <c r="F66" s="393"/>
      <c r="G66" s="394"/>
      <c r="H66" s="393"/>
      <c r="I66" s="344">
        <f>G66*H66</f>
        <v>0</v>
      </c>
      <c r="J66" s="393"/>
      <c r="K66" s="345">
        <f>G66*J66</f>
        <v>0</v>
      </c>
      <c r="L66" s="339"/>
    </row>
    <row r="67" spans="2:12" s="330" customFormat="1" ht="15" customHeight="1" x14ac:dyDescent="0.25">
      <c r="B67" s="331"/>
      <c r="C67" s="390"/>
      <c r="D67" s="391"/>
      <c r="E67" s="392"/>
      <c r="F67" s="393"/>
      <c r="G67" s="394"/>
      <c r="H67" s="393"/>
      <c r="I67" s="344">
        <f t="shared" ref="I67:I84" si="8">G67*H67</f>
        <v>0</v>
      </c>
      <c r="J67" s="393"/>
      <c r="K67" s="345">
        <f t="shared" ref="K67:K84" si="9">G67*J67</f>
        <v>0</v>
      </c>
      <c r="L67" s="339"/>
    </row>
    <row r="68" spans="2:12" s="330" customFormat="1" ht="15" customHeight="1" x14ac:dyDescent="0.25">
      <c r="B68" s="331"/>
      <c r="C68" s="390"/>
      <c r="D68" s="391"/>
      <c r="E68" s="392"/>
      <c r="F68" s="393"/>
      <c r="G68" s="394"/>
      <c r="H68" s="393"/>
      <c r="I68" s="344">
        <f t="shared" si="8"/>
        <v>0</v>
      </c>
      <c r="J68" s="393"/>
      <c r="K68" s="345">
        <f t="shared" si="9"/>
        <v>0</v>
      </c>
      <c r="L68" s="339"/>
    </row>
    <row r="69" spans="2:12" s="330" customFormat="1" ht="15" customHeight="1" x14ac:dyDescent="0.25">
      <c r="B69" s="331"/>
      <c r="C69" s="390"/>
      <c r="D69" s="391"/>
      <c r="E69" s="392"/>
      <c r="F69" s="393"/>
      <c r="G69" s="394"/>
      <c r="H69" s="393"/>
      <c r="I69" s="344">
        <f t="shared" si="8"/>
        <v>0</v>
      </c>
      <c r="J69" s="393"/>
      <c r="K69" s="345">
        <f t="shared" si="9"/>
        <v>0</v>
      </c>
      <c r="L69" s="339"/>
    </row>
    <row r="70" spans="2:12" s="330" customFormat="1" ht="15" customHeight="1" x14ac:dyDescent="0.25">
      <c r="B70" s="331"/>
      <c r="C70" s="390"/>
      <c r="D70" s="391"/>
      <c r="E70" s="392"/>
      <c r="F70" s="393"/>
      <c r="G70" s="394"/>
      <c r="H70" s="393"/>
      <c r="I70" s="344">
        <f t="shared" si="8"/>
        <v>0</v>
      </c>
      <c r="J70" s="393"/>
      <c r="K70" s="345">
        <f t="shared" si="9"/>
        <v>0</v>
      </c>
      <c r="L70" s="339"/>
    </row>
    <row r="71" spans="2:12" s="330" customFormat="1" ht="15" customHeight="1" x14ac:dyDescent="0.25">
      <c r="B71" s="331"/>
      <c r="C71" s="390"/>
      <c r="D71" s="391"/>
      <c r="E71" s="392"/>
      <c r="F71" s="393"/>
      <c r="G71" s="394"/>
      <c r="H71" s="393"/>
      <c r="I71" s="344">
        <f t="shared" si="8"/>
        <v>0</v>
      </c>
      <c r="J71" s="393"/>
      <c r="K71" s="345">
        <f t="shared" si="9"/>
        <v>0</v>
      </c>
      <c r="L71" s="339"/>
    </row>
    <row r="72" spans="2:12" s="330" customFormat="1" ht="15" customHeight="1" x14ac:dyDescent="0.25">
      <c r="B72" s="331"/>
      <c r="C72" s="390"/>
      <c r="D72" s="391"/>
      <c r="E72" s="392"/>
      <c r="F72" s="393"/>
      <c r="G72" s="394"/>
      <c r="H72" s="393"/>
      <c r="I72" s="344">
        <f t="shared" si="8"/>
        <v>0</v>
      </c>
      <c r="J72" s="393"/>
      <c r="K72" s="345">
        <f t="shared" si="9"/>
        <v>0</v>
      </c>
      <c r="L72" s="339"/>
    </row>
    <row r="73" spans="2:12" s="330" customFormat="1" ht="15" customHeight="1" x14ac:dyDescent="0.25">
      <c r="B73" s="331"/>
      <c r="C73" s="390"/>
      <c r="D73" s="391"/>
      <c r="E73" s="392"/>
      <c r="F73" s="393"/>
      <c r="G73" s="394"/>
      <c r="H73" s="393"/>
      <c r="I73" s="344">
        <f t="shared" si="8"/>
        <v>0</v>
      </c>
      <c r="J73" s="393"/>
      <c r="K73" s="345">
        <f t="shared" si="9"/>
        <v>0</v>
      </c>
      <c r="L73" s="339"/>
    </row>
    <row r="74" spans="2:12" s="330" customFormat="1" ht="15" customHeight="1" x14ac:dyDescent="0.25">
      <c r="B74" s="331"/>
      <c r="C74" s="390"/>
      <c r="D74" s="391"/>
      <c r="E74" s="392"/>
      <c r="F74" s="393"/>
      <c r="G74" s="394"/>
      <c r="H74" s="393"/>
      <c r="I74" s="344">
        <f t="shared" si="8"/>
        <v>0</v>
      </c>
      <c r="J74" s="393"/>
      <c r="K74" s="345">
        <f t="shared" si="9"/>
        <v>0</v>
      </c>
      <c r="L74" s="339"/>
    </row>
    <row r="75" spans="2:12" s="330" customFormat="1" ht="15" customHeight="1" x14ac:dyDescent="0.25">
      <c r="B75" s="331"/>
      <c r="C75" s="390"/>
      <c r="D75" s="391"/>
      <c r="E75" s="392"/>
      <c r="F75" s="393"/>
      <c r="G75" s="394"/>
      <c r="H75" s="393"/>
      <c r="I75" s="344">
        <f t="shared" si="8"/>
        <v>0</v>
      </c>
      <c r="J75" s="393"/>
      <c r="K75" s="345">
        <f t="shared" si="9"/>
        <v>0</v>
      </c>
      <c r="L75" s="339"/>
    </row>
    <row r="76" spans="2:12" s="330" customFormat="1" ht="15" customHeight="1" x14ac:dyDescent="0.25">
      <c r="B76" s="331"/>
      <c r="C76" s="390"/>
      <c r="D76" s="391"/>
      <c r="E76" s="392"/>
      <c r="F76" s="393"/>
      <c r="G76" s="394"/>
      <c r="H76" s="393"/>
      <c r="I76" s="344">
        <f t="shared" si="8"/>
        <v>0</v>
      </c>
      <c r="J76" s="393"/>
      <c r="K76" s="345">
        <f t="shared" si="9"/>
        <v>0</v>
      </c>
      <c r="L76" s="339"/>
    </row>
    <row r="77" spans="2:12" ht="15" customHeight="1" x14ac:dyDescent="0.25">
      <c r="B77" s="331"/>
      <c r="C77" s="390"/>
      <c r="D77" s="391"/>
      <c r="E77" s="392"/>
      <c r="F77" s="393"/>
      <c r="G77" s="394"/>
      <c r="H77" s="393"/>
      <c r="I77" s="344">
        <f t="shared" si="8"/>
        <v>0</v>
      </c>
      <c r="J77" s="393"/>
      <c r="K77" s="345">
        <f t="shared" si="9"/>
        <v>0</v>
      </c>
      <c r="L77" s="339"/>
    </row>
    <row r="78" spans="2:12" ht="15" customHeight="1" x14ac:dyDescent="0.25">
      <c r="B78" s="331"/>
      <c r="C78" s="390"/>
      <c r="D78" s="391"/>
      <c r="E78" s="392"/>
      <c r="F78" s="393"/>
      <c r="G78" s="394"/>
      <c r="H78" s="393"/>
      <c r="I78" s="344">
        <f t="shared" si="8"/>
        <v>0</v>
      </c>
      <c r="J78" s="393"/>
      <c r="K78" s="345">
        <f t="shared" si="9"/>
        <v>0</v>
      </c>
      <c r="L78" s="339"/>
    </row>
    <row r="79" spans="2:12" ht="15" customHeight="1" x14ac:dyDescent="0.25">
      <c r="B79" s="331"/>
      <c r="C79" s="390"/>
      <c r="D79" s="391"/>
      <c r="E79" s="392"/>
      <c r="F79" s="393"/>
      <c r="G79" s="394"/>
      <c r="H79" s="393"/>
      <c r="I79" s="344">
        <f t="shared" si="8"/>
        <v>0</v>
      </c>
      <c r="J79" s="393"/>
      <c r="K79" s="345">
        <f t="shared" si="9"/>
        <v>0</v>
      </c>
      <c r="L79" s="339"/>
    </row>
    <row r="80" spans="2:12" ht="15" customHeight="1" x14ac:dyDescent="0.25">
      <c r="B80" s="331"/>
      <c r="C80" s="390"/>
      <c r="D80" s="391"/>
      <c r="E80" s="392"/>
      <c r="F80" s="393"/>
      <c r="G80" s="394"/>
      <c r="H80" s="393"/>
      <c r="I80" s="344">
        <f t="shared" si="8"/>
        <v>0</v>
      </c>
      <c r="J80" s="393"/>
      <c r="K80" s="345">
        <f t="shared" si="9"/>
        <v>0</v>
      </c>
      <c r="L80" s="339"/>
    </row>
    <row r="81" spans="2:12" ht="15" customHeight="1" x14ac:dyDescent="0.25">
      <c r="B81" s="331"/>
      <c r="C81" s="390"/>
      <c r="D81" s="391"/>
      <c r="E81" s="392"/>
      <c r="F81" s="393"/>
      <c r="G81" s="394"/>
      <c r="H81" s="393"/>
      <c r="I81" s="344">
        <f t="shared" si="8"/>
        <v>0</v>
      </c>
      <c r="J81" s="393"/>
      <c r="K81" s="345">
        <f t="shared" si="9"/>
        <v>0</v>
      </c>
      <c r="L81" s="339"/>
    </row>
    <row r="82" spans="2:12" ht="15" customHeight="1" x14ac:dyDescent="0.25">
      <c r="B82" s="331"/>
      <c r="C82" s="390"/>
      <c r="D82" s="391"/>
      <c r="E82" s="392"/>
      <c r="F82" s="393"/>
      <c r="G82" s="394"/>
      <c r="H82" s="393"/>
      <c r="I82" s="344">
        <f t="shared" si="8"/>
        <v>0</v>
      </c>
      <c r="J82" s="393"/>
      <c r="K82" s="345">
        <f t="shared" si="9"/>
        <v>0</v>
      </c>
      <c r="L82" s="339"/>
    </row>
    <row r="83" spans="2:12" ht="15" customHeight="1" x14ac:dyDescent="0.25">
      <c r="B83" s="331"/>
      <c r="C83" s="390"/>
      <c r="D83" s="391"/>
      <c r="E83" s="392"/>
      <c r="F83" s="393"/>
      <c r="G83" s="394"/>
      <c r="H83" s="393"/>
      <c r="I83" s="344">
        <f t="shared" si="8"/>
        <v>0</v>
      </c>
      <c r="J83" s="393"/>
      <c r="K83" s="345">
        <f t="shared" si="9"/>
        <v>0</v>
      </c>
      <c r="L83" s="339"/>
    </row>
    <row r="84" spans="2:12" ht="15" customHeight="1" x14ac:dyDescent="0.25">
      <c r="B84" s="331"/>
      <c r="C84" s="390"/>
      <c r="D84" s="391"/>
      <c r="E84" s="392"/>
      <c r="F84" s="393"/>
      <c r="G84" s="394"/>
      <c r="H84" s="393"/>
      <c r="I84" s="344">
        <f t="shared" si="8"/>
        <v>0</v>
      </c>
      <c r="J84" s="393"/>
      <c r="K84" s="345">
        <f t="shared" si="9"/>
        <v>0</v>
      </c>
      <c r="L84" s="339"/>
    </row>
    <row r="85" spans="2:12" ht="15" customHeight="1" thickBot="1" x14ac:dyDescent="0.3">
      <c r="B85" s="331"/>
      <c r="C85" s="395"/>
      <c r="D85" s="396"/>
      <c r="E85" s="397"/>
      <c r="F85" s="398"/>
      <c r="G85" s="399"/>
      <c r="H85" s="398"/>
      <c r="I85" s="389">
        <f t="shared" ref="I85" si="10">G85*H85</f>
        <v>0</v>
      </c>
      <c r="J85" s="398"/>
      <c r="K85" s="346">
        <f t="shared" ref="K85" si="11">G85*J85</f>
        <v>0</v>
      </c>
      <c r="L85" s="339"/>
    </row>
    <row r="86" spans="2:12" ht="15" customHeight="1" x14ac:dyDescent="0.25">
      <c r="B86" s="331"/>
      <c r="C86" s="347" t="s">
        <v>118</v>
      </c>
      <c r="D86" s="348">
        <f>COUNT(D66:D85)</f>
        <v>0</v>
      </c>
      <c r="E86" s="349"/>
      <c r="F86" s="350">
        <f>SUM(F66:F85)</f>
        <v>0</v>
      </c>
      <c r="G86" s="348">
        <f>SUM(G66:G85)</f>
        <v>0</v>
      </c>
      <c r="H86" s="351"/>
      <c r="I86" s="352">
        <f>SUM(I66:I85)</f>
        <v>0</v>
      </c>
      <c r="J86" s="353"/>
      <c r="K86" s="354">
        <f>SUM(K66:K85)</f>
        <v>0</v>
      </c>
      <c r="L86" s="339"/>
    </row>
    <row r="87" spans="2:12" ht="15" customHeight="1" thickBot="1" x14ac:dyDescent="0.3">
      <c r="B87" s="331"/>
      <c r="C87" s="355" t="s">
        <v>119</v>
      </c>
      <c r="D87" s="356"/>
      <c r="E87" s="357"/>
      <c r="F87" s="358"/>
      <c r="G87" s="359">
        <f>IFERROR(AVERAGE(G66:G85),0)</f>
        <v>0</v>
      </c>
      <c r="H87" s="372">
        <f>IFERROR(AVERAGE(H66:H85),0)</f>
        <v>0</v>
      </c>
      <c r="I87" s="360"/>
      <c r="J87" s="372">
        <f>IFERROR(AVERAGE(J66:J85),0)</f>
        <v>0</v>
      </c>
      <c r="K87" s="361"/>
      <c r="L87" s="339"/>
    </row>
    <row r="88" spans="2:12" ht="15" customHeight="1" thickBot="1" x14ac:dyDescent="0.3">
      <c r="B88" s="331"/>
      <c r="C88" s="362"/>
      <c r="D88" s="363"/>
      <c r="E88" s="362"/>
      <c r="F88" s="364"/>
      <c r="G88" s="365"/>
      <c r="H88" s="364"/>
      <c r="I88" s="364"/>
      <c r="J88" s="364"/>
      <c r="K88" s="364"/>
      <c r="L88" s="339"/>
    </row>
    <row r="89" spans="2:12" ht="15" customHeight="1" x14ac:dyDescent="0.25">
      <c r="B89" s="331"/>
      <c r="C89" s="475" t="s">
        <v>120</v>
      </c>
      <c r="D89" s="473"/>
      <c r="E89" s="473"/>
      <c r="F89" s="473"/>
      <c r="G89" s="473"/>
      <c r="H89" s="473"/>
      <c r="I89" s="473"/>
      <c r="J89" s="473"/>
      <c r="K89" s="474"/>
      <c r="L89" s="339"/>
    </row>
    <row r="90" spans="2:12" ht="15" customHeight="1" x14ac:dyDescent="0.25">
      <c r="B90" s="331"/>
      <c r="C90" s="390"/>
      <c r="D90" s="391"/>
      <c r="E90" s="392"/>
      <c r="F90" s="393"/>
      <c r="G90" s="394"/>
      <c r="H90" s="393"/>
      <c r="I90" s="344">
        <f>G90*H90</f>
        <v>0</v>
      </c>
      <c r="J90" s="393"/>
      <c r="K90" s="345">
        <f>G90*J90</f>
        <v>0</v>
      </c>
      <c r="L90" s="339"/>
    </row>
    <row r="91" spans="2:12" ht="15" customHeight="1" x14ac:dyDescent="0.25">
      <c r="B91" s="331"/>
      <c r="C91" s="390"/>
      <c r="D91" s="391"/>
      <c r="E91" s="392"/>
      <c r="F91" s="393"/>
      <c r="G91" s="394"/>
      <c r="H91" s="393"/>
      <c r="I91" s="344">
        <f t="shared" ref="I91:I95" si="12">G91*H91</f>
        <v>0</v>
      </c>
      <c r="J91" s="393"/>
      <c r="K91" s="345">
        <f t="shared" ref="K91:K108" si="13">G91*J91</f>
        <v>0</v>
      </c>
      <c r="L91" s="339"/>
    </row>
    <row r="92" spans="2:12" ht="15" customHeight="1" x14ac:dyDescent="0.25">
      <c r="B92" s="331"/>
      <c r="C92" s="390"/>
      <c r="D92" s="391"/>
      <c r="E92" s="392"/>
      <c r="F92" s="393"/>
      <c r="G92" s="394"/>
      <c r="H92" s="393"/>
      <c r="I92" s="344">
        <f t="shared" si="12"/>
        <v>0</v>
      </c>
      <c r="J92" s="393"/>
      <c r="K92" s="345">
        <f t="shared" si="13"/>
        <v>0</v>
      </c>
      <c r="L92" s="339"/>
    </row>
    <row r="93" spans="2:12" ht="15" customHeight="1" x14ac:dyDescent="0.25">
      <c r="B93" s="331"/>
      <c r="C93" s="390"/>
      <c r="D93" s="391"/>
      <c r="E93" s="392"/>
      <c r="F93" s="393"/>
      <c r="G93" s="394"/>
      <c r="H93" s="393"/>
      <c r="I93" s="344">
        <f t="shared" si="12"/>
        <v>0</v>
      </c>
      <c r="J93" s="393"/>
      <c r="K93" s="345">
        <f t="shared" si="13"/>
        <v>0</v>
      </c>
      <c r="L93" s="339"/>
    </row>
    <row r="94" spans="2:12" ht="15" customHeight="1" x14ac:dyDescent="0.25">
      <c r="B94" s="331"/>
      <c r="C94" s="390"/>
      <c r="D94" s="391"/>
      <c r="E94" s="392"/>
      <c r="F94" s="393"/>
      <c r="G94" s="394"/>
      <c r="H94" s="393"/>
      <c r="I94" s="344">
        <f t="shared" si="12"/>
        <v>0</v>
      </c>
      <c r="J94" s="393"/>
      <c r="K94" s="345">
        <f t="shared" si="13"/>
        <v>0</v>
      </c>
      <c r="L94" s="339"/>
    </row>
    <row r="95" spans="2:12" ht="15" customHeight="1" x14ac:dyDescent="0.25">
      <c r="B95" s="331"/>
      <c r="C95" s="390"/>
      <c r="D95" s="391"/>
      <c r="E95" s="392"/>
      <c r="F95" s="393"/>
      <c r="G95" s="394"/>
      <c r="H95" s="393"/>
      <c r="I95" s="344">
        <f t="shared" si="12"/>
        <v>0</v>
      </c>
      <c r="J95" s="393"/>
      <c r="K95" s="345">
        <f t="shared" si="13"/>
        <v>0</v>
      </c>
      <c r="L95" s="339"/>
    </row>
    <row r="96" spans="2:12" ht="15" customHeight="1" x14ac:dyDescent="0.25">
      <c r="B96" s="331"/>
      <c r="C96" s="390"/>
      <c r="D96" s="391"/>
      <c r="E96" s="392"/>
      <c r="F96" s="393"/>
      <c r="G96" s="394"/>
      <c r="H96" s="393"/>
      <c r="I96" s="344">
        <f>G96*H96</f>
        <v>0</v>
      </c>
      <c r="J96" s="393"/>
      <c r="K96" s="345">
        <f t="shared" si="13"/>
        <v>0</v>
      </c>
      <c r="L96" s="339"/>
    </row>
    <row r="97" spans="2:12" ht="15" customHeight="1" x14ac:dyDescent="0.25">
      <c r="B97" s="331"/>
      <c r="C97" s="390"/>
      <c r="D97" s="391"/>
      <c r="E97" s="392"/>
      <c r="F97" s="393"/>
      <c r="G97" s="394"/>
      <c r="H97" s="393"/>
      <c r="I97" s="344">
        <f t="shared" ref="I97:I108" si="14">G97*H97</f>
        <v>0</v>
      </c>
      <c r="J97" s="393"/>
      <c r="K97" s="345">
        <f t="shared" si="13"/>
        <v>0</v>
      </c>
      <c r="L97" s="339"/>
    </row>
    <row r="98" spans="2:12" ht="15" customHeight="1" x14ac:dyDescent="0.25">
      <c r="B98" s="331"/>
      <c r="C98" s="390"/>
      <c r="D98" s="391"/>
      <c r="E98" s="392"/>
      <c r="F98" s="393"/>
      <c r="G98" s="394"/>
      <c r="H98" s="393"/>
      <c r="I98" s="344">
        <f t="shared" si="14"/>
        <v>0</v>
      </c>
      <c r="J98" s="393"/>
      <c r="K98" s="345">
        <f t="shared" si="13"/>
        <v>0</v>
      </c>
      <c r="L98" s="339"/>
    </row>
    <row r="99" spans="2:12" ht="15" customHeight="1" x14ac:dyDescent="0.25">
      <c r="B99" s="331"/>
      <c r="C99" s="390"/>
      <c r="D99" s="391"/>
      <c r="E99" s="392"/>
      <c r="F99" s="393"/>
      <c r="G99" s="394"/>
      <c r="H99" s="393"/>
      <c r="I99" s="344">
        <f t="shared" si="14"/>
        <v>0</v>
      </c>
      <c r="J99" s="393"/>
      <c r="K99" s="345">
        <f t="shared" si="13"/>
        <v>0</v>
      </c>
      <c r="L99" s="339"/>
    </row>
    <row r="100" spans="2:12" ht="15" customHeight="1" x14ac:dyDescent="0.25">
      <c r="B100" s="331"/>
      <c r="C100" s="390"/>
      <c r="D100" s="391"/>
      <c r="E100" s="392"/>
      <c r="F100" s="393"/>
      <c r="G100" s="394"/>
      <c r="H100" s="393"/>
      <c r="I100" s="344">
        <f t="shared" si="14"/>
        <v>0</v>
      </c>
      <c r="J100" s="393"/>
      <c r="K100" s="345">
        <f t="shared" si="13"/>
        <v>0</v>
      </c>
      <c r="L100" s="339"/>
    </row>
    <row r="101" spans="2:12" ht="15" customHeight="1" x14ac:dyDescent="0.25">
      <c r="B101" s="331"/>
      <c r="C101" s="390"/>
      <c r="D101" s="391"/>
      <c r="E101" s="392"/>
      <c r="F101" s="393"/>
      <c r="G101" s="394"/>
      <c r="H101" s="393"/>
      <c r="I101" s="344">
        <f t="shared" si="14"/>
        <v>0</v>
      </c>
      <c r="J101" s="393"/>
      <c r="K101" s="345">
        <f t="shared" si="13"/>
        <v>0</v>
      </c>
      <c r="L101" s="339"/>
    </row>
    <row r="102" spans="2:12" ht="15" customHeight="1" x14ac:dyDescent="0.25">
      <c r="B102" s="331"/>
      <c r="C102" s="390"/>
      <c r="D102" s="391"/>
      <c r="E102" s="392"/>
      <c r="F102" s="393"/>
      <c r="G102" s="394"/>
      <c r="H102" s="393"/>
      <c r="I102" s="344">
        <f t="shared" si="14"/>
        <v>0</v>
      </c>
      <c r="J102" s="393"/>
      <c r="K102" s="345">
        <f t="shared" si="13"/>
        <v>0</v>
      </c>
      <c r="L102" s="339"/>
    </row>
    <row r="103" spans="2:12" ht="15" customHeight="1" x14ac:dyDescent="0.25">
      <c r="B103" s="331"/>
      <c r="C103" s="390"/>
      <c r="D103" s="391"/>
      <c r="E103" s="392"/>
      <c r="F103" s="393"/>
      <c r="G103" s="394"/>
      <c r="H103" s="393"/>
      <c r="I103" s="344">
        <f t="shared" si="14"/>
        <v>0</v>
      </c>
      <c r="J103" s="393"/>
      <c r="K103" s="345">
        <f t="shared" si="13"/>
        <v>0</v>
      </c>
      <c r="L103" s="339"/>
    </row>
    <row r="104" spans="2:12" ht="15" customHeight="1" x14ac:dyDescent="0.25">
      <c r="B104" s="331"/>
      <c r="C104" s="390"/>
      <c r="D104" s="391"/>
      <c r="E104" s="392"/>
      <c r="F104" s="393"/>
      <c r="G104" s="394"/>
      <c r="H104" s="393"/>
      <c r="I104" s="344">
        <f t="shared" si="14"/>
        <v>0</v>
      </c>
      <c r="J104" s="393"/>
      <c r="K104" s="345">
        <f t="shared" si="13"/>
        <v>0</v>
      </c>
      <c r="L104" s="339"/>
    </row>
    <row r="105" spans="2:12" ht="15" customHeight="1" x14ac:dyDescent="0.25">
      <c r="B105" s="331"/>
      <c r="C105" s="390"/>
      <c r="D105" s="391"/>
      <c r="E105" s="392"/>
      <c r="F105" s="393"/>
      <c r="G105" s="394"/>
      <c r="H105" s="393"/>
      <c r="I105" s="344">
        <f t="shared" si="14"/>
        <v>0</v>
      </c>
      <c r="J105" s="393"/>
      <c r="K105" s="345">
        <f t="shared" si="13"/>
        <v>0</v>
      </c>
      <c r="L105" s="339"/>
    </row>
    <row r="106" spans="2:12" ht="15" customHeight="1" x14ac:dyDescent="0.25">
      <c r="B106" s="331"/>
      <c r="C106" s="390"/>
      <c r="D106" s="391"/>
      <c r="E106" s="392"/>
      <c r="F106" s="393"/>
      <c r="G106" s="394"/>
      <c r="H106" s="393"/>
      <c r="I106" s="344">
        <f t="shared" si="14"/>
        <v>0</v>
      </c>
      <c r="J106" s="393"/>
      <c r="K106" s="345">
        <f t="shared" si="13"/>
        <v>0</v>
      </c>
      <c r="L106" s="339"/>
    </row>
    <row r="107" spans="2:12" ht="15" customHeight="1" x14ac:dyDescent="0.25">
      <c r="B107" s="331"/>
      <c r="C107" s="390"/>
      <c r="D107" s="391"/>
      <c r="E107" s="392"/>
      <c r="F107" s="393"/>
      <c r="G107" s="394"/>
      <c r="H107" s="393"/>
      <c r="I107" s="344">
        <f t="shared" si="14"/>
        <v>0</v>
      </c>
      <c r="J107" s="393"/>
      <c r="K107" s="345">
        <f t="shared" si="13"/>
        <v>0</v>
      </c>
      <c r="L107" s="339"/>
    </row>
    <row r="108" spans="2:12" ht="15" customHeight="1" x14ac:dyDescent="0.25">
      <c r="B108" s="331"/>
      <c r="C108" s="390"/>
      <c r="D108" s="391"/>
      <c r="E108" s="392"/>
      <c r="F108" s="393"/>
      <c r="G108" s="394"/>
      <c r="H108" s="393"/>
      <c r="I108" s="344">
        <f t="shared" si="14"/>
        <v>0</v>
      </c>
      <c r="J108" s="393"/>
      <c r="K108" s="345">
        <f t="shared" si="13"/>
        <v>0</v>
      </c>
      <c r="L108" s="339"/>
    </row>
    <row r="109" spans="2:12" ht="15" customHeight="1" thickBot="1" x14ac:dyDescent="0.3">
      <c r="B109" s="331"/>
      <c r="C109" s="395"/>
      <c r="D109" s="396"/>
      <c r="E109" s="397"/>
      <c r="F109" s="398"/>
      <c r="G109" s="399"/>
      <c r="H109" s="398"/>
      <c r="I109" s="389">
        <f t="shared" ref="I109" si="15">G109*H109</f>
        <v>0</v>
      </c>
      <c r="J109" s="398"/>
      <c r="K109" s="346">
        <f t="shared" ref="K109" si="16">G109*J109</f>
        <v>0</v>
      </c>
      <c r="L109" s="339"/>
    </row>
    <row r="110" spans="2:12" ht="15" customHeight="1" x14ac:dyDescent="0.25">
      <c r="B110" s="331"/>
      <c r="C110" s="347" t="s">
        <v>121</v>
      </c>
      <c r="D110" s="348">
        <f>COUNT(D90:D109)</f>
        <v>0</v>
      </c>
      <c r="E110" s="349"/>
      <c r="F110" s="350">
        <f>SUM(F90:F109)</f>
        <v>0</v>
      </c>
      <c r="G110" s="348">
        <f>SUM(G90:G109)</f>
        <v>0</v>
      </c>
      <c r="H110" s="351"/>
      <c r="I110" s="352">
        <f>SUM(I90:I109)</f>
        <v>0</v>
      </c>
      <c r="J110" s="353"/>
      <c r="K110" s="354">
        <f>SUM(K90:K109)</f>
        <v>0</v>
      </c>
      <c r="L110" s="339"/>
    </row>
    <row r="111" spans="2:12" ht="15" customHeight="1" thickBot="1" x14ac:dyDescent="0.3">
      <c r="B111" s="331"/>
      <c r="C111" s="355" t="s">
        <v>122</v>
      </c>
      <c r="D111" s="356"/>
      <c r="E111" s="357"/>
      <c r="F111" s="358"/>
      <c r="G111" s="359">
        <f>IFERROR(AVERAGE(G90:G109),0)</f>
        <v>0</v>
      </c>
      <c r="H111" s="372">
        <f>IFERROR(AVERAGE(H90:H109),0)</f>
        <v>0</v>
      </c>
      <c r="I111" s="360"/>
      <c r="J111" s="372">
        <f>IFERROR(AVERAGE(J90:J109),0)</f>
        <v>0</v>
      </c>
      <c r="K111" s="361"/>
      <c r="L111" s="339"/>
    </row>
    <row r="112" spans="2:12" ht="15" customHeight="1" x14ac:dyDescent="0.25">
      <c r="B112" s="331"/>
      <c r="C112" s="366"/>
      <c r="D112" s="367"/>
      <c r="E112" s="366"/>
      <c r="F112" s="368"/>
      <c r="G112" s="369"/>
      <c r="H112" s="368"/>
      <c r="I112" s="368"/>
      <c r="J112" s="368"/>
      <c r="K112" s="368"/>
      <c r="L112" s="339"/>
    </row>
    <row r="113" spans="2:12" ht="15" customHeight="1" thickBot="1" x14ac:dyDescent="0.3">
      <c r="B113" s="331"/>
      <c r="C113" s="370" t="s">
        <v>108</v>
      </c>
      <c r="D113" s="371"/>
      <c r="E113" s="371"/>
      <c r="F113" s="371"/>
      <c r="G113" s="371"/>
      <c r="H113" s="371"/>
      <c r="I113" s="371"/>
      <c r="J113" s="371"/>
      <c r="K113" s="371"/>
      <c r="L113" s="339"/>
    </row>
    <row r="114" spans="2:12" ht="23" x14ac:dyDescent="0.25">
      <c r="B114" s="331"/>
      <c r="C114" s="347" t="s">
        <v>123</v>
      </c>
      <c r="D114" s="348">
        <f>D110+D86+D62+D38</f>
        <v>0</v>
      </c>
      <c r="E114" s="349"/>
      <c r="F114" s="350">
        <f>F110+F86+F62+F38</f>
        <v>0</v>
      </c>
      <c r="G114" s="348">
        <f>G110+G86+G62+G38</f>
        <v>0</v>
      </c>
      <c r="H114" s="351"/>
      <c r="I114" s="352">
        <f>I110+I86+I62+I38</f>
        <v>0</v>
      </c>
      <c r="J114" s="353"/>
      <c r="K114" s="354">
        <f>K110+K86+K62+K38</f>
        <v>0</v>
      </c>
      <c r="L114" s="339"/>
    </row>
    <row r="115" spans="2:12" ht="23.5" thickBot="1" x14ac:dyDescent="0.3">
      <c r="B115" s="322"/>
      <c r="C115" s="355" t="s">
        <v>124</v>
      </c>
      <c r="D115" s="356"/>
      <c r="E115" s="357"/>
      <c r="F115" s="358"/>
      <c r="G115" s="359">
        <f>AVERAGE(G39,G63,G87,G111)</f>
        <v>0</v>
      </c>
      <c r="H115" s="372">
        <f>AVERAGE(H39,H63,H87,H111)</f>
        <v>0</v>
      </c>
      <c r="I115" s="360"/>
      <c r="J115" s="372">
        <f>AVERAGE(J39,J63,J87,J111)</f>
        <v>0</v>
      </c>
      <c r="K115" s="361"/>
      <c r="L115" s="325"/>
    </row>
    <row r="116" spans="2:12" ht="12" thickBot="1" x14ac:dyDescent="0.3">
      <c r="B116" s="322"/>
      <c r="C116" s="323"/>
      <c r="D116" s="324"/>
      <c r="E116" s="324"/>
      <c r="F116" s="324"/>
      <c r="G116" s="324"/>
      <c r="H116" s="324"/>
      <c r="I116" s="324"/>
      <c r="J116" s="324"/>
      <c r="K116" s="324"/>
      <c r="L116" s="325"/>
    </row>
    <row r="117" spans="2:12" ht="12" customHeight="1" x14ac:dyDescent="0.25">
      <c r="B117" s="322"/>
      <c r="C117" s="476" t="s">
        <v>156</v>
      </c>
      <c r="D117" s="477"/>
      <c r="E117" s="477"/>
      <c r="F117" s="477"/>
      <c r="G117" s="477"/>
      <c r="H117" s="477"/>
      <c r="I117" s="477"/>
      <c r="J117" s="477"/>
      <c r="K117" s="478"/>
      <c r="L117" s="325"/>
    </row>
    <row r="118" spans="2:12" ht="12" thickBot="1" x14ac:dyDescent="0.3">
      <c r="B118" s="322"/>
      <c r="C118" s="479"/>
      <c r="D118" s="480"/>
      <c r="E118" s="480"/>
      <c r="F118" s="480"/>
      <c r="G118" s="480"/>
      <c r="H118" s="480"/>
      <c r="I118" s="480"/>
      <c r="J118" s="480"/>
      <c r="K118" s="481"/>
      <c r="L118" s="325"/>
    </row>
    <row r="119" spans="2:12" ht="12" thickBot="1" x14ac:dyDescent="0.3">
      <c r="B119" s="373"/>
      <c r="C119" s="374"/>
      <c r="D119" s="371"/>
      <c r="E119" s="371"/>
      <c r="F119" s="371"/>
      <c r="G119" s="371"/>
      <c r="H119" s="371"/>
      <c r="I119" s="371"/>
      <c r="J119" s="371"/>
      <c r="K119" s="371"/>
      <c r="L119" s="375"/>
    </row>
  </sheetData>
  <sheetProtection algorithmName="SHA-512" hashValue="i1HUimEHWLQQvrZYmCxnCMLeOFFAhUogeykQkFM0WaLKsV0hIaiGX7DUG+TblwP4HEIyrz1qmyEyU8jCDAGJJA==" saltValue="Ojv6u2v4O+LfoDywzBAxFw==" spinCount="100000" sheet="1" selectLockedCells="1"/>
  <mergeCells count="12">
    <mergeCell ref="C6:K6"/>
    <mergeCell ref="C17:K17"/>
    <mergeCell ref="C41:K41"/>
    <mergeCell ref="C117:K118"/>
    <mergeCell ref="C13:K13"/>
    <mergeCell ref="C65:K65"/>
    <mergeCell ref="C89:K89"/>
    <mergeCell ref="C8:D8"/>
    <mergeCell ref="E8:G8"/>
    <mergeCell ref="H8:K8"/>
    <mergeCell ref="F10:K10"/>
    <mergeCell ref="F11:K11"/>
  </mergeCells>
  <pageMargins left="0.70866141732283472" right="0.70866141732283472" top="0.78740157480314965" bottom="0.78740157480314965" header="0.31496062992125984" footer="0.31496062992125984"/>
  <pageSetup paperSize="9" scale="54" orientation="portrait" r:id="rId1"/>
  <headerFooter>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91"/>
  <sheetViews>
    <sheetView zoomScale="90" zoomScaleNormal="90" workbookViewId="0">
      <selection activeCell="D17" sqref="D17"/>
    </sheetView>
  </sheetViews>
  <sheetFormatPr baseColWidth="10" defaultColWidth="11.54296875" defaultRowHeight="11.5" x14ac:dyDescent="0.25"/>
  <cols>
    <col min="1" max="1" width="5.7265625" style="77" customWidth="1"/>
    <col min="2" max="2" width="5.26953125" style="78" bestFit="1" customWidth="1"/>
    <col min="3" max="3" width="20.7265625" style="79" customWidth="1"/>
    <col min="4" max="5" width="16.81640625" style="6" customWidth="1"/>
    <col min="6" max="6" width="17.7265625" style="6" customWidth="1"/>
    <col min="7" max="8" width="16.81640625" style="6" customWidth="1"/>
    <col min="9" max="9" width="58" style="6" customWidth="1"/>
    <col min="10" max="10" width="3.81640625" style="5" customWidth="1"/>
    <col min="11" max="11" width="7.7265625" style="6" hidden="1" customWidth="1"/>
    <col min="12" max="13" width="16.81640625" style="6" hidden="1" customWidth="1"/>
    <col min="14" max="14" width="32.1796875" style="6" hidden="1" customWidth="1"/>
    <col min="15" max="15" width="55" style="6" hidden="1" customWidth="1"/>
    <col min="16" max="16" width="11.54296875" style="77" hidden="1" customWidth="1"/>
    <col min="17" max="17" width="0" style="77" hidden="1" customWidth="1"/>
    <col min="18" max="18" width="2.453125" style="77" customWidth="1"/>
    <col min="19" max="19" width="4.453125" style="77" customWidth="1"/>
    <col min="20" max="21" width="13.7265625" style="77" customWidth="1"/>
    <col min="22" max="155" width="11.54296875" style="77"/>
    <col min="156" max="16384" width="11.54296875" style="6"/>
  </cols>
  <sheetData>
    <row r="1" spans="1:159" ht="12" thickBot="1" x14ac:dyDescent="0.3"/>
    <row r="2" spans="1:159" s="84" customFormat="1" ht="15.5" x14ac:dyDescent="0.35">
      <c r="A2" s="80"/>
      <c r="B2" s="81"/>
      <c r="C2" s="82"/>
      <c r="D2" s="82"/>
      <c r="E2" s="82"/>
      <c r="F2" s="82"/>
      <c r="G2" s="82"/>
      <c r="H2" s="82"/>
      <c r="I2" s="82"/>
      <c r="J2" s="83"/>
    </row>
    <row r="3" spans="1:159" s="84" customFormat="1" ht="15.5" x14ac:dyDescent="0.35">
      <c r="A3" s="80"/>
      <c r="B3" s="85"/>
      <c r="C3" s="86" t="str">
        <f>'Kennzahlen aus den Vorjahren'!C3:F3</f>
        <v xml:space="preserve">Schadensberechnung Kulturunternehmen (Version 31.03.2021) </v>
      </c>
      <c r="D3" s="86"/>
      <c r="E3" s="86"/>
      <c r="F3" s="86"/>
      <c r="G3" s="86"/>
      <c r="H3" s="87"/>
      <c r="I3" s="88" t="str">
        <f>'Kennzahlen aus den Vorjahren'!K4</f>
        <v xml:space="preserve"> Abgabetermin: 15. Mai 2021</v>
      </c>
      <c r="J3" s="89"/>
    </row>
    <row r="4" spans="1:159" s="84" customFormat="1" ht="15.5" x14ac:dyDescent="0.35">
      <c r="A4" s="80"/>
      <c r="B4" s="90"/>
      <c r="C4" s="91" t="str">
        <f>'Kennzahlen aus den Vorjahren'!C4</f>
        <v>Schadensberechnung für Musikklubs und Konzertlokale: 1. Januar bis 30. April 2021</v>
      </c>
      <c r="D4" s="91"/>
      <c r="E4" s="91"/>
      <c r="F4" s="91"/>
      <c r="G4" s="80"/>
      <c r="H4" s="80"/>
      <c r="I4" s="80"/>
      <c r="J4" s="89"/>
    </row>
    <row r="5" spans="1:159" s="84" customFormat="1" ht="15.75" customHeight="1" x14ac:dyDescent="0.35">
      <c r="A5" s="80"/>
      <c r="B5" s="92"/>
      <c r="C5" s="93"/>
      <c r="D5" s="87"/>
      <c r="E5" s="87"/>
      <c r="F5" s="87"/>
      <c r="G5" s="87"/>
      <c r="H5" s="87"/>
      <c r="I5" s="87"/>
      <c r="J5" s="89"/>
    </row>
    <row r="6" spans="1:159" s="84" customFormat="1" ht="30" customHeight="1" x14ac:dyDescent="0.35">
      <c r="A6" s="80"/>
      <c r="B6" s="92"/>
      <c r="C6" s="470" t="str">
        <f>'Kennzahlen aus den Vorjahren'!C6:I6</f>
        <v>Bitte stellen Sie sicher, dass Sie alle drei Blätter (Register) ausfüllen:
 "Kennzahlen aus den Vorjahren" / "Liste Veranstaltungen kuratiert" / "Schadensberechnung"</v>
      </c>
      <c r="D6" s="470"/>
      <c r="E6" s="470"/>
      <c r="F6" s="470"/>
      <c r="G6" s="470"/>
      <c r="H6" s="470"/>
      <c r="I6" s="470"/>
      <c r="J6" s="94"/>
      <c r="K6" s="95"/>
      <c r="L6" s="95"/>
      <c r="M6" s="95"/>
      <c r="N6" s="95"/>
      <c r="O6" s="95"/>
    </row>
    <row r="7" spans="1:159" s="84" customFormat="1" ht="16" thickBot="1" x14ac:dyDescent="0.4">
      <c r="A7" s="80"/>
      <c r="B7" s="92"/>
      <c r="C7" s="87"/>
      <c r="D7" s="87"/>
      <c r="E7" s="87"/>
      <c r="F7" s="87"/>
      <c r="G7" s="87"/>
      <c r="H7" s="87"/>
      <c r="I7" s="87"/>
      <c r="J7" s="96"/>
      <c r="K7" s="97"/>
      <c r="L7" s="97"/>
      <c r="M7" s="97"/>
      <c r="N7" s="97"/>
      <c r="O7" s="97"/>
    </row>
    <row r="8" spans="1:159" s="101" customFormat="1" ht="27" customHeight="1" thickBot="1" x14ac:dyDescent="0.3">
      <c r="A8" s="98"/>
      <c r="B8" s="99"/>
      <c r="C8" s="440" t="s">
        <v>157</v>
      </c>
      <c r="D8" s="441"/>
      <c r="E8" s="441"/>
      <c r="F8" s="442" t="s">
        <v>74</v>
      </c>
      <c r="G8" s="442"/>
      <c r="H8" s="442"/>
      <c r="I8" s="424" t="s">
        <v>105</v>
      </c>
      <c r="J8" s="31"/>
      <c r="K8" s="100"/>
      <c r="L8" s="100"/>
      <c r="M8" s="100"/>
      <c r="N8" s="100"/>
      <c r="O8" s="100"/>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row>
    <row r="9" spans="1:159" ht="17.25" customHeight="1" thickBot="1" x14ac:dyDescent="0.3">
      <c r="B9" s="102"/>
      <c r="C9" s="103"/>
      <c r="D9" s="43"/>
      <c r="E9" s="43"/>
      <c r="F9" s="43"/>
      <c r="G9" s="104"/>
      <c r="H9" s="104"/>
      <c r="I9" s="104"/>
      <c r="J9" s="58"/>
      <c r="K9" s="105"/>
      <c r="L9" s="105"/>
      <c r="M9" s="105"/>
      <c r="N9" s="105"/>
      <c r="O9" s="105"/>
      <c r="EZ9" s="77"/>
      <c r="FA9" s="77"/>
      <c r="FB9" s="77"/>
    </row>
    <row r="10" spans="1:159" ht="18.75" customHeight="1" x14ac:dyDescent="0.25">
      <c r="B10" s="102"/>
      <c r="C10" s="106" t="s">
        <v>0</v>
      </c>
      <c r="D10" s="107"/>
      <c r="E10" s="107"/>
      <c r="F10" s="107"/>
      <c r="G10" s="551">
        <f>'Kennzahlen aus den Vorjahren'!D10</f>
        <v>0</v>
      </c>
      <c r="H10" s="552"/>
      <c r="I10" s="553"/>
      <c r="J10" s="58"/>
      <c r="K10" s="105"/>
      <c r="L10" s="105"/>
      <c r="M10" s="105"/>
      <c r="N10" s="105"/>
      <c r="O10" s="105"/>
      <c r="EZ10" s="77"/>
      <c r="FA10" s="77"/>
      <c r="FB10" s="77"/>
    </row>
    <row r="11" spans="1:159" ht="18.75" customHeight="1" thickBot="1" x14ac:dyDescent="0.3">
      <c r="B11" s="102"/>
      <c r="C11" s="108" t="s">
        <v>56</v>
      </c>
      <c r="D11" s="109"/>
      <c r="E11" s="109"/>
      <c r="F11" s="109"/>
      <c r="G11" s="554">
        <f>'Kennzahlen aus den Vorjahren'!D11</f>
        <v>0</v>
      </c>
      <c r="H11" s="555"/>
      <c r="I11" s="556"/>
      <c r="J11" s="110"/>
      <c r="K11" s="105"/>
      <c r="L11" s="105"/>
      <c r="M11" s="105"/>
      <c r="N11" s="105"/>
      <c r="O11" s="105"/>
      <c r="EZ11" s="77"/>
      <c r="FA11" s="77"/>
      <c r="FB11" s="77"/>
    </row>
    <row r="12" spans="1:159" ht="11.5" customHeight="1" thickBot="1" x14ac:dyDescent="0.3">
      <c r="B12" s="102"/>
      <c r="C12" s="103"/>
      <c r="D12" s="43"/>
      <c r="E12" s="43"/>
      <c r="F12" s="43"/>
      <c r="G12" s="104"/>
      <c r="H12" s="104"/>
      <c r="I12" s="104"/>
      <c r="J12" s="58"/>
      <c r="K12" s="105"/>
      <c r="L12" s="105"/>
      <c r="M12" s="105"/>
      <c r="N12" s="105"/>
      <c r="O12" s="105"/>
      <c r="EZ12" s="77"/>
      <c r="FA12" s="77"/>
      <c r="FB12" s="77"/>
    </row>
    <row r="13" spans="1:159" ht="33.75" customHeight="1" thickBot="1" x14ac:dyDescent="0.3">
      <c r="B13" s="102"/>
      <c r="C13" s="558" t="s">
        <v>2</v>
      </c>
      <c r="D13" s="559"/>
      <c r="E13" s="559"/>
      <c r="F13" s="559"/>
      <c r="G13" s="559"/>
      <c r="H13" s="559"/>
      <c r="I13" s="560"/>
      <c r="J13" s="111"/>
      <c r="K13" s="112"/>
      <c r="L13" s="579" t="s">
        <v>34</v>
      </c>
      <c r="M13" s="580"/>
      <c r="N13" s="580"/>
      <c r="O13" s="581"/>
      <c r="EV13" s="6"/>
      <c r="EW13" s="6"/>
      <c r="EX13" s="6"/>
      <c r="EY13" s="6"/>
    </row>
    <row r="14" spans="1:159" s="117" customFormat="1" ht="34.15" customHeight="1" thickBot="1" x14ac:dyDescent="0.3">
      <c r="A14" s="113"/>
      <c r="B14" s="114"/>
      <c r="C14" s="435" t="s">
        <v>3</v>
      </c>
      <c r="D14" s="524"/>
      <c r="E14" s="524"/>
      <c r="F14" s="524"/>
      <c r="G14" s="524"/>
      <c r="H14" s="524"/>
      <c r="I14" s="436"/>
      <c r="J14" s="115"/>
      <c r="K14" s="116"/>
      <c r="L14" s="525" t="s">
        <v>40</v>
      </c>
      <c r="M14" s="526"/>
      <c r="N14" s="526"/>
      <c r="O14" s="527"/>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row>
    <row r="15" spans="1:159" s="410" customFormat="1" ht="34.15" customHeight="1" x14ac:dyDescent="0.25">
      <c r="A15" s="400"/>
      <c r="B15" s="401"/>
      <c r="C15" s="585" t="s">
        <v>149</v>
      </c>
      <c r="D15" s="586"/>
      <c r="E15" s="586"/>
      <c r="F15" s="402"/>
      <c r="G15" s="411"/>
      <c r="H15" s="403"/>
      <c r="I15" s="404"/>
      <c r="J15" s="405"/>
      <c r="K15" s="406"/>
      <c r="L15" s="407"/>
      <c r="M15" s="408"/>
      <c r="N15" s="408"/>
      <c r="O15" s="409"/>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row>
    <row r="16" spans="1:159" s="122" customFormat="1" ht="18.75" customHeight="1" x14ac:dyDescent="0.25">
      <c r="A16" s="98"/>
      <c r="B16" s="99"/>
      <c r="C16" s="118" t="s">
        <v>70</v>
      </c>
      <c r="D16" s="119" t="s">
        <v>125</v>
      </c>
      <c r="E16" s="119" t="s">
        <v>126</v>
      </c>
      <c r="F16" s="119" t="s">
        <v>127</v>
      </c>
      <c r="G16" s="412" t="s">
        <v>128</v>
      </c>
      <c r="H16" s="25"/>
      <c r="I16" s="74"/>
      <c r="J16" s="120"/>
      <c r="K16" s="98"/>
      <c r="L16" s="430"/>
      <c r="M16" s="66"/>
      <c r="N16" s="66"/>
      <c r="O16" s="67"/>
      <c r="P16" s="98"/>
      <c r="Q16" s="98"/>
      <c r="R16" s="121"/>
      <c r="S16" s="121"/>
      <c r="T16" s="121"/>
      <c r="U16" s="121"/>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row>
    <row r="17" spans="1:147" s="122" customFormat="1" ht="36.75" customHeight="1" thickBot="1" x14ac:dyDescent="0.3">
      <c r="A17" s="98"/>
      <c r="B17" s="99"/>
      <c r="C17" s="123" t="s">
        <v>73</v>
      </c>
      <c r="D17" s="75" t="s">
        <v>72</v>
      </c>
      <c r="E17" s="76" t="s">
        <v>72</v>
      </c>
      <c r="F17" s="75" t="s">
        <v>72</v>
      </c>
      <c r="G17" s="75" t="s">
        <v>72</v>
      </c>
      <c r="H17" s="563" t="s">
        <v>158</v>
      </c>
      <c r="I17" s="564"/>
      <c r="J17" s="120"/>
      <c r="K17" s="98"/>
      <c r="L17" s="124" t="s">
        <v>71</v>
      </c>
      <c r="M17" s="125" t="s">
        <v>72</v>
      </c>
      <c r="N17" s="66"/>
      <c r="O17" s="67"/>
      <c r="P17" s="98"/>
      <c r="Q17" s="98"/>
      <c r="R17" s="126"/>
      <c r="S17" s="126"/>
      <c r="T17" s="121"/>
      <c r="U17" s="121"/>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row>
    <row r="18" spans="1:147" s="131" customFormat="1" ht="7.5" customHeight="1" thickBot="1" x14ac:dyDescent="0.3">
      <c r="A18" s="98"/>
      <c r="B18" s="127"/>
      <c r="C18" s="128"/>
      <c r="D18" s="129"/>
      <c r="E18" s="129"/>
      <c r="F18" s="129"/>
      <c r="G18" s="129"/>
      <c r="H18" s="25"/>
      <c r="I18" s="130"/>
      <c r="J18" s="120"/>
      <c r="K18" s="98"/>
      <c r="L18" s="71"/>
      <c r="M18" s="72"/>
      <c r="N18" s="72"/>
      <c r="O18" s="73"/>
      <c r="P18" s="98"/>
      <c r="Q18" s="98"/>
      <c r="R18" s="121"/>
      <c r="S18" s="121"/>
      <c r="T18" s="121"/>
      <c r="U18" s="121"/>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row>
    <row r="19" spans="1:147" s="135" customFormat="1" ht="17.25" customHeight="1" x14ac:dyDescent="0.25">
      <c r="A19" s="113"/>
      <c r="B19" s="132">
        <v>1</v>
      </c>
      <c r="C19" s="541" t="s">
        <v>95</v>
      </c>
      <c r="D19" s="542"/>
      <c r="E19" s="542"/>
      <c r="F19" s="542"/>
      <c r="G19" s="557"/>
      <c r="H19" s="557"/>
      <c r="I19" s="133"/>
      <c r="J19" s="134"/>
      <c r="K19" s="113"/>
      <c r="L19" s="582"/>
      <c r="M19" s="583"/>
      <c r="N19" s="583"/>
      <c r="O19" s="584"/>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row>
    <row r="20" spans="1:147" s="122" customFormat="1" ht="46" x14ac:dyDescent="0.25">
      <c r="A20" s="98"/>
      <c r="B20" s="136"/>
      <c r="C20" s="137"/>
      <c r="D20" s="138" t="s">
        <v>92</v>
      </c>
      <c r="E20" s="139" t="s">
        <v>170</v>
      </c>
      <c r="F20" s="139" t="s">
        <v>147</v>
      </c>
      <c r="G20" s="65" t="s">
        <v>6</v>
      </c>
      <c r="H20" s="65" t="s">
        <v>78</v>
      </c>
      <c r="I20" s="141" t="s">
        <v>36</v>
      </c>
      <c r="J20" s="120"/>
      <c r="K20" s="98"/>
      <c r="L20" s="68" t="s">
        <v>6</v>
      </c>
      <c r="M20" s="65" t="s">
        <v>78</v>
      </c>
      <c r="N20" s="65" t="s">
        <v>76</v>
      </c>
      <c r="O20" s="64" t="s">
        <v>8</v>
      </c>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row>
    <row r="21" spans="1:147" s="122" customFormat="1" ht="18" customHeight="1" x14ac:dyDescent="0.25">
      <c r="A21" s="98"/>
      <c r="B21" s="136">
        <v>1.1000000000000001</v>
      </c>
      <c r="C21" s="233" t="s">
        <v>90</v>
      </c>
      <c r="D21" s="162"/>
      <c r="E21" s="162"/>
      <c r="F21" s="162"/>
      <c r="G21" s="234"/>
      <c r="H21" s="142"/>
      <c r="I21" s="143"/>
      <c r="J21" s="120"/>
      <c r="K21" s="98"/>
      <c r="L21" s="48"/>
      <c r="M21" s="49"/>
      <c r="N21" s="227" t="s">
        <v>11</v>
      </c>
      <c r="O21" s="50"/>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row>
    <row r="22" spans="1:147" s="122" customFormat="1" ht="18" customHeight="1" x14ac:dyDescent="0.25">
      <c r="A22" s="98"/>
      <c r="B22" s="136"/>
      <c r="C22" s="379" t="s">
        <v>129</v>
      </c>
      <c r="D22" s="377">
        <f>'Liste Konzerte_Veranstaltungen'!G38</f>
        <v>0</v>
      </c>
      <c r="E22" s="249">
        <f>'Liste Konzerte_Veranstaltungen'!J39</f>
        <v>0</v>
      </c>
      <c r="F22" s="544">
        <f>'Kennzahlen aus den Vorjahren'!K27</f>
        <v>0</v>
      </c>
      <c r="G22" s="145">
        <f>IF($D$17="Ja",(F22-$D22*$E$22),0)</f>
        <v>0</v>
      </c>
      <c r="H22" s="146"/>
      <c r="I22" s="250" t="s">
        <v>136</v>
      </c>
      <c r="J22" s="120"/>
      <c r="K22" s="98"/>
      <c r="L22" s="23">
        <f t="shared" ref="L22:L25" si="0">G22</f>
        <v>0</v>
      </c>
      <c r="M22" s="7"/>
      <c r="N22" s="382" t="s">
        <v>129</v>
      </c>
      <c r="O22" s="14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row>
    <row r="23" spans="1:147" s="122" customFormat="1" ht="18" customHeight="1" x14ac:dyDescent="0.25">
      <c r="A23" s="98"/>
      <c r="B23" s="136"/>
      <c r="C23" s="379" t="s">
        <v>130</v>
      </c>
      <c r="D23" s="377">
        <f>'Liste Konzerte_Veranstaltungen'!G62</f>
        <v>0</v>
      </c>
      <c r="E23" s="249">
        <f>'Liste Konzerte_Veranstaltungen'!J63</f>
        <v>0</v>
      </c>
      <c r="F23" s="545"/>
      <c r="G23" s="145">
        <f>IF($E$17="Ja",($F22-$D23*$E$23),0)</f>
        <v>0</v>
      </c>
      <c r="H23" s="146"/>
      <c r="I23" s="250" t="s">
        <v>136</v>
      </c>
      <c r="J23" s="120"/>
      <c r="K23" s="98"/>
      <c r="L23" s="17">
        <f t="shared" si="0"/>
        <v>0</v>
      </c>
      <c r="M23" s="7"/>
      <c r="N23" s="382" t="s">
        <v>130</v>
      </c>
      <c r="O23" s="14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row>
    <row r="24" spans="1:147" s="122" customFormat="1" ht="18" customHeight="1" x14ac:dyDescent="0.25">
      <c r="A24" s="98"/>
      <c r="B24" s="136"/>
      <c r="C24" s="379" t="s">
        <v>131</v>
      </c>
      <c r="D24" s="377">
        <f>'Liste Konzerte_Veranstaltungen'!G86</f>
        <v>0</v>
      </c>
      <c r="E24" s="249">
        <f>'Liste Konzerte_Veranstaltungen'!J87</f>
        <v>0</v>
      </c>
      <c r="F24" s="545"/>
      <c r="G24" s="145">
        <f>IF($F$17="Ja",($F$22-$D24*$E$24),0)</f>
        <v>0</v>
      </c>
      <c r="H24" s="146"/>
      <c r="I24" s="250" t="s">
        <v>136</v>
      </c>
      <c r="J24" s="120"/>
      <c r="K24" s="98"/>
      <c r="L24" s="17">
        <f t="shared" si="0"/>
        <v>0</v>
      </c>
      <c r="M24" s="7"/>
      <c r="N24" s="382" t="s">
        <v>131</v>
      </c>
      <c r="O24" s="14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row>
    <row r="25" spans="1:147" s="122" customFormat="1" ht="18" customHeight="1" x14ac:dyDescent="0.25">
      <c r="A25" s="98"/>
      <c r="B25" s="136"/>
      <c r="C25" s="379" t="s">
        <v>132</v>
      </c>
      <c r="D25" s="377">
        <f>'Liste Konzerte_Veranstaltungen'!G110</f>
        <v>0</v>
      </c>
      <c r="E25" s="249">
        <f>'Liste Konzerte_Veranstaltungen'!J111</f>
        <v>0</v>
      </c>
      <c r="F25" s="546"/>
      <c r="G25" s="153">
        <f>IF($G$17="Ja",($F$22-$D25*$E$25),0)</f>
        <v>0</v>
      </c>
      <c r="H25" s="295"/>
      <c r="I25" s="250" t="s">
        <v>136</v>
      </c>
      <c r="J25" s="120"/>
      <c r="K25" s="98"/>
      <c r="L25" s="17">
        <f t="shared" si="0"/>
        <v>0</v>
      </c>
      <c r="M25" s="386"/>
      <c r="N25" s="382" t="s">
        <v>132</v>
      </c>
      <c r="O25" s="14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row>
    <row r="26" spans="1:147" s="122" customFormat="1" ht="18" customHeight="1" thickBot="1" x14ac:dyDescent="0.3">
      <c r="A26" s="98"/>
      <c r="B26" s="132">
        <v>1</v>
      </c>
      <c r="C26" s="548" t="s">
        <v>94</v>
      </c>
      <c r="D26" s="549"/>
      <c r="E26" s="549"/>
      <c r="F26" s="550"/>
      <c r="G26" s="380">
        <f>SUM(G22:G25)</f>
        <v>0</v>
      </c>
      <c r="H26" s="155"/>
      <c r="I26" s="381"/>
      <c r="J26" s="120"/>
      <c r="K26" s="98"/>
      <c r="L26" s="383">
        <f>SUM(L22:L25)</f>
        <v>0</v>
      </c>
      <c r="M26" s="20"/>
      <c r="N26" s="384" t="s">
        <v>28</v>
      </c>
      <c r="O26" s="385"/>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row>
    <row r="27" spans="1:147" s="122" customFormat="1" ht="18" customHeight="1" thickBot="1" x14ac:dyDescent="0.3">
      <c r="A27" s="98"/>
      <c r="B27" s="539"/>
      <c r="C27" s="540"/>
      <c r="D27" s="540"/>
      <c r="E27" s="540"/>
      <c r="F27" s="540"/>
      <c r="G27" s="540"/>
      <c r="H27" s="540"/>
      <c r="I27" s="540"/>
      <c r="J27" s="120"/>
      <c r="K27" s="98"/>
      <c r="L27" s="15"/>
      <c r="M27" s="18"/>
      <c r="N27" s="19"/>
      <c r="O27" s="19"/>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row>
    <row r="28" spans="1:147" s="122" customFormat="1" ht="18" customHeight="1" x14ac:dyDescent="0.25">
      <c r="A28" s="98"/>
      <c r="B28" s="157">
        <v>2</v>
      </c>
      <c r="C28" s="541" t="s">
        <v>163</v>
      </c>
      <c r="D28" s="542"/>
      <c r="E28" s="542"/>
      <c r="F28" s="542"/>
      <c r="G28" s="158"/>
      <c r="H28" s="40"/>
      <c r="I28" s="159"/>
      <c r="J28" s="120"/>
      <c r="K28" s="98"/>
      <c r="L28" s="39"/>
      <c r="M28" s="40"/>
      <c r="N28" s="56" t="s">
        <v>96</v>
      </c>
      <c r="O28" s="35"/>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row>
    <row r="29" spans="1:147" s="122" customFormat="1" ht="34.5" x14ac:dyDescent="0.25">
      <c r="A29" s="98"/>
      <c r="B29" s="136"/>
      <c r="C29" s="137"/>
      <c r="D29" s="138" t="s">
        <v>166</v>
      </c>
      <c r="E29" s="139" t="s">
        <v>148</v>
      </c>
      <c r="F29" s="140"/>
      <c r="G29" s="236" t="s">
        <v>6</v>
      </c>
      <c r="H29" s="236" t="s">
        <v>78</v>
      </c>
      <c r="I29" s="141" t="s">
        <v>36</v>
      </c>
      <c r="J29" s="120"/>
      <c r="K29" s="98"/>
      <c r="L29" s="238" t="s">
        <v>6</v>
      </c>
      <c r="M29" s="236" t="s">
        <v>78</v>
      </c>
      <c r="N29" s="236" t="s">
        <v>76</v>
      </c>
      <c r="O29" s="239" t="s">
        <v>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row>
    <row r="30" spans="1:147" s="122" customFormat="1" ht="18" customHeight="1" x14ac:dyDescent="0.25">
      <c r="A30" s="98"/>
      <c r="B30" s="136">
        <v>2.1</v>
      </c>
      <c r="C30" s="491" t="s">
        <v>10</v>
      </c>
      <c r="D30" s="529"/>
      <c r="E30" s="529"/>
      <c r="F30" s="561"/>
      <c r="G30" s="562"/>
      <c r="H30" s="142"/>
      <c r="I30" s="143"/>
      <c r="J30" s="120"/>
      <c r="K30" s="98"/>
      <c r="L30" s="48"/>
      <c r="M30" s="49"/>
      <c r="N30" s="227" t="s">
        <v>10</v>
      </c>
      <c r="O30" s="50"/>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row>
    <row r="31" spans="1:147" s="122" customFormat="1" ht="18" customHeight="1" x14ac:dyDescent="0.25">
      <c r="A31" s="98"/>
      <c r="B31" s="136"/>
      <c r="C31" s="379" t="s">
        <v>129</v>
      </c>
      <c r="D31" s="378">
        <f>'Liste Konzerte_Veranstaltungen'!I38</f>
        <v>0</v>
      </c>
      <c r="E31" s="544">
        <f>SUM('Kennzahlen aus den Vorjahren'!K20)</f>
        <v>0</v>
      </c>
      <c r="F31" s="144"/>
      <c r="G31" s="145">
        <f>IF($D$17="Ja",E31-D31,0)</f>
        <v>0</v>
      </c>
      <c r="H31" s="146"/>
      <c r="I31" s="250" t="s">
        <v>136</v>
      </c>
      <c r="J31" s="120"/>
      <c r="K31" s="98"/>
      <c r="L31" s="42">
        <f>G31</f>
        <v>0</v>
      </c>
      <c r="M31" s="7"/>
      <c r="N31" s="382" t="s">
        <v>129</v>
      </c>
      <c r="O31" s="14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row>
    <row r="32" spans="1:147" s="122" customFormat="1" ht="18" customHeight="1" x14ac:dyDescent="0.25">
      <c r="A32" s="98"/>
      <c r="B32" s="136"/>
      <c r="C32" s="379" t="s">
        <v>130</v>
      </c>
      <c r="D32" s="378">
        <f>'Liste Konzerte_Veranstaltungen'!I62</f>
        <v>0</v>
      </c>
      <c r="E32" s="545"/>
      <c r="F32" s="149"/>
      <c r="G32" s="145">
        <f>IF($E$17="Ja",$E31-D32,0)</f>
        <v>0</v>
      </c>
      <c r="H32" s="146"/>
      <c r="I32" s="250" t="s">
        <v>136</v>
      </c>
      <c r="J32" s="120"/>
      <c r="K32" s="98"/>
      <c r="L32" s="17">
        <f>G32</f>
        <v>0</v>
      </c>
      <c r="M32" s="7"/>
      <c r="N32" s="382" t="s">
        <v>130</v>
      </c>
      <c r="O32" s="14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row>
    <row r="33" spans="1:147" s="122" customFormat="1" ht="18" customHeight="1" x14ac:dyDescent="0.25">
      <c r="A33" s="98"/>
      <c r="B33" s="136"/>
      <c r="C33" s="379" t="s">
        <v>131</v>
      </c>
      <c r="D33" s="378">
        <f>'Liste Konzerte_Veranstaltungen'!I86</f>
        <v>0</v>
      </c>
      <c r="E33" s="545"/>
      <c r="F33" s="149"/>
      <c r="G33" s="145">
        <f>IF($F$17="Ja",$E31-D33,0)</f>
        <v>0</v>
      </c>
      <c r="H33" s="146"/>
      <c r="I33" s="250" t="s">
        <v>136</v>
      </c>
      <c r="J33" s="120"/>
      <c r="K33" s="98"/>
      <c r="L33" s="17">
        <f>G33</f>
        <v>0</v>
      </c>
      <c r="M33" s="7"/>
      <c r="N33" s="382" t="s">
        <v>131</v>
      </c>
      <c r="O33" s="14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row>
    <row r="34" spans="1:147" s="122" customFormat="1" ht="18" customHeight="1" x14ac:dyDescent="0.25">
      <c r="A34" s="98"/>
      <c r="B34" s="136"/>
      <c r="C34" s="379" t="s">
        <v>132</v>
      </c>
      <c r="D34" s="378">
        <f>'Liste Konzerte_Veranstaltungen'!I110</f>
        <v>0</v>
      </c>
      <c r="E34" s="546"/>
      <c r="F34" s="149"/>
      <c r="G34" s="145">
        <f>IF($G$17="Ja",$E31-D34,0)</f>
        <v>0</v>
      </c>
      <c r="H34" s="146"/>
      <c r="I34" s="250" t="s">
        <v>136</v>
      </c>
      <c r="J34" s="120"/>
      <c r="K34" s="98"/>
      <c r="L34" s="17">
        <f>G34</f>
        <v>0</v>
      </c>
      <c r="M34" s="7"/>
      <c r="N34" s="382" t="s">
        <v>132</v>
      </c>
      <c r="O34" s="14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row>
    <row r="35" spans="1:147" s="122" customFormat="1" ht="18" customHeight="1" thickBot="1" x14ac:dyDescent="0.3">
      <c r="A35" s="98"/>
      <c r="B35" s="132">
        <v>2</v>
      </c>
      <c r="C35" s="548" t="s">
        <v>164</v>
      </c>
      <c r="D35" s="565"/>
      <c r="E35" s="565"/>
      <c r="F35" s="566"/>
      <c r="G35" s="154">
        <f>SUM(G31:G34)</f>
        <v>0</v>
      </c>
      <c r="H35" s="155"/>
      <c r="I35" s="156"/>
      <c r="J35" s="120"/>
      <c r="K35" s="98"/>
      <c r="L35" s="24">
        <f>SUM(L31:L34)</f>
        <v>0</v>
      </c>
      <c r="M35" s="20"/>
      <c r="N35" s="55" t="s">
        <v>28</v>
      </c>
      <c r="O35" s="21"/>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row>
    <row r="36" spans="1:147" s="122" customFormat="1" ht="18" customHeight="1" thickBot="1" x14ac:dyDescent="0.3">
      <c r="A36" s="98"/>
      <c r="B36" s="539"/>
      <c r="C36" s="540"/>
      <c r="D36" s="540"/>
      <c r="E36" s="540"/>
      <c r="F36" s="540"/>
      <c r="G36" s="540"/>
      <c r="H36" s="540"/>
      <c r="I36" s="540"/>
      <c r="J36" s="120"/>
      <c r="K36" s="98"/>
      <c r="L36" s="15"/>
      <c r="M36" s="18"/>
      <c r="N36" s="19"/>
      <c r="O36" s="19"/>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row>
    <row r="37" spans="1:147" s="122" customFormat="1" ht="18" customHeight="1" x14ac:dyDescent="0.25">
      <c r="A37" s="98"/>
      <c r="B37" s="157">
        <v>3</v>
      </c>
      <c r="C37" s="541" t="s">
        <v>21</v>
      </c>
      <c r="D37" s="542"/>
      <c r="E37" s="542"/>
      <c r="F37" s="542"/>
      <c r="G37" s="158"/>
      <c r="H37" s="40"/>
      <c r="I37" s="159"/>
      <c r="J37" s="120"/>
      <c r="K37" s="98"/>
      <c r="L37" s="39"/>
      <c r="M37" s="40"/>
      <c r="N37" s="56" t="s">
        <v>21</v>
      </c>
      <c r="O37" s="35"/>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row>
    <row r="38" spans="1:147" s="122" customFormat="1" ht="18" customHeight="1" x14ac:dyDescent="0.25">
      <c r="A38" s="98"/>
      <c r="B38" s="150"/>
      <c r="C38" s="491" t="s">
        <v>133</v>
      </c>
      <c r="D38" s="529"/>
      <c r="E38" s="529"/>
      <c r="F38" s="529"/>
      <c r="G38" s="547"/>
      <c r="H38" s="160"/>
      <c r="I38" s="161"/>
      <c r="J38" s="120"/>
      <c r="K38" s="98"/>
      <c r="L38" s="48"/>
      <c r="M38" s="49"/>
      <c r="N38" s="162" t="s">
        <v>81</v>
      </c>
      <c r="O38" s="163"/>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row>
    <row r="39" spans="1:147" s="122" customFormat="1" ht="18" customHeight="1" x14ac:dyDescent="0.25">
      <c r="A39" s="98"/>
      <c r="B39" s="150">
        <v>3.1</v>
      </c>
      <c r="C39" s="498" t="s">
        <v>45</v>
      </c>
      <c r="D39" s="569"/>
      <c r="E39" s="569"/>
      <c r="F39" s="570"/>
      <c r="G39" s="12">
        <v>0</v>
      </c>
      <c r="H39" s="228"/>
      <c r="I39" s="387"/>
      <c r="J39" s="120"/>
      <c r="K39" s="98"/>
      <c r="L39" s="41">
        <f>G39</f>
        <v>0</v>
      </c>
      <c r="M39" s="16"/>
      <c r="N39" s="164" t="s">
        <v>144</v>
      </c>
      <c r="O39" s="165"/>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row>
    <row r="40" spans="1:147" s="122" customFormat="1" ht="18" customHeight="1" x14ac:dyDescent="0.25">
      <c r="A40" s="98"/>
      <c r="B40" s="150">
        <v>3.2</v>
      </c>
      <c r="C40" s="571" t="s">
        <v>46</v>
      </c>
      <c r="D40" s="572"/>
      <c r="E40" s="572"/>
      <c r="F40" s="573"/>
      <c r="G40" s="12">
        <v>0</v>
      </c>
      <c r="H40" s="228"/>
      <c r="I40" s="387"/>
      <c r="J40" s="120"/>
      <c r="K40" s="98"/>
      <c r="L40" s="17">
        <f>G40</f>
        <v>0</v>
      </c>
      <c r="M40" s="16"/>
      <c r="N40" s="166" t="s">
        <v>145</v>
      </c>
      <c r="O40" s="167"/>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row>
    <row r="41" spans="1:147" s="122" customFormat="1" ht="18" customHeight="1" x14ac:dyDescent="0.25">
      <c r="A41" s="98"/>
      <c r="B41" s="150">
        <v>3.3</v>
      </c>
      <c r="C41" s="498" t="s">
        <v>47</v>
      </c>
      <c r="D41" s="569"/>
      <c r="E41" s="569"/>
      <c r="F41" s="570"/>
      <c r="G41" s="12">
        <v>0</v>
      </c>
      <c r="H41" s="228"/>
      <c r="I41" s="387"/>
      <c r="J41" s="120"/>
      <c r="K41" s="98"/>
      <c r="L41" s="17">
        <f>G41</f>
        <v>0</v>
      </c>
      <c r="M41" s="16"/>
      <c r="N41" s="166" t="s">
        <v>146</v>
      </c>
      <c r="O41" s="167"/>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row>
    <row r="42" spans="1:147" s="122" customFormat="1" ht="18" customHeight="1" x14ac:dyDescent="0.25">
      <c r="A42" s="98"/>
      <c r="B42" s="150">
        <v>3.4</v>
      </c>
      <c r="C42" s="519" t="s">
        <v>143</v>
      </c>
      <c r="D42" s="574"/>
      <c r="E42" s="574"/>
      <c r="F42" s="575"/>
      <c r="G42" s="12">
        <v>0</v>
      </c>
      <c r="H42" s="228"/>
      <c r="I42" s="387"/>
      <c r="J42" s="120"/>
      <c r="K42" s="98"/>
      <c r="L42" s="17">
        <f>G42</f>
        <v>0</v>
      </c>
      <c r="M42" s="16"/>
      <c r="N42" s="166" t="s">
        <v>80</v>
      </c>
      <c r="O42" s="167"/>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row>
    <row r="43" spans="1:147" s="122" customFormat="1" ht="18" customHeight="1" thickBot="1" x14ac:dyDescent="0.3">
      <c r="A43" s="98"/>
      <c r="B43" s="132">
        <v>3</v>
      </c>
      <c r="C43" s="548" t="s">
        <v>29</v>
      </c>
      <c r="D43" s="565"/>
      <c r="E43" s="565"/>
      <c r="F43" s="566"/>
      <c r="G43" s="168">
        <f>SUM(G39:G42)</f>
        <v>0</v>
      </c>
      <c r="H43" s="155"/>
      <c r="I43" s="169"/>
      <c r="J43" s="120"/>
      <c r="K43" s="98"/>
      <c r="L43" s="24">
        <f>SUM(L39:L42)</f>
        <v>0</v>
      </c>
      <c r="M43" s="20"/>
      <c r="N43" s="55" t="s">
        <v>83</v>
      </c>
      <c r="O43" s="21"/>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row>
    <row r="44" spans="1:147" s="122" customFormat="1" ht="18" customHeight="1" thickBot="1" x14ac:dyDescent="0.3">
      <c r="A44" s="98"/>
      <c r="B44" s="539"/>
      <c r="C44" s="540"/>
      <c r="D44" s="540"/>
      <c r="E44" s="540"/>
      <c r="F44" s="540"/>
      <c r="G44" s="540"/>
      <c r="H44" s="540"/>
      <c r="I44" s="540"/>
      <c r="J44" s="120"/>
      <c r="K44" s="98"/>
      <c r="L44" s="15"/>
      <c r="M44" s="18"/>
      <c r="N44" s="19"/>
      <c r="O44" s="1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row>
    <row r="45" spans="1:147" s="122" customFormat="1" ht="18" customHeight="1" x14ac:dyDescent="0.25">
      <c r="A45" s="98"/>
      <c r="B45" s="157">
        <v>4</v>
      </c>
      <c r="C45" s="541" t="s">
        <v>7</v>
      </c>
      <c r="D45" s="542"/>
      <c r="E45" s="542"/>
      <c r="F45" s="542"/>
      <c r="G45" s="158"/>
      <c r="H45" s="40"/>
      <c r="I45" s="159"/>
      <c r="J45" s="120"/>
      <c r="K45" s="98"/>
      <c r="L45" s="39"/>
      <c r="M45" s="40"/>
      <c r="N45" s="56" t="s">
        <v>53</v>
      </c>
      <c r="O45" s="35"/>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row>
    <row r="46" spans="1:147" s="122" customFormat="1" ht="30" customHeight="1" x14ac:dyDescent="0.25">
      <c r="A46" s="98"/>
      <c r="B46" s="170"/>
      <c r="C46" s="576" t="s">
        <v>101</v>
      </c>
      <c r="D46" s="577"/>
      <c r="E46" s="577"/>
      <c r="F46" s="578"/>
      <c r="G46" s="427" t="s">
        <v>102</v>
      </c>
      <c r="H46" s="428">
        <f>'Liste Konzerte_Veranstaltungen'!D114</f>
        <v>0</v>
      </c>
      <c r="I46" s="429" t="s">
        <v>136</v>
      </c>
      <c r="J46" s="120"/>
      <c r="K46" s="98"/>
      <c r="L46" s="14"/>
      <c r="M46" s="38"/>
      <c r="N46" s="38"/>
      <c r="O46" s="59"/>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row>
    <row r="47" spans="1:147" s="122" customFormat="1" ht="18" customHeight="1" x14ac:dyDescent="0.25">
      <c r="A47" s="98"/>
      <c r="B47" s="150"/>
      <c r="C47" s="491" t="s">
        <v>140</v>
      </c>
      <c r="D47" s="529"/>
      <c r="E47" s="529"/>
      <c r="F47" s="529"/>
      <c r="G47" s="530"/>
      <c r="H47" s="530"/>
      <c r="I47" s="172"/>
      <c r="J47" s="120"/>
      <c r="K47" s="98"/>
      <c r="L47" s="51"/>
      <c r="M47" s="52"/>
      <c r="N47" s="173" t="s">
        <v>48</v>
      </c>
      <c r="O47" s="174"/>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row>
    <row r="48" spans="1:147" s="122" customFormat="1" ht="18" customHeight="1" x14ac:dyDescent="0.25">
      <c r="A48" s="98"/>
      <c r="B48" s="150">
        <v>4.0999999999999996</v>
      </c>
      <c r="C48" s="498" t="s">
        <v>22</v>
      </c>
      <c r="D48" s="569"/>
      <c r="E48" s="569"/>
      <c r="F48" s="570"/>
      <c r="G48" s="171"/>
      <c r="H48" s="11">
        <v>0</v>
      </c>
      <c r="I48" s="387"/>
      <c r="J48" s="120"/>
      <c r="K48" s="98"/>
      <c r="L48" s="3"/>
      <c r="M48" s="26">
        <f>H48</f>
        <v>0</v>
      </c>
      <c r="N48" s="147" t="s">
        <v>58</v>
      </c>
      <c r="O48" s="14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row>
    <row r="49" spans="1:147" s="122" customFormat="1" ht="33.75" customHeight="1" x14ac:dyDescent="0.25">
      <c r="A49" s="98"/>
      <c r="B49" s="150">
        <v>4.2</v>
      </c>
      <c r="C49" s="498" t="s">
        <v>75</v>
      </c>
      <c r="D49" s="499"/>
      <c r="E49" s="499"/>
      <c r="F49" s="500"/>
      <c r="G49" s="543"/>
      <c r="H49" s="11">
        <v>0</v>
      </c>
      <c r="I49" s="387"/>
      <c r="J49" s="120"/>
      <c r="K49" s="98"/>
      <c r="L49" s="3"/>
      <c r="M49" s="22">
        <f t="shared" ref="M49:M54" si="1">H49</f>
        <v>0</v>
      </c>
      <c r="N49" s="147" t="s">
        <v>77</v>
      </c>
      <c r="O49" s="14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row>
    <row r="50" spans="1:147" s="122" customFormat="1" ht="18" customHeight="1" x14ac:dyDescent="0.25">
      <c r="A50" s="98"/>
      <c r="B50" s="150">
        <v>4.3</v>
      </c>
      <c r="C50" s="498" t="s">
        <v>23</v>
      </c>
      <c r="D50" s="499"/>
      <c r="E50" s="499"/>
      <c r="F50" s="500"/>
      <c r="G50" s="543"/>
      <c r="H50" s="11">
        <v>0</v>
      </c>
      <c r="I50" s="387"/>
      <c r="J50" s="120"/>
      <c r="K50" s="98"/>
      <c r="L50" s="3"/>
      <c r="M50" s="22">
        <f t="shared" si="1"/>
        <v>0</v>
      </c>
      <c r="N50" s="147" t="s">
        <v>85</v>
      </c>
      <c r="O50" s="14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row>
    <row r="51" spans="1:147" s="122" customFormat="1" ht="18" customHeight="1" x14ac:dyDescent="0.25">
      <c r="A51" s="98"/>
      <c r="B51" s="150">
        <v>4.4000000000000004</v>
      </c>
      <c r="C51" s="498" t="s">
        <v>59</v>
      </c>
      <c r="D51" s="499"/>
      <c r="E51" s="499"/>
      <c r="F51" s="500"/>
      <c r="G51" s="16"/>
      <c r="H51" s="11">
        <v>0</v>
      </c>
      <c r="I51" s="387"/>
      <c r="J51" s="120"/>
      <c r="K51" s="98"/>
      <c r="L51" s="3"/>
      <c r="M51" s="22">
        <f t="shared" si="1"/>
        <v>0</v>
      </c>
      <c r="N51" s="147" t="s">
        <v>86</v>
      </c>
      <c r="O51" s="148"/>
      <c r="P51" s="98"/>
      <c r="Q51" s="98"/>
      <c r="R51" s="175"/>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row>
    <row r="52" spans="1:147" s="122" customFormat="1" ht="18" customHeight="1" x14ac:dyDescent="0.25">
      <c r="A52" s="98"/>
      <c r="B52" s="150">
        <v>4.5</v>
      </c>
      <c r="C52" s="498" t="s">
        <v>68</v>
      </c>
      <c r="D52" s="499"/>
      <c r="E52" s="499"/>
      <c r="F52" s="500"/>
      <c r="G52" s="171"/>
      <c r="H52" s="11">
        <v>0</v>
      </c>
      <c r="I52" s="387"/>
      <c r="J52" s="120"/>
      <c r="K52" s="98"/>
      <c r="L52" s="3"/>
      <c r="M52" s="22">
        <f t="shared" si="1"/>
        <v>0</v>
      </c>
      <c r="N52" s="147" t="s">
        <v>87</v>
      </c>
      <c r="O52" s="14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row>
    <row r="53" spans="1:147" s="423" customFormat="1" ht="22.5" customHeight="1" x14ac:dyDescent="0.25">
      <c r="A53" s="413"/>
      <c r="B53" s="414">
        <v>4.5999999999999996</v>
      </c>
      <c r="C53" s="531" t="s">
        <v>159</v>
      </c>
      <c r="D53" s="532"/>
      <c r="E53" s="532"/>
      <c r="F53" s="533"/>
      <c r="G53" s="415"/>
      <c r="H53" s="416">
        <v>0</v>
      </c>
      <c r="I53" s="417" t="s">
        <v>151</v>
      </c>
      <c r="J53" s="418"/>
      <c r="K53" s="413"/>
      <c r="L53" s="419"/>
      <c r="M53" s="420">
        <f t="shared" si="1"/>
        <v>0</v>
      </c>
      <c r="N53" s="421" t="s">
        <v>150</v>
      </c>
      <c r="O53" s="422"/>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3"/>
      <c r="BQ53" s="413"/>
      <c r="BR53" s="413"/>
      <c r="BS53" s="413"/>
      <c r="BT53" s="413"/>
      <c r="BU53" s="413"/>
      <c r="BV53" s="413"/>
      <c r="BW53" s="413"/>
      <c r="BX53" s="413"/>
      <c r="BY53" s="413"/>
      <c r="BZ53" s="413"/>
      <c r="CA53" s="413"/>
      <c r="CB53" s="413"/>
      <c r="CC53" s="413"/>
      <c r="CD53" s="413"/>
      <c r="CE53" s="413"/>
      <c r="CF53" s="413"/>
      <c r="CG53" s="413"/>
      <c r="CH53" s="413"/>
      <c r="CI53" s="413"/>
      <c r="CJ53" s="413"/>
      <c r="CK53" s="413"/>
      <c r="CL53" s="413"/>
      <c r="CM53" s="413"/>
      <c r="CN53" s="413"/>
      <c r="CO53" s="413"/>
      <c r="CP53" s="413"/>
      <c r="CQ53" s="413"/>
      <c r="CR53" s="413"/>
      <c r="CS53" s="413"/>
      <c r="CT53" s="413"/>
      <c r="CU53" s="413"/>
      <c r="CV53" s="413"/>
      <c r="CW53" s="413"/>
      <c r="CX53" s="413"/>
      <c r="CY53" s="413"/>
      <c r="CZ53" s="413"/>
      <c r="DA53" s="413"/>
      <c r="DB53" s="413"/>
      <c r="DC53" s="413"/>
      <c r="DD53" s="413"/>
      <c r="DE53" s="413"/>
      <c r="DF53" s="413"/>
      <c r="DG53" s="413"/>
      <c r="DH53" s="413"/>
      <c r="DI53" s="413"/>
      <c r="DJ53" s="413"/>
      <c r="DK53" s="413"/>
      <c r="DL53" s="413"/>
      <c r="DM53" s="413"/>
      <c r="DN53" s="413"/>
      <c r="DO53" s="413"/>
      <c r="DP53" s="413"/>
      <c r="DQ53" s="413"/>
      <c r="DR53" s="413"/>
      <c r="DS53" s="413"/>
      <c r="DT53" s="413"/>
      <c r="DU53" s="413"/>
      <c r="DV53" s="413"/>
      <c r="DW53" s="413"/>
      <c r="DX53" s="413"/>
      <c r="DY53" s="413"/>
      <c r="DZ53" s="413"/>
      <c r="EA53" s="413"/>
      <c r="EB53" s="413"/>
      <c r="EC53" s="413"/>
      <c r="ED53" s="413"/>
      <c r="EE53" s="413"/>
      <c r="EF53" s="413"/>
      <c r="EG53" s="413"/>
      <c r="EH53" s="413"/>
      <c r="EI53" s="413"/>
      <c r="EJ53" s="413"/>
      <c r="EK53" s="413"/>
      <c r="EL53" s="413"/>
      <c r="EM53" s="413"/>
      <c r="EN53" s="413"/>
      <c r="EO53" s="413"/>
      <c r="EP53" s="413"/>
      <c r="EQ53" s="413"/>
    </row>
    <row r="54" spans="1:147" s="122" customFormat="1" ht="18" customHeight="1" x14ac:dyDescent="0.25">
      <c r="A54" s="98"/>
      <c r="B54" s="150">
        <v>4.7</v>
      </c>
      <c r="C54" s="498" t="s">
        <v>24</v>
      </c>
      <c r="D54" s="569"/>
      <c r="E54" s="569"/>
      <c r="F54" s="570"/>
      <c r="G54" s="171"/>
      <c r="H54" s="11">
        <v>0</v>
      </c>
      <c r="I54" s="387"/>
      <c r="J54" s="120"/>
      <c r="K54" s="98"/>
      <c r="L54" s="3"/>
      <c r="M54" s="27">
        <f t="shared" si="1"/>
        <v>0</v>
      </c>
      <c r="N54" s="176" t="s">
        <v>24</v>
      </c>
      <c r="O54" s="177"/>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row>
    <row r="55" spans="1:147" s="183" customFormat="1" ht="18" customHeight="1" x14ac:dyDescent="0.25">
      <c r="A55" s="178"/>
      <c r="B55" s="179"/>
      <c r="C55" s="491" t="s">
        <v>141</v>
      </c>
      <c r="D55" s="492"/>
      <c r="E55" s="492"/>
      <c r="F55" s="493"/>
      <c r="G55" s="489"/>
      <c r="H55" s="490"/>
      <c r="I55" s="388"/>
      <c r="J55" s="180"/>
      <c r="K55" s="178"/>
      <c r="L55" s="496"/>
      <c r="M55" s="497"/>
      <c r="N55" s="181" t="s">
        <v>55</v>
      </c>
      <c r="O55" s="182"/>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row>
    <row r="56" spans="1:147" s="122" customFormat="1" ht="20.25" customHeight="1" x14ac:dyDescent="0.25">
      <c r="A56" s="98"/>
      <c r="B56" s="136">
        <v>4.8</v>
      </c>
      <c r="C56" s="498" t="s">
        <v>160</v>
      </c>
      <c r="D56" s="499"/>
      <c r="E56" s="499"/>
      <c r="F56" s="500"/>
      <c r="G56" s="146"/>
      <c r="H56" s="13">
        <v>0</v>
      </c>
      <c r="I56" s="387"/>
      <c r="J56" s="184"/>
      <c r="K56" s="121"/>
      <c r="L56" s="3"/>
      <c r="M56" s="28">
        <f>H56</f>
        <v>0</v>
      </c>
      <c r="N56" s="151" t="s">
        <v>26</v>
      </c>
      <c r="O56" s="152"/>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row>
    <row r="57" spans="1:147" s="122" customFormat="1" ht="20.25" customHeight="1" x14ac:dyDescent="0.25">
      <c r="A57" s="98"/>
      <c r="B57" s="136">
        <v>4.9000000000000004</v>
      </c>
      <c r="C57" s="498" t="s">
        <v>161</v>
      </c>
      <c r="D57" s="499"/>
      <c r="E57" s="499"/>
      <c r="F57" s="500"/>
      <c r="G57" s="146"/>
      <c r="H57" s="13">
        <v>0</v>
      </c>
      <c r="I57" s="387"/>
      <c r="J57" s="184"/>
      <c r="K57" s="121"/>
      <c r="L57" s="3"/>
      <c r="M57" s="28">
        <f>H57</f>
        <v>0</v>
      </c>
      <c r="N57" s="151" t="s">
        <v>84</v>
      </c>
      <c r="O57" s="152"/>
      <c r="P57" s="98"/>
      <c r="Q57" s="126"/>
      <c r="R57" s="126"/>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row>
    <row r="58" spans="1:147" s="122" customFormat="1" ht="18" customHeight="1" x14ac:dyDescent="0.25">
      <c r="A58" s="98"/>
      <c r="B58" s="185">
        <v>4.91</v>
      </c>
      <c r="C58" s="498" t="s">
        <v>66</v>
      </c>
      <c r="D58" s="499"/>
      <c r="E58" s="499"/>
      <c r="F58" s="500"/>
      <c r="G58" s="146"/>
      <c r="H58" s="13">
        <v>0</v>
      </c>
      <c r="I58" s="387"/>
      <c r="J58" s="184"/>
      <c r="K58" s="121"/>
      <c r="L58" s="3"/>
      <c r="M58" s="29">
        <f t="shared" ref="M58:M62" si="2">H58</f>
        <v>0</v>
      </c>
      <c r="N58" s="147" t="s">
        <v>25</v>
      </c>
      <c r="O58" s="14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row>
    <row r="59" spans="1:147" s="122" customFormat="1" ht="18" customHeight="1" x14ac:dyDescent="0.25">
      <c r="A59" s="98"/>
      <c r="B59" s="185">
        <v>4.92</v>
      </c>
      <c r="C59" s="498" t="s">
        <v>67</v>
      </c>
      <c r="D59" s="499"/>
      <c r="E59" s="499"/>
      <c r="F59" s="500"/>
      <c r="G59" s="146"/>
      <c r="H59" s="13">
        <v>0</v>
      </c>
      <c r="I59" s="387"/>
      <c r="J59" s="120"/>
      <c r="K59" s="98"/>
      <c r="L59" s="3"/>
      <c r="M59" s="29">
        <f t="shared" si="2"/>
        <v>0</v>
      </c>
      <c r="N59" s="147" t="s">
        <v>27</v>
      </c>
      <c r="O59" s="14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row>
    <row r="60" spans="1:147" s="122" customFormat="1" ht="18" customHeight="1" x14ac:dyDescent="0.25">
      <c r="A60" s="98"/>
      <c r="B60" s="185">
        <v>4.93</v>
      </c>
      <c r="C60" s="498" t="s">
        <v>18</v>
      </c>
      <c r="D60" s="499"/>
      <c r="E60" s="499"/>
      <c r="F60" s="500"/>
      <c r="G60" s="146"/>
      <c r="H60" s="13">
        <v>0</v>
      </c>
      <c r="I60" s="387"/>
      <c r="J60" s="120"/>
      <c r="K60" s="98"/>
      <c r="L60" s="3"/>
      <c r="M60" s="29">
        <f t="shared" si="2"/>
        <v>0</v>
      </c>
      <c r="N60" s="147" t="s">
        <v>18</v>
      </c>
      <c r="O60" s="14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row>
    <row r="61" spans="1:147" s="183" customFormat="1" ht="18" customHeight="1" x14ac:dyDescent="0.25">
      <c r="A61" s="178"/>
      <c r="B61" s="179"/>
      <c r="C61" s="491" t="s">
        <v>142</v>
      </c>
      <c r="D61" s="492"/>
      <c r="E61" s="492"/>
      <c r="F61" s="493"/>
      <c r="G61" s="489"/>
      <c r="H61" s="490"/>
      <c r="I61" s="388"/>
      <c r="J61" s="180"/>
      <c r="K61" s="178"/>
      <c r="L61" s="496"/>
      <c r="M61" s="497"/>
      <c r="N61" s="181" t="s">
        <v>55</v>
      </c>
      <c r="O61" s="182"/>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row>
    <row r="62" spans="1:147" s="122" customFormat="1" ht="18" customHeight="1" x14ac:dyDescent="0.25">
      <c r="A62" s="98"/>
      <c r="B62" s="185">
        <v>4.93</v>
      </c>
      <c r="C62" s="531" t="s">
        <v>134</v>
      </c>
      <c r="D62" s="532"/>
      <c r="E62" s="532"/>
      <c r="F62" s="533"/>
      <c r="G62" s="146"/>
      <c r="H62" s="229">
        <f>'Kennzahlen aus den Vorjahren'!K38*((IF(D17="Ja",1,0))+(IF(E17="Ja",1,0))+(IF(F17="Ja",1,0))+(IF(G17="Ja",1,0)))</f>
        <v>0</v>
      </c>
      <c r="I62" s="387"/>
      <c r="J62" s="120"/>
      <c r="K62" s="98"/>
      <c r="L62" s="3"/>
      <c r="M62" s="29">
        <f t="shared" si="2"/>
        <v>0</v>
      </c>
      <c r="N62" s="147" t="s">
        <v>69</v>
      </c>
      <c r="O62" s="14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row>
    <row r="63" spans="1:147" s="122" customFormat="1" ht="18" customHeight="1" thickBot="1" x14ac:dyDescent="0.3">
      <c r="A63" s="98"/>
      <c r="B63" s="186">
        <v>4</v>
      </c>
      <c r="C63" s="548" t="s">
        <v>50</v>
      </c>
      <c r="D63" s="565"/>
      <c r="E63" s="565"/>
      <c r="F63" s="566"/>
      <c r="G63" s="187"/>
      <c r="H63" s="188">
        <f>SUM(H48:H62)</f>
        <v>0</v>
      </c>
      <c r="I63" s="189"/>
      <c r="J63" s="31"/>
      <c r="K63" s="19"/>
      <c r="L63" s="36"/>
      <c r="M63" s="47">
        <f>SUM(M48:M62)</f>
        <v>0</v>
      </c>
      <c r="N63" s="57" t="s">
        <v>50</v>
      </c>
      <c r="O63" s="37"/>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row>
    <row r="64" spans="1:147" s="122" customFormat="1" ht="18" customHeight="1" thickBot="1" x14ac:dyDescent="0.3">
      <c r="A64" s="98"/>
      <c r="B64" s="537"/>
      <c r="C64" s="538"/>
      <c r="D64" s="538"/>
      <c r="E64" s="538"/>
      <c r="F64" s="538"/>
      <c r="G64" s="538"/>
      <c r="H64" s="538"/>
      <c r="I64" s="538"/>
      <c r="J64" s="31"/>
      <c r="K64" s="19"/>
      <c r="L64" s="18"/>
      <c r="M64" s="15"/>
      <c r="N64" s="25"/>
      <c r="O64" s="25"/>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row>
    <row r="65" spans="1:155" s="183" customFormat="1" ht="18" customHeight="1" x14ac:dyDescent="0.25">
      <c r="A65" s="178"/>
      <c r="B65" s="190"/>
      <c r="C65" s="541" t="s">
        <v>51</v>
      </c>
      <c r="D65" s="542"/>
      <c r="E65" s="542"/>
      <c r="F65" s="542"/>
      <c r="G65" s="191"/>
      <c r="H65" s="192"/>
      <c r="I65" s="193"/>
      <c r="J65" s="180"/>
      <c r="K65" s="178"/>
      <c r="L65" s="33"/>
      <c r="M65" s="34"/>
      <c r="N65" s="56" t="s">
        <v>82</v>
      </c>
      <c r="O65" s="35"/>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row>
    <row r="66" spans="1:155" s="122" customFormat="1" ht="18" customHeight="1" x14ac:dyDescent="0.25">
      <c r="A66" s="98"/>
      <c r="B66" s="194">
        <v>1</v>
      </c>
      <c r="C66" s="534" t="s">
        <v>94</v>
      </c>
      <c r="D66" s="535"/>
      <c r="E66" s="535"/>
      <c r="F66" s="536"/>
      <c r="G66" s="195">
        <f>G26</f>
        <v>0</v>
      </c>
      <c r="H66" s="196"/>
      <c r="I66" s="206"/>
      <c r="J66" s="198"/>
      <c r="K66" s="199"/>
      <c r="L66" s="254">
        <f>L26</f>
        <v>0</v>
      </c>
      <c r="M66" s="32"/>
      <c r="N66" s="69" t="s">
        <v>49</v>
      </c>
      <c r="O66" s="253"/>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row>
    <row r="67" spans="1:155" s="122" customFormat="1" ht="18" customHeight="1" x14ac:dyDescent="0.25">
      <c r="A67" s="98"/>
      <c r="B67" s="194">
        <v>2</v>
      </c>
      <c r="C67" s="519" t="s">
        <v>97</v>
      </c>
      <c r="D67" s="520"/>
      <c r="E67" s="520"/>
      <c r="F67" s="521"/>
      <c r="G67" s="195">
        <f>G35</f>
        <v>0</v>
      </c>
      <c r="H67" s="240"/>
      <c r="I67" s="197"/>
      <c r="J67" s="198"/>
      <c r="K67" s="199"/>
      <c r="L67" s="254">
        <f>L35</f>
        <v>0</v>
      </c>
      <c r="M67" s="241"/>
      <c r="N67" s="69" t="s">
        <v>97</v>
      </c>
      <c r="O67" s="31"/>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row>
    <row r="68" spans="1:155" s="122" customFormat="1" ht="18" customHeight="1" x14ac:dyDescent="0.25">
      <c r="A68" s="98"/>
      <c r="B68" s="200">
        <v>3</v>
      </c>
      <c r="C68" s="519" t="s">
        <v>52</v>
      </c>
      <c r="D68" s="520"/>
      <c r="E68" s="520"/>
      <c r="F68" s="521"/>
      <c r="G68" s="201">
        <f>G43</f>
        <v>0</v>
      </c>
      <c r="H68" s="202"/>
      <c r="I68" s="203"/>
      <c r="J68" s="198"/>
      <c r="K68" s="199"/>
      <c r="L68" s="255">
        <f>L43</f>
        <v>0</v>
      </c>
      <c r="M68" s="30"/>
      <c r="N68" s="69" t="s">
        <v>52</v>
      </c>
      <c r="O68" s="4"/>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row>
    <row r="69" spans="1:155" s="135" customFormat="1" ht="18" customHeight="1" thickBot="1" x14ac:dyDescent="0.3">
      <c r="A69" s="113"/>
      <c r="B69" s="200">
        <v>4</v>
      </c>
      <c r="C69" s="567" t="s">
        <v>50</v>
      </c>
      <c r="D69" s="568"/>
      <c r="E69" s="568"/>
      <c r="F69" s="568"/>
      <c r="G69" s="204"/>
      <c r="H69" s="205">
        <f>H63</f>
        <v>0</v>
      </c>
      <c r="I69" s="206"/>
      <c r="J69" s="198"/>
      <c r="K69" s="199"/>
      <c r="L69" s="256"/>
      <c r="M69" s="60">
        <f>M63</f>
        <v>0</v>
      </c>
      <c r="N69" s="70" t="s">
        <v>50</v>
      </c>
      <c r="O69" s="61"/>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row>
    <row r="70" spans="1:155" s="212" customFormat="1" ht="28.5" customHeight="1" thickBot="1" x14ac:dyDescent="0.3">
      <c r="A70" s="207"/>
      <c r="B70" s="208"/>
      <c r="C70" s="516" t="s">
        <v>33</v>
      </c>
      <c r="D70" s="517"/>
      <c r="E70" s="517"/>
      <c r="F70" s="518"/>
      <c r="G70" s="494">
        <f>G66+G67+G68-H69</f>
        <v>0</v>
      </c>
      <c r="H70" s="495"/>
      <c r="I70" s="209"/>
      <c r="J70" s="210"/>
      <c r="K70" s="211"/>
      <c r="L70" s="512">
        <f>L66+L67+L68-M69</f>
        <v>0</v>
      </c>
      <c r="M70" s="513"/>
      <c r="N70" s="63" t="s">
        <v>33</v>
      </c>
      <c r="O70" s="62"/>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row>
    <row r="71" spans="1:155" ht="45" customHeight="1" thickBot="1" x14ac:dyDescent="0.3">
      <c r="B71" s="213"/>
      <c r="C71" s="528" t="s">
        <v>165</v>
      </c>
      <c r="D71" s="528"/>
      <c r="E71" s="528"/>
      <c r="F71" s="528"/>
      <c r="G71" s="528"/>
      <c r="H71" s="528"/>
      <c r="I71" s="528"/>
      <c r="J71" s="214"/>
      <c r="K71" s="5"/>
      <c r="L71" s="514">
        <f>L70*80%</f>
        <v>0</v>
      </c>
      <c r="M71" s="515"/>
      <c r="N71" s="44" t="s">
        <v>54</v>
      </c>
      <c r="ES71" s="6"/>
      <c r="ET71" s="6"/>
      <c r="EU71" s="6"/>
      <c r="EV71" s="6"/>
      <c r="EW71" s="6"/>
      <c r="EX71" s="6"/>
      <c r="EY71" s="6"/>
    </row>
    <row r="72" spans="1:155" s="5" customFormat="1" ht="13.5" customHeight="1" thickBot="1" x14ac:dyDescent="0.3">
      <c r="A72" s="77"/>
      <c r="B72" s="215"/>
      <c r="C72" s="216"/>
      <c r="I72" s="217"/>
      <c r="J72" s="217"/>
      <c r="K72" s="217"/>
      <c r="M72" s="6"/>
      <c r="N72" s="6"/>
      <c r="O72" s="43"/>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row>
    <row r="73" spans="1:155" ht="16.5" customHeight="1" x14ac:dyDescent="0.25">
      <c r="H73" s="218"/>
      <c r="I73" s="218"/>
      <c r="J73" s="217"/>
      <c r="K73" s="218"/>
      <c r="L73" s="501" t="s">
        <v>60</v>
      </c>
      <c r="M73" s="502"/>
      <c r="N73" s="502"/>
      <c r="O73" s="503"/>
      <c r="P73" s="219"/>
    </row>
    <row r="74" spans="1:155" ht="15.75" customHeight="1" x14ac:dyDescent="0.25">
      <c r="L74" s="504"/>
      <c r="M74" s="505"/>
      <c r="N74" s="505"/>
      <c r="O74" s="506"/>
      <c r="P74" s="219"/>
    </row>
    <row r="75" spans="1:155" ht="16.5" customHeight="1" x14ac:dyDescent="0.25">
      <c r="B75" s="220"/>
      <c r="C75" s="221"/>
      <c r="D75" s="220"/>
      <c r="E75" s="220"/>
      <c r="F75" s="220"/>
      <c r="G75" s="220"/>
      <c r="H75" s="220"/>
      <c r="I75" s="220"/>
      <c r="J75" s="222"/>
      <c r="K75" s="220"/>
      <c r="L75" s="504"/>
      <c r="M75" s="505"/>
      <c r="N75" s="505"/>
      <c r="O75" s="506"/>
      <c r="P75" s="219"/>
      <c r="EP75" s="6"/>
      <c r="EQ75" s="6"/>
      <c r="ER75" s="6"/>
      <c r="ES75" s="6"/>
      <c r="ET75" s="6"/>
      <c r="EU75" s="6"/>
      <c r="EV75" s="6"/>
      <c r="EW75" s="6"/>
      <c r="EX75" s="6"/>
      <c r="EY75" s="6"/>
    </row>
    <row r="76" spans="1:155" ht="16.5" customHeight="1" x14ac:dyDescent="0.25">
      <c r="B76" s="220"/>
      <c r="C76" s="221"/>
      <c r="D76" s="220"/>
      <c r="E76" s="220"/>
      <c r="F76" s="220"/>
      <c r="G76" s="220"/>
      <c r="H76" s="220"/>
      <c r="I76" s="220"/>
      <c r="J76" s="222"/>
      <c r="K76" s="220"/>
      <c r="L76" s="504"/>
      <c r="M76" s="505"/>
      <c r="N76" s="505"/>
      <c r="O76" s="506"/>
      <c r="P76" s="219"/>
      <c r="EP76" s="6"/>
      <c r="EQ76" s="6"/>
      <c r="ER76" s="6"/>
      <c r="ES76" s="6"/>
      <c r="ET76" s="6"/>
      <c r="EU76" s="6"/>
      <c r="EV76" s="6"/>
      <c r="EW76" s="6"/>
      <c r="EX76" s="6"/>
      <c r="EY76" s="6"/>
    </row>
    <row r="77" spans="1:155" ht="12.75" customHeight="1" x14ac:dyDescent="0.25">
      <c r="B77" s="220"/>
      <c r="C77" s="221"/>
      <c r="D77" s="220"/>
      <c r="E77" s="220"/>
      <c r="F77" s="220"/>
      <c r="G77" s="220"/>
      <c r="H77" s="220"/>
      <c r="I77" s="220"/>
      <c r="J77" s="222"/>
      <c r="K77" s="220"/>
      <c r="L77" s="504"/>
      <c r="M77" s="505"/>
      <c r="N77" s="505"/>
      <c r="O77" s="506"/>
      <c r="P77" s="219"/>
      <c r="EP77" s="6"/>
      <c r="EQ77" s="6"/>
      <c r="ER77" s="6"/>
      <c r="ES77" s="6"/>
      <c r="ET77" s="6"/>
      <c r="EU77" s="6"/>
      <c r="EV77" s="6"/>
      <c r="EW77" s="6"/>
      <c r="EX77" s="6"/>
      <c r="EY77" s="6"/>
    </row>
    <row r="78" spans="1:155" ht="12.75" customHeight="1" x14ac:dyDescent="0.25">
      <c r="B78" s="220"/>
      <c r="C78" s="221"/>
      <c r="D78" s="220"/>
      <c r="E78" s="220"/>
      <c r="F78" s="220"/>
      <c r="G78" s="220"/>
      <c r="H78" s="220"/>
      <c r="I78" s="220"/>
      <c r="J78" s="222"/>
      <c r="K78" s="220"/>
      <c r="L78" s="504"/>
      <c r="M78" s="505"/>
      <c r="N78" s="505"/>
      <c r="O78" s="506"/>
      <c r="P78" s="219"/>
      <c r="EP78" s="6"/>
      <c r="EQ78" s="6"/>
      <c r="ER78" s="6"/>
      <c r="ES78" s="6"/>
      <c r="ET78" s="6"/>
      <c r="EU78" s="6"/>
      <c r="EV78" s="6"/>
      <c r="EW78" s="6"/>
      <c r="EX78" s="6"/>
      <c r="EY78" s="6"/>
    </row>
    <row r="79" spans="1:155" ht="12.75" customHeight="1" thickBot="1" x14ac:dyDescent="0.3">
      <c r="B79" s="220"/>
      <c r="C79" s="221"/>
      <c r="D79" s="220"/>
      <c r="E79" s="220"/>
      <c r="F79" s="220"/>
      <c r="G79" s="220"/>
      <c r="H79" s="220"/>
      <c r="I79" s="220"/>
      <c r="J79" s="222"/>
      <c r="K79" s="220"/>
      <c r="L79" s="507"/>
      <c r="M79" s="508"/>
      <c r="N79" s="508"/>
      <c r="O79" s="509"/>
      <c r="P79" s="219"/>
      <c r="EP79" s="6"/>
      <c r="EQ79" s="6"/>
      <c r="ER79" s="6"/>
      <c r="ES79" s="6"/>
      <c r="ET79" s="6"/>
      <c r="EU79" s="6"/>
      <c r="EV79" s="6"/>
      <c r="EW79" s="6"/>
      <c r="EX79" s="6"/>
      <c r="EY79" s="6"/>
    </row>
    <row r="80" spans="1:155" ht="12.75" customHeight="1" thickBot="1" x14ac:dyDescent="0.3">
      <c r="B80" s="220"/>
      <c r="C80" s="221"/>
      <c r="D80" s="220"/>
      <c r="E80" s="220"/>
      <c r="F80" s="220"/>
      <c r="G80" s="220"/>
      <c r="H80" s="220"/>
      <c r="I80" s="220"/>
      <c r="J80" s="222"/>
      <c r="K80" s="220"/>
      <c r="L80" s="223"/>
      <c r="M80" s="223"/>
      <c r="N80" s="223"/>
      <c r="O80" s="223"/>
      <c r="P80" s="223"/>
      <c r="EP80" s="6"/>
      <c r="EQ80" s="6"/>
      <c r="ER80" s="6"/>
      <c r="ES80" s="6"/>
      <c r="ET80" s="6"/>
      <c r="EU80" s="6"/>
      <c r="EV80" s="6"/>
      <c r="EW80" s="6"/>
      <c r="EX80" s="6"/>
      <c r="EY80" s="6"/>
    </row>
    <row r="81" spans="2:155" ht="16.5" customHeight="1" x14ac:dyDescent="0.25">
      <c r="B81" s="220"/>
      <c r="C81" s="221"/>
      <c r="D81" s="220"/>
      <c r="E81" s="220"/>
      <c r="F81" s="220"/>
      <c r="G81" s="220"/>
      <c r="H81" s="220"/>
      <c r="I81" s="220"/>
      <c r="J81" s="222"/>
      <c r="K81" s="220"/>
      <c r="L81" s="510" t="s">
        <v>62</v>
      </c>
      <c r="M81" s="511"/>
      <c r="N81" s="224" t="s">
        <v>61</v>
      </c>
      <c r="P81" s="225"/>
      <c r="EP81" s="6"/>
      <c r="EQ81" s="6"/>
      <c r="ER81" s="6"/>
      <c r="ES81" s="6"/>
      <c r="ET81" s="6"/>
      <c r="EU81" s="6"/>
      <c r="EV81" s="6"/>
      <c r="EW81" s="6"/>
      <c r="EX81" s="6"/>
      <c r="EY81" s="6"/>
    </row>
    <row r="82" spans="2:155" ht="16.5" customHeight="1" thickBot="1" x14ac:dyDescent="0.3">
      <c r="B82" s="220"/>
      <c r="C82" s="221"/>
      <c r="D82" s="220"/>
      <c r="E82" s="220"/>
      <c r="F82" s="220"/>
      <c r="G82" s="220"/>
      <c r="H82" s="220"/>
      <c r="I82" s="220"/>
      <c r="J82" s="222"/>
      <c r="K82" s="220"/>
      <c r="L82" s="522" t="s">
        <v>64</v>
      </c>
      <c r="M82" s="523"/>
      <c r="N82" s="226" t="s">
        <v>63</v>
      </c>
      <c r="P82" s="225"/>
      <c r="EP82" s="6"/>
      <c r="EQ82" s="6"/>
      <c r="ER82" s="6"/>
      <c r="ES82" s="6"/>
      <c r="ET82" s="6"/>
      <c r="EU82" s="6"/>
      <c r="EV82" s="6"/>
      <c r="EW82" s="6"/>
      <c r="EX82" s="6"/>
      <c r="EY82" s="6"/>
    </row>
    <row r="83" spans="2:155" ht="12.75" customHeight="1" x14ac:dyDescent="0.25">
      <c r="B83" s="220"/>
      <c r="C83" s="221"/>
      <c r="D83" s="220"/>
      <c r="E83" s="220"/>
      <c r="F83" s="220"/>
      <c r="G83" s="220"/>
      <c r="H83" s="220"/>
      <c r="I83" s="220"/>
      <c r="J83" s="222"/>
      <c r="K83" s="220"/>
      <c r="L83" s="220"/>
      <c r="M83" s="220"/>
      <c r="N83" s="220"/>
      <c r="O83" s="220"/>
      <c r="EP83" s="6"/>
      <c r="EQ83" s="6"/>
      <c r="ER83" s="6"/>
      <c r="ES83" s="6"/>
      <c r="ET83" s="6"/>
      <c r="EU83" s="6"/>
      <c r="EV83" s="6"/>
      <c r="EW83" s="6"/>
      <c r="EX83" s="6"/>
      <c r="EY83" s="6"/>
    </row>
    <row r="84" spans="2:155" ht="12.75" customHeight="1" x14ac:dyDescent="0.25">
      <c r="L84" s="220"/>
      <c r="M84" s="220"/>
      <c r="N84" s="220"/>
      <c r="O84" s="220"/>
    </row>
    <row r="85" spans="2:155" ht="12.75" customHeight="1" x14ac:dyDescent="0.25">
      <c r="L85" s="220"/>
      <c r="M85" s="220"/>
      <c r="N85" s="220"/>
      <c r="O85" s="220"/>
    </row>
    <row r="86" spans="2:155" ht="12.75" customHeight="1" x14ac:dyDescent="0.25">
      <c r="L86" s="220"/>
      <c r="M86" s="220"/>
      <c r="N86" s="220"/>
      <c r="O86" s="220"/>
    </row>
    <row r="87" spans="2:155" ht="12.75" customHeight="1" x14ac:dyDescent="0.25">
      <c r="L87" s="220"/>
      <c r="M87" s="220"/>
      <c r="N87" s="220"/>
      <c r="O87" s="220"/>
    </row>
    <row r="88" spans="2:155" ht="12.75" customHeight="1" x14ac:dyDescent="0.25">
      <c r="L88" s="220"/>
      <c r="M88" s="220"/>
      <c r="N88" s="220"/>
      <c r="O88" s="220"/>
    </row>
    <row r="89" spans="2:155" ht="12.75" customHeight="1" x14ac:dyDescent="0.25">
      <c r="L89" s="220"/>
    </row>
    <row r="90" spans="2:155" ht="12.75" customHeight="1" x14ac:dyDescent="0.25">
      <c r="L90" s="220"/>
    </row>
    <row r="91" spans="2:155" ht="12.75" customHeight="1" x14ac:dyDescent="0.25"/>
  </sheetData>
  <sheetProtection algorithmName="SHA-512" hashValue="6gL/hw4kx6wGhj6pTVZ6wbr0L5mS87h1tRhvdzKXmgvfprggS+YBkLkUb5AlXmvuUbQ9zgXEdagb+fAj56kRdA==" saltValue="4b+N7j0Kp/rGODUbSG5LEA==" spinCount="100000" sheet="1" selectLockedCells="1"/>
  <mergeCells count="68">
    <mergeCell ref="C46:F46"/>
    <mergeCell ref="C54:F54"/>
    <mergeCell ref="L13:O13"/>
    <mergeCell ref="L19:O19"/>
    <mergeCell ref="C35:F35"/>
    <mergeCell ref="C15:E15"/>
    <mergeCell ref="C53:F53"/>
    <mergeCell ref="C6:I6"/>
    <mergeCell ref="C63:F63"/>
    <mergeCell ref="C69:F69"/>
    <mergeCell ref="C68:F68"/>
    <mergeCell ref="C45:F45"/>
    <mergeCell ref="C50:F50"/>
    <mergeCell ref="C48:F48"/>
    <mergeCell ref="C43:F43"/>
    <mergeCell ref="C39:F39"/>
    <mergeCell ref="C40:F40"/>
    <mergeCell ref="C41:F41"/>
    <mergeCell ref="C19:F19"/>
    <mergeCell ref="C37:F37"/>
    <mergeCell ref="C51:F51"/>
    <mergeCell ref="C42:F42"/>
    <mergeCell ref="C59:F59"/>
    <mergeCell ref="F8:H8"/>
    <mergeCell ref="C8:E8"/>
    <mergeCell ref="C38:G38"/>
    <mergeCell ref="B36:I36"/>
    <mergeCell ref="C26:F26"/>
    <mergeCell ref="B27:I27"/>
    <mergeCell ref="E31:E34"/>
    <mergeCell ref="G10:I10"/>
    <mergeCell ref="G11:I11"/>
    <mergeCell ref="G19:H19"/>
    <mergeCell ref="C13:I13"/>
    <mergeCell ref="C30:G30"/>
    <mergeCell ref="H17:I17"/>
    <mergeCell ref="C28:F28"/>
    <mergeCell ref="L82:M82"/>
    <mergeCell ref="C14:I14"/>
    <mergeCell ref="L14:O14"/>
    <mergeCell ref="C49:F49"/>
    <mergeCell ref="C52:F52"/>
    <mergeCell ref="C71:I71"/>
    <mergeCell ref="C47:H47"/>
    <mergeCell ref="C56:F56"/>
    <mergeCell ref="C58:F58"/>
    <mergeCell ref="C62:F62"/>
    <mergeCell ref="C66:F66"/>
    <mergeCell ref="B64:I64"/>
    <mergeCell ref="B44:I44"/>
    <mergeCell ref="C65:F65"/>
    <mergeCell ref="G49:G50"/>
    <mergeCell ref="F22:F25"/>
    <mergeCell ref="L73:O79"/>
    <mergeCell ref="L81:M81"/>
    <mergeCell ref="L70:M70"/>
    <mergeCell ref="L71:M71"/>
    <mergeCell ref="C60:F60"/>
    <mergeCell ref="C70:F70"/>
    <mergeCell ref="C67:F67"/>
    <mergeCell ref="G55:H55"/>
    <mergeCell ref="C55:F55"/>
    <mergeCell ref="G70:H70"/>
    <mergeCell ref="L55:M55"/>
    <mergeCell ref="C61:F61"/>
    <mergeCell ref="G61:H61"/>
    <mergeCell ref="L61:M61"/>
    <mergeCell ref="C57:F57"/>
  </mergeCells>
  <conditionalFormatting sqref="M69">
    <cfRule type="cellIs" dxfId="0" priority="1" operator="equal">
      <formula>"kein ungedeckter Schaden"</formula>
    </cfRule>
  </conditionalFormatting>
  <dataValidations count="1">
    <dataValidation type="list" allowBlank="1" showInputMessage="1" showErrorMessage="1" sqref="D17:G18">
      <formula1>$L$17:$M$17</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35" max="14" man="1"/>
  </rowBreaks>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Kennzahlen aus den Vorjahren</vt:lpstr>
      <vt:lpstr>Liste Konzerte_Veranstaltungen</vt:lpstr>
      <vt:lpstr>Schadensberechnung</vt:lpstr>
      <vt:lpstr>'Kennzahlen aus den Vorjahren'!Druckbereich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cp:lastPrinted>2020-12-03T22:54:35Z</cp:lastPrinted>
  <dcterms:created xsi:type="dcterms:W3CDTF">2020-05-01T09:30:38Z</dcterms:created>
  <dcterms:modified xsi:type="dcterms:W3CDTF">2021-04-14T08:39:17Z</dcterms:modified>
</cp:coreProperties>
</file>