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J:\K Kulturpolitik\Corona\Gesetz_COVID\Ausfallentschädigungen\Schadensberechnung\Finale Version per 14.12.2020\"/>
    </mc:Choice>
  </mc:AlternateContent>
  <bookViews>
    <workbookView xWindow="0" yWindow="0" windowWidth="19200" windowHeight="6960" tabRatio="712"/>
  </bookViews>
  <sheets>
    <sheet name="Kennzahlen aus den Vorjahren" sheetId="2" r:id="rId1"/>
    <sheet name="Liste Veranstaltungen kuratiert" sheetId="3" r:id="rId2"/>
    <sheet name="Schadensberechnung" sheetId="1" r:id="rId3"/>
  </sheets>
  <definedNames>
    <definedName name="_xlnm.Print_Area" localSheetId="0">'Kennzahlen aus den Vorjahren'!$A$1:$P$41</definedName>
    <definedName name="_xlnm.Print_Area" localSheetId="2">Schadensberechnung!$A$1:$O$85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3" l="1"/>
  <c r="C3" i="1" l="1"/>
  <c r="C4" i="1"/>
  <c r="M55" i="1" l="1"/>
  <c r="H29" i="3" l="1"/>
  <c r="K25" i="2"/>
  <c r="G45" i="1" l="1"/>
  <c r="G101" i="3" l="1"/>
  <c r="H101" i="3"/>
  <c r="J101" i="3"/>
  <c r="E27" i="1" s="1"/>
  <c r="J77" i="3"/>
  <c r="E26" i="1" s="1"/>
  <c r="H77" i="3"/>
  <c r="G77" i="3"/>
  <c r="J53" i="3"/>
  <c r="E25" i="1" s="1"/>
  <c r="H53" i="3"/>
  <c r="G53" i="3"/>
  <c r="G29" i="3"/>
  <c r="J29" i="3"/>
  <c r="M50" i="1"/>
  <c r="C6" i="1"/>
  <c r="I3" i="1"/>
  <c r="K3" i="3"/>
  <c r="C6" i="3"/>
  <c r="K87" i="3"/>
  <c r="K88" i="3"/>
  <c r="K89" i="3"/>
  <c r="K90" i="3"/>
  <c r="K91" i="3"/>
  <c r="K92" i="3"/>
  <c r="K93" i="3"/>
  <c r="K94" i="3"/>
  <c r="K95" i="3"/>
  <c r="K96" i="3"/>
  <c r="K97" i="3"/>
  <c r="K98" i="3"/>
  <c r="I87" i="3"/>
  <c r="I88" i="3"/>
  <c r="I89" i="3"/>
  <c r="I90" i="3"/>
  <c r="I91" i="3"/>
  <c r="I92" i="3"/>
  <c r="I93" i="3"/>
  <c r="I94" i="3"/>
  <c r="I95" i="3"/>
  <c r="I96" i="3"/>
  <c r="I97" i="3"/>
  <c r="I98" i="3"/>
  <c r="I86" i="3"/>
  <c r="I80" i="3"/>
  <c r="K86" i="3"/>
  <c r="K85" i="3"/>
  <c r="I85" i="3"/>
  <c r="K84" i="3"/>
  <c r="I84" i="3"/>
  <c r="K83" i="3"/>
  <c r="I83" i="3"/>
  <c r="K82" i="3"/>
  <c r="I82" i="3"/>
  <c r="K81" i="3"/>
  <c r="I81" i="3"/>
  <c r="K80" i="3"/>
  <c r="K59" i="3"/>
  <c r="K60" i="3"/>
  <c r="K61" i="3"/>
  <c r="K62" i="3"/>
  <c r="K63" i="3"/>
  <c r="K64" i="3"/>
  <c r="K65" i="3"/>
  <c r="K66" i="3"/>
  <c r="K67" i="3"/>
  <c r="K68" i="3"/>
  <c r="K69" i="3"/>
  <c r="K70" i="3"/>
  <c r="K71" i="3"/>
  <c r="K72" i="3"/>
  <c r="K73" i="3"/>
  <c r="K74" i="3"/>
  <c r="I59" i="3"/>
  <c r="I60" i="3"/>
  <c r="I61" i="3"/>
  <c r="I62" i="3"/>
  <c r="I63" i="3"/>
  <c r="I64" i="3"/>
  <c r="I65" i="3"/>
  <c r="I66" i="3"/>
  <c r="I67" i="3"/>
  <c r="I68" i="3"/>
  <c r="I69" i="3"/>
  <c r="I70" i="3"/>
  <c r="I71" i="3"/>
  <c r="I72" i="3"/>
  <c r="I73" i="3"/>
  <c r="I74" i="3"/>
  <c r="K35" i="3"/>
  <c r="K36" i="3"/>
  <c r="K37" i="3"/>
  <c r="K38" i="3"/>
  <c r="K39" i="3"/>
  <c r="K40" i="3"/>
  <c r="K41" i="3"/>
  <c r="K42" i="3"/>
  <c r="K43" i="3"/>
  <c r="K44" i="3"/>
  <c r="K45" i="3"/>
  <c r="K46" i="3"/>
  <c r="K47" i="3"/>
  <c r="K48" i="3"/>
  <c r="K49" i="3"/>
  <c r="K50" i="3"/>
  <c r="I35" i="3"/>
  <c r="I36" i="3"/>
  <c r="I37" i="3"/>
  <c r="I38" i="3"/>
  <c r="I39" i="3"/>
  <c r="I40" i="3"/>
  <c r="I41" i="3"/>
  <c r="I42" i="3"/>
  <c r="I43" i="3"/>
  <c r="I44" i="3"/>
  <c r="I45" i="3"/>
  <c r="I46" i="3"/>
  <c r="I47" i="3"/>
  <c r="I48" i="3"/>
  <c r="I49" i="3"/>
  <c r="I50" i="3"/>
  <c r="I32" i="3"/>
  <c r="I19" i="3"/>
  <c r="K19" i="3"/>
  <c r="I20" i="3"/>
  <c r="K20" i="3"/>
  <c r="I21" i="3"/>
  <c r="K21" i="3"/>
  <c r="I22" i="3"/>
  <c r="K22" i="3"/>
  <c r="I23" i="3"/>
  <c r="K23" i="3"/>
  <c r="I24" i="3"/>
  <c r="K24" i="3"/>
  <c r="I25" i="3"/>
  <c r="K25" i="3"/>
  <c r="I26" i="3"/>
  <c r="K26" i="3"/>
  <c r="K27" i="3"/>
  <c r="I27" i="3"/>
  <c r="G100" i="3"/>
  <c r="D27" i="1" s="1"/>
  <c r="F100" i="3"/>
  <c r="D100" i="3"/>
  <c r="K99" i="3"/>
  <c r="I99" i="3"/>
  <c r="G76" i="3"/>
  <c r="D26" i="1" s="1"/>
  <c r="F76" i="3"/>
  <c r="D76" i="3"/>
  <c r="K75" i="3"/>
  <c r="I75" i="3"/>
  <c r="K58" i="3"/>
  <c r="I58" i="3"/>
  <c r="K57" i="3"/>
  <c r="I57" i="3"/>
  <c r="K56" i="3"/>
  <c r="I56" i="3"/>
  <c r="D52" i="3"/>
  <c r="G52" i="3"/>
  <c r="D25" i="1" s="1"/>
  <c r="F52" i="3"/>
  <c r="K51" i="3"/>
  <c r="I51" i="3"/>
  <c r="K34" i="3"/>
  <c r="I34" i="3"/>
  <c r="K33" i="3"/>
  <c r="I33" i="3"/>
  <c r="K32" i="3"/>
  <c r="G28" i="3"/>
  <c r="D24" i="1" s="1"/>
  <c r="F28" i="3"/>
  <c r="D28" i="3"/>
  <c r="K18" i="3"/>
  <c r="K15" i="3"/>
  <c r="I15" i="3"/>
  <c r="F10" i="3"/>
  <c r="F11" i="3"/>
  <c r="C4" i="3"/>
  <c r="C3" i="3"/>
  <c r="H105" i="3" l="1"/>
  <c r="J105" i="3"/>
  <c r="G105" i="3"/>
  <c r="D104" i="3"/>
  <c r="I100" i="3"/>
  <c r="E24" i="1"/>
  <c r="G104" i="3"/>
  <c r="K100" i="3"/>
  <c r="D36" i="1"/>
  <c r="F104" i="3"/>
  <c r="K76" i="3"/>
  <c r="I76" i="3"/>
  <c r="I28" i="3"/>
  <c r="K28" i="3"/>
  <c r="I52" i="3"/>
  <c r="K52" i="3"/>
  <c r="I104" i="3" l="1"/>
  <c r="D33" i="1"/>
  <c r="H48" i="1"/>
  <c r="D35" i="1"/>
  <c r="D34" i="1"/>
  <c r="K104" i="3"/>
  <c r="M27" i="2" l="1"/>
  <c r="H27" i="2"/>
  <c r="F27" i="2"/>
  <c r="D27" i="2"/>
  <c r="K26" i="2"/>
  <c r="K20" i="2"/>
  <c r="E34" i="1" s="1"/>
  <c r="K19" i="2"/>
  <c r="K27" i="2" l="1"/>
  <c r="F25" i="1" s="1"/>
  <c r="G25" i="1" s="1"/>
  <c r="G27" i="1"/>
  <c r="G26" i="1" l="1"/>
  <c r="L43" i="1"/>
  <c r="L44" i="1"/>
  <c r="M53" i="1"/>
  <c r="G70" i="1" l="1"/>
  <c r="F24" i="1" l="1"/>
  <c r="G24" i="1" s="1"/>
  <c r="G28" i="1" s="1"/>
  <c r="M59" i="1"/>
  <c r="L41" i="1" l="1"/>
  <c r="G11" i="1"/>
  <c r="G68" i="1" s="1"/>
  <c r="G10" i="1"/>
  <c r="M60" i="1" l="1"/>
  <c r="M61" i="1"/>
  <c r="M62" i="1"/>
  <c r="M58" i="1"/>
  <c r="M51" i="1"/>
  <c r="M52" i="1"/>
  <c r="M54" i="1"/>
  <c r="M56" i="1"/>
  <c r="L42" i="1"/>
  <c r="L45" i="1" s="1"/>
  <c r="L70" i="1" s="1"/>
  <c r="E36" i="2"/>
  <c r="M23" i="2"/>
  <c r="K30" i="2" l="1"/>
  <c r="K31" i="2"/>
  <c r="K32" i="2"/>
  <c r="K33" i="2"/>
  <c r="K34" i="2"/>
  <c r="K35" i="2"/>
  <c r="K29" i="2"/>
  <c r="K21" i="2"/>
  <c r="K22" i="2"/>
  <c r="G36" i="1" l="1"/>
  <c r="G35" i="1"/>
  <c r="G34" i="1"/>
  <c r="E33" i="1"/>
  <c r="G33" i="1" s="1"/>
  <c r="K23" i="2"/>
  <c r="K36" i="2"/>
  <c r="I36" i="2"/>
  <c r="N36" i="2"/>
  <c r="G36" i="2"/>
  <c r="H23" i="2"/>
  <c r="F23" i="2"/>
  <c r="D23" i="2"/>
  <c r="E37" i="2" s="1"/>
  <c r="G37" i="1" l="1"/>
  <c r="G69" i="1" s="1"/>
  <c r="L27" i="1"/>
  <c r="L25" i="1"/>
  <c r="L24" i="1"/>
  <c r="L26" i="1"/>
  <c r="K37" i="2"/>
  <c r="N37" i="2"/>
  <c r="G37" i="2"/>
  <c r="I37" i="2"/>
  <c r="H64" i="1" l="1"/>
  <c r="H65" i="1" s="1"/>
  <c r="H71" i="1" s="1"/>
  <c r="L28" i="1"/>
  <c r="L68" i="1" s="1"/>
  <c r="L36" i="1"/>
  <c r="L33" i="1"/>
  <c r="L34" i="1"/>
  <c r="L35" i="1"/>
  <c r="M64" i="1" l="1"/>
  <c r="M65" i="1" s="1"/>
  <c r="M71" i="1" s="1"/>
  <c r="L37" i="1"/>
  <c r="L69" i="1" s="1"/>
  <c r="L72" i="1" l="1"/>
  <c r="G72" i="1"/>
  <c r="L73" i="1" l="1"/>
</calcChain>
</file>

<file path=xl/sharedStrings.xml><?xml version="1.0" encoding="utf-8"?>
<sst xmlns="http://schemas.openxmlformats.org/spreadsheetml/2006/main" count="236" uniqueCount="173">
  <si>
    <t>Gesuchsnummer</t>
  </si>
  <si>
    <t>Namen und jur. Person</t>
  </si>
  <si>
    <t>B) Gesuch</t>
  </si>
  <si>
    <t>Gesuchswerte</t>
  </si>
  <si>
    <t>Ertrag</t>
  </si>
  <si>
    <t>Aufwand</t>
  </si>
  <si>
    <t>Entgangene Einnahmen</t>
  </si>
  <si>
    <t>Aufwandminderung</t>
  </si>
  <si>
    <t>Bemerkungen</t>
  </si>
  <si>
    <t>Einnahmen</t>
  </si>
  <si>
    <t>Ticketverkäufe</t>
  </si>
  <si>
    <t>Gastro- und Shopeinnnahmen</t>
  </si>
  <si>
    <t>Vermietung</t>
  </si>
  <si>
    <t>weitere</t>
  </si>
  <si>
    <t>Aufwände</t>
  </si>
  <si>
    <t>Lohnkosten (inkl. Lohnnebenkosten wie AHV/IV/UV-Vorsogrebeiträge und Taggeldversicherungen)</t>
  </si>
  <si>
    <t>Gagen</t>
  </si>
  <si>
    <t>Warenaufwand (Gastro, Shop, Verbrauchsmaterial, Technik, etc,)</t>
  </si>
  <si>
    <t>weitere Entschädigungen</t>
  </si>
  <si>
    <t>Jahresrechnung 2017</t>
  </si>
  <si>
    <t>Jahresrechnung 2019</t>
  </si>
  <si>
    <t>Monat September</t>
  </si>
  <si>
    <t>Monat Oktober</t>
  </si>
  <si>
    <t>COVID19-Aufwände</t>
  </si>
  <si>
    <t>Nicht angefallene Betriebskosten (Fixkosten wie Reinigung, Energie usw.)</t>
  </si>
  <si>
    <t>Nicht angefallende Gagen / nicht angefallende Produktionskosten</t>
  </si>
  <si>
    <t>Weitere nicht angefallene Kosten</t>
  </si>
  <si>
    <t>Mietzinsreduktion</t>
  </si>
  <si>
    <t xml:space="preserve">Kurzarbeitsentschädigung </t>
  </si>
  <si>
    <t>Entschädigung von Privatversicherung</t>
  </si>
  <si>
    <t>Total entgangene Einnahmen</t>
  </si>
  <si>
    <t>Total Mehraufwand Schutzkonzepte</t>
  </si>
  <si>
    <t>Mietzins</t>
  </si>
  <si>
    <t xml:space="preserve">Weitere Fixkosten (Wasser/Energie/Abfall/Unterhalt, etc.)
</t>
  </si>
  <si>
    <t>Kommunikations- und Werbekosten</t>
  </si>
  <si>
    <t>Umsatz total</t>
  </si>
  <si>
    <t>Total Ertragsausfall</t>
  </si>
  <si>
    <r>
      <t xml:space="preserve">C) Prüfung
</t>
    </r>
    <r>
      <rPr>
        <b/>
        <sz val="11"/>
        <color rgb="FFFF0000"/>
        <rFont val="Arial"/>
        <family val="2"/>
      </rPr>
      <t>Wird durch die Fachstelle Kultur ausgefüllt</t>
    </r>
  </si>
  <si>
    <t>Jahresrechnung 2018</t>
  </si>
  <si>
    <t>Kommentare / Erläuterungen:</t>
  </si>
  <si>
    <t>Monatlicher Durchschnitt für 3 Jahre</t>
  </si>
  <si>
    <t>Reingewinn / Verlust</t>
  </si>
  <si>
    <t>Aufwand total</t>
  </si>
  <si>
    <t>Berechnung durch Gesuchsbearbeitung</t>
  </si>
  <si>
    <t>Monate</t>
  </si>
  <si>
    <t>Wie viele Monate war Ihr Betrieb
pro Jahr geöffnet?</t>
  </si>
  <si>
    <r>
      <rPr>
        <b/>
        <sz val="14"/>
        <color theme="1"/>
        <rFont val="Arial"/>
        <family val="2"/>
      </rPr>
      <t>A) Grundlagen</t>
    </r>
    <r>
      <rPr>
        <sz val="14"/>
        <color theme="1"/>
        <rFont val="Arial"/>
        <family val="2"/>
      </rPr>
      <t xml:space="preserve"> 
(Budget 2020)</t>
    </r>
  </si>
  <si>
    <t>Monat November</t>
  </si>
  <si>
    <t>Monat Dezember</t>
  </si>
  <si>
    <t>Zusatzkosten für Schutzkonzepte (September bis Dezember 2020)</t>
  </si>
  <si>
    <r>
      <rPr>
        <b/>
        <sz val="9"/>
        <color theme="1"/>
        <rFont val="Arial"/>
        <family val="2"/>
      </rPr>
      <t>Personal</t>
    </r>
    <r>
      <rPr>
        <sz val="9"/>
        <color theme="1"/>
        <rFont val="Arial"/>
        <family val="2"/>
      </rPr>
      <t xml:space="preserve"> (Belege und Lohnabrechnungen einreichen)</t>
    </r>
  </si>
  <si>
    <r>
      <rPr>
        <b/>
        <sz val="9"/>
        <color theme="1"/>
        <rFont val="Arial"/>
        <family val="2"/>
      </rPr>
      <t>Infrastruktur</t>
    </r>
    <r>
      <rPr>
        <sz val="9"/>
        <color theme="1"/>
        <rFont val="Arial"/>
        <family val="2"/>
      </rPr>
      <t xml:space="preserve"> (Belege von Rechnungen einreichen)</t>
    </r>
  </si>
  <si>
    <r>
      <rPr>
        <b/>
        <sz val="9"/>
        <color theme="1"/>
        <rFont val="Arial"/>
        <family val="2"/>
      </rPr>
      <t>Verbrauchsmaterial</t>
    </r>
    <r>
      <rPr>
        <sz val="9"/>
        <color theme="1"/>
        <rFont val="Arial"/>
        <family val="2"/>
      </rPr>
      <t xml:space="preserve"> (Belege von Rechnungen einreichen)</t>
    </r>
  </si>
  <si>
    <t>Nicht angefallene Kosten</t>
  </si>
  <si>
    <t>Total Ertragsminderung</t>
  </si>
  <si>
    <t>Total Aufwandminderung</t>
  </si>
  <si>
    <t>Zusammenzug / Berechnung Ertragsausfall</t>
  </si>
  <si>
    <t>Total Mehraufwand Schutzkonzept</t>
  </si>
  <si>
    <t xml:space="preserve">Aufwandminderung </t>
  </si>
  <si>
    <t>80% des Ertragsausfall</t>
  </si>
  <si>
    <t>Entschädigung</t>
  </si>
  <si>
    <t>Namen Kulturunternehmen</t>
  </si>
  <si>
    <r>
      <t xml:space="preserve">Gesuchsnummer
</t>
    </r>
    <r>
      <rPr>
        <sz val="8"/>
        <color theme="1"/>
        <rFont val="Arial"/>
        <family val="2"/>
      </rPr>
      <t xml:space="preserve"> (wird durch Fachstelle Kultur ausgefüllt)</t>
    </r>
  </si>
  <si>
    <t xml:space="preserve"> Abgabetermin: 31. Januar 2021</t>
  </si>
  <si>
    <t>Nicht angefallene Betriebskosten</t>
  </si>
  <si>
    <t>Nicht angefallene Materialkosten / Wareneinkauf</t>
  </si>
  <si>
    <r>
      <t>Bemerkungen finanzielle Prüfung:</t>
    </r>
    <r>
      <rPr>
        <sz val="10"/>
        <rFont val="Arial"/>
        <family val="2"/>
      </rPr>
      <t xml:space="preserve">
</t>
    </r>
  </si>
  <si>
    <t>Finanzielle Prüfung abgeschlossen</t>
  </si>
  <si>
    <t>Datum</t>
  </si>
  <si>
    <t>Finanzielle geprüft</t>
  </si>
  <si>
    <t>Name Prüfer</t>
  </si>
  <si>
    <r>
      <t>A) Grundlagen</t>
    </r>
    <r>
      <rPr>
        <sz val="14"/>
        <color theme="1"/>
        <rFont val="Arial"/>
        <family val="2"/>
      </rPr>
      <t xml:space="preserve"> (Kennzahlen aus den Jahresrechnungen 2017-2019)</t>
    </r>
  </si>
  <si>
    <t>Mietzinsreduktion (Belege einreichen)</t>
  </si>
  <si>
    <t>Entschädigung von Privatversicherung (Belege einreichen)</t>
  </si>
  <si>
    <t>Nicht angefallene Kosten für Werbung und Kommunikation</t>
  </si>
  <si>
    <t>Gewinn</t>
  </si>
  <si>
    <t>Schadenszeitraum:</t>
  </si>
  <si>
    <t>Oktober 2020</t>
  </si>
  <si>
    <t>November 2020</t>
  </si>
  <si>
    <t>Dezember 2020</t>
  </si>
  <si>
    <t>ja</t>
  </si>
  <si>
    <t>nein</t>
  </si>
  <si>
    <t>Bitte Schadensmonat mit ja oder nein bestimmen:</t>
  </si>
  <si>
    <t>Gelbe Felder: bitte ausfüllen</t>
  </si>
  <si>
    <t>Nicht angefallene Lohnkosten
(inkl. Lohnnebenkosten wie AHV/IV/UV-Vorsogrebeiträge und Taggeldversicherungen)</t>
  </si>
  <si>
    <t>Beschrieb</t>
  </si>
  <si>
    <t xml:space="preserve">Nicht angefallene Lohnkosten </t>
  </si>
  <si>
    <t>effektive Einnahmen
 (26. September bis 31. Dezember 2020)</t>
  </si>
  <si>
    <t>26. - 30. Sept (5 Tage)</t>
  </si>
  <si>
    <t>Kurzarbeitsentschädigung Abrechnungen einreichen (26. Sep - 31. Dez 2020)</t>
  </si>
  <si>
    <t>Aufwand-
minderung</t>
  </si>
  <si>
    <t>Produktionskosten</t>
  </si>
  <si>
    <t>Weitere Kosten</t>
  </si>
  <si>
    <t>Zusatzkosten</t>
  </si>
  <si>
    <t>Berechnung Ertragsausfall</t>
  </si>
  <si>
    <t>Total Schutzkonzepte</t>
  </si>
  <si>
    <t>Erwerbsersatzentschädigung</t>
  </si>
  <si>
    <t>Gewinn (anteilsmässig für Schadensperiode gem. Budget 2020, Budget 2020 einreichen)</t>
  </si>
  <si>
    <t>Nicht angef. Gagen / Produktionskosten</t>
  </si>
  <si>
    <t>Nicht angef. Materialkosten / Waren</t>
  </si>
  <si>
    <t>Nicht angef. Kosten für Werbung</t>
  </si>
  <si>
    <t>Zusatzinformationen
Tickets und Getränke</t>
  </si>
  <si>
    <t>Verkaufspreis günstigstes Getränk</t>
  </si>
  <si>
    <t>Gastroeinnnahmen</t>
  </si>
  <si>
    <t>Gastroeinnahmen</t>
  </si>
  <si>
    <t>Effektive Anzahl verkaufte Tickets</t>
  </si>
  <si>
    <t xml:space="preserve">Anerkannte Gastroeinnahmen
 Ausfallentschädigungsgesuch </t>
  </si>
  <si>
    <t>Total entgangene Gastro-Einnahmen</t>
  </si>
  <si>
    <t>Entgangene Gastro-Einnahmen</t>
  </si>
  <si>
    <t>Entgangene Ticketverkäufe</t>
  </si>
  <si>
    <t>Total entgangene  Ticketverkäufe</t>
  </si>
  <si>
    <t>Total entgangene Ticketverkäufe</t>
  </si>
  <si>
    <t>DJ XY und DJ XZ</t>
  </si>
  <si>
    <t xml:space="preserve">Eintrittspreis (Durchschnitt) </t>
  </si>
  <si>
    <t>Name der Veranstaltung</t>
  </si>
  <si>
    <t>Anzahl abgesagte Musikveranstaltungen</t>
  </si>
  <si>
    <t>Anzahl Veranstaltungen:</t>
  </si>
  <si>
    <t>Datum 
der Veranstaltung</t>
  </si>
  <si>
    <t>Beispiel:       XY Night</t>
  </si>
  <si>
    <t>Blaue Felder: werden berechnet und/oder aus den anderen Mappen übernommen</t>
  </si>
  <si>
    <t>Total Umsatz günstigstes Getränk</t>
  </si>
  <si>
    <t>Total Umsatz Eintritte</t>
  </si>
  <si>
    <t>Zusammenfassung:</t>
  </si>
  <si>
    <t>Durchschnitt 26. - 30. September 2020</t>
  </si>
  <si>
    <t>Total 26. - 30.September 2020</t>
  </si>
  <si>
    <t>26. - 30. September 2020</t>
  </si>
  <si>
    <t>1. - 31. Oktober 2020</t>
  </si>
  <si>
    <t>Total 1. - 31. Oktober 2020</t>
  </si>
  <si>
    <t>Durchschnitt 1. - 31. Oktober 2020</t>
  </si>
  <si>
    <t>1. - 30. November 2020</t>
  </si>
  <si>
    <t>Total 1.- 30. November 2020</t>
  </si>
  <si>
    <t>Durchschnitt 1. - 30. November 2020</t>
  </si>
  <si>
    <t>1. - 31. Dezember 2020</t>
  </si>
  <si>
    <t>Total 1. - 31. Dezember 2020</t>
  </si>
  <si>
    <t>Durchschnitt 1. - 31. Dezember 2020</t>
  </si>
  <si>
    <t>Total 
26. September - 31. Dezember 2020</t>
  </si>
  <si>
    <t>Durchschnitt 
26. September - 31. Dezember 2020</t>
  </si>
  <si>
    <t xml:space="preserve"> </t>
  </si>
  <si>
    <t>Erwerbsersatzentschädigung  - Arbeitgeberähnliche Personen</t>
  </si>
  <si>
    <t xml:space="preserve">Auftretende Künstler*innen, DJs etc
(falls bekannt) </t>
  </si>
  <si>
    <t>bitte Blatt "Liste Konzerte-Veranstaltungen" ausfüllen</t>
  </si>
  <si>
    <t>Total Anzahl verkaufte Tickets
(ohne Gästeliste/Freikarten)</t>
  </si>
  <si>
    <t>Gage für Künstler*innen
(ohne Spesen)</t>
  </si>
  <si>
    <t>Anzahl verkaufte Eintritte</t>
  </si>
  <si>
    <t>Nicht angefallene Kosten für Schadensperiode</t>
  </si>
  <si>
    <t>Entschädigungen für Schadensperiode</t>
  </si>
  <si>
    <t>Gewinn anteilsmässig für Schadensperiode</t>
  </si>
  <si>
    <r>
      <t xml:space="preserve">Weitere Kosten </t>
    </r>
    <r>
      <rPr>
        <sz val="9"/>
        <color theme="1"/>
        <rFont val="Arial"/>
        <family val="2"/>
      </rPr>
      <t>(Belege von Rechnungen einreichen)</t>
    </r>
  </si>
  <si>
    <t xml:space="preserve">Personal </t>
  </si>
  <si>
    <t xml:space="preserve">Infrastruktur </t>
  </si>
  <si>
    <t xml:space="preserve">Verbrauchsmaterial </t>
  </si>
  <si>
    <t>26. bis 30. September 2020</t>
  </si>
  <si>
    <t>Ø Verkaufspreis günstigstes Getränk im Jahr 2020</t>
  </si>
  <si>
    <t>Ø Monatliche Gastroeinnahmen 
2017-2019 
Anz. Ticket x Getränk</t>
  </si>
  <si>
    <t>Monatliche Einnahmen 
(Ø 2017-2019)</t>
  </si>
  <si>
    <t>von</t>
  </si>
  <si>
    <t>bis</t>
  </si>
  <si>
    <t>Bitte geben Sie hier den genauen Schadenszeitraum an:</t>
  </si>
  <si>
    <t>Falls Sie vor dem 20. September 2020 bereits eine Ausfallentschädigung für die Zeit bis Ende Oktober 2020 eingereicht haben, können Sie für den gleichen Zeitraum keine zusätzliche Ausfallentschädigung beantragen. In diesem Fall beschränkt sich die aktuelle Ausfallentschädigung auf die Schadensperiode vom 1. November bis 31. Dezember 2020.</t>
  </si>
  <si>
    <t>Kosten, deren Wert aber bleiben</t>
  </si>
  <si>
    <t>Ursprüngliches Budget 2020
(per 2019, nicht mit bereinigten Zahlen durch die Corona-Situation)</t>
  </si>
  <si>
    <r>
      <t xml:space="preserve">Auflistung kuratiertes Musikprogramm, das </t>
    </r>
    <r>
      <rPr>
        <b/>
        <u/>
        <sz val="13"/>
        <color theme="1"/>
        <rFont val="Arial"/>
        <family val="2"/>
      </rPr>
      <t>durchgeführt</t>
    </r>
    <r>
      <rPr>
        <b/>
        <sz val="13"/>
        <color theme="1"/>
        <rFont val="Arial"/>
        <family val="2"/>
      </rPr>
      <t xml:space="preserve"> wurde und reduzierte Einnahmen generierte</t>
    </r>
  </si>
  <si>
    <t xml:space="preserve">Konzertlokale und Musikklubs haben die Möglichkeit, für ihr kuratiertes Musikprogramm eine Ausfallentschädigung zu beantragen. </t>
  </si>
  <si>
    <t>Zur richtigen Berechnung des Schadens bitte bei jedem Monat, für den Sie einen Schaden geltend machen wollen, unter dem entsprechenden Monat das "nein" in ein "ja" ändern.</t>
  </si>
  <si>
    <t xml:space="preserve">Bitte Posten hier aufführen: </t>
  </si>
  <si>
    <t>Sollten Sie bei "Total Ertragsausfall" einen Minus-Wert erhalten, wurde das Formular nicht korrekt ausgefüllt oder Sie haben keinen finanziellen Schaden erlitten - bitte überprüfen Sie Ihre Zahlen nochmals.</t>
  </si>
  <si>
    <t>Hier bitte Anschaffungen eintragen, die auch später verwendet werden können (Bsp. Kostüme, Bühnenbilder, usw.)</t>
  </si>
  <si>
    <t xml:space="preserve">Schadensberechnung Kulturunternehmen (Version 3.12.2020) </t>
  </si>
  <si>
    <t>Schadensberechnung für Musikklubs und Konzertlokale: 26. September bis 31. Dezember 2020</t>
  </si>
  <si>
    <t xml:space="preserve">Anleitung für das Ausfüllen des Formulars: </t>
  </si>
  <si>
    <t xml:space="preserve">Anleitung für das Ausfüllen des Formulars:  </t>
  </si>
  <si>
    <t>Bitte stellen Sie sicher, dass Sie alle drei Blätter (Register) ausfüllen:
 "Kennzahlen aus den Vorjahren" / "Liste Veranstaltungen kuratiert" / "Schadensberechnung"</t>
  </si>
  <si>
    <t>Kosten, deren Wert bleibt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</si>
</sst>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_ ;[Red]\-#,##0\ "/>
    <numFmt numFmtId="165" formatCode="#,##0.0_ ;[Red]\-#,##0.0\ "/>
    <numFmt numFmtId="166" formatCode="_ [$CHF-807]\ * #,##0.00_ ;_ [$CHF-807]\ * \-#,##0.00_ ;_ [$CHF-807]\ * &quot;-&quot;??_ ;_ @_ "/>
    <numFmt numFmtId="167" formatCode="_ [$CHF-807]\ * #,##0.00_ ;_ [$CHF-807]\ * \-#,##0.00_ ;_ [$CHF-807]\ * &quot;-&quot;_ ;_ @_ "/>
    <numFmt numFmtId="168" formatCode="[$-807]d/\ mmmm\ yyyy;@"/>
    <numFmt numFmtId="169" formatCode="#,##0_ ;\-#,##0\ "/>
    <numFmt numFmtId="170" formatCode="#,##0.00_ ;[Red]\-#,##0.00\ "/>
    <numFmt numFmtId="171" formatCode="dd/mm/yy;@"/>
    <numFmt numFmtId="172" formatCode="dd/mm/yyyy;@"/>
  </numFmts>
  <fonts count="36" x14ac:knownFonts="1">
    <font>
      <sz val="10"/>
      <color theme="1"/>
      <name val="Arial"/>
      <family val="2"/>
    </font>
    <font>
      <sz val="11"/>
      <color theme="1"/>
      <name val="Calibri"/>
      <family val="2"/>
      <scheme val="minor"/>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0"/>
      <name val="Arial"/>
      <family val="2"/>
    </font>
    <font>
      <sz val="9"/>
      <color theme="1"/>
      <name val="Arial"/>
      <family val="2"/>
    </font>
    <font>
      <sz val="9"/>
      <name val="Arial"/>
      <family val="2"/>
    </font>
    <font>
      <b/>
      <sz val="9"/>
      <color theme="1"/>
      <name val="Arial"/>
      <family val="2"/>
    </font>
    <font>
      <b/>
      <sz val="14"/>
      <color theme="1"/>
      <name val="Arial"/>
      <family val="2"/>
    </font>
    <font>
      <sz val="14"/>
      <color theme="1"/>
      <name val="Arial"/>
      <family val="2"/>
    </font>
    <font>
      <b/>
      <sz val="11"/>
      <color rgb="FFFF0000"/>
      <name val="Arial"/>
      <family val="2"/>
    </font>
    <font>
      <b/>
      <sz val="11"/>
      <color theme="0"/>
      <name val="Arial"/>
      <family val="2"/>
    </font>
    <font>
      <b/>
      <sz val="9"/>
      <name val="Arial"/>
      <family val="2"/>
    </font>
    <font>
      <sz val="9"/>
      <color rgb="FFFF0000"/>
      <name val="Arial"/>
      <family val="2"/>
    </font>
    <font>
      <i/>
      <sz val="9"/>
      <color theme="1"/>
      <name val="Arial"/>
      <family val="2"/>
    </font>
    <font>
      <b/>
      <sz val="10"/>
      <name val="Arial"/>
      <family val="2"/>
    </font>
    <font>
      <b/>
      <sz val="13"/>
      <color rgb="FFFF0000"/>
      <name val="Arial"/>
      <family val="2"/>
    </font>
    <font>
      <b/>
      <sz val="12"/>
      <color rgb="FFFF0000"/>
      <name val="Arial"/>
      <family val="2"/>
    </font>
    <font>
      <b/>
      <sz val="10"/>
      <color theme="0"/>
      <name val="Arial"/>
      <family val="2"/>
    </font>
    <font>
      <b/>
      <sz val="13"/>
      <color theme="1"/>
      <name val="Arial"/>
      <family val="2"/>
    </font>
    <font>
      <b/>
      <i/>
      <sz val="10"/>
      <color theme="1"/>
      <name val="Arial"/>
      <family val="2"/>
    </font>
    <font>
      <i/>
      <sz val="10"/>
      <name val="Arial"/>
      <family val="2"/>
    </font>
    <font>
      <sz val="8"/>
      <color theme="1"/>
      <name val="Arial"/>
      <family val="2"/>
    </font>
    <font>
      <b/>
      <sz val="10"/>
      <color rgb="FFFF0000"/>
      <name val="Arial"/>
      <family val="2"/>
    </font>
    <font>
      <sz val="9"/>
      <color theme="0"/>
      <name val="Arial"/>
      <family val="2"/>
    </font>
    <font>
      <b/>
      <u/>
      <sz val="13"/>
      <color theme="1"/>
      <name val="Arial"/>
      <family val="2"/>
    </font>
    <font>
      <b/>
      <sz val="11"/>
      <name val="Arial"/>
      <family val="2"/>
    </font>
    <font>
      <b/>
      <sz val="9"/>
      <color rgb="FFFF0000"/>
      <name val="Arial"/>
      <family val="2"/>
    </font>
  </fonts>
  <fills count="2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rgb="FFFFFF99"/>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rgb="FF00B0F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92D050"/>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s>
  <cellStyleXfs count="9">
    <xf numFmtId="0" fontId="0" fillId="0" borderId="0"/>
    <xf numFmtId="0" fontId="2" fillId="5" borderId="0" applyNumberFormat="0" applyBorder="0" applyAlignment="0" applyProtection="0"/>
    <xf numFmtId="0" fontId="2" fillId="0" borderId="0"/>
    <xf numFmtId="0" fontId="11" fillId="0" borderId="0"/>
    <xf numFmtId="0" fontId="5" fillId="3" borderId="0" applyNumberFormat="0" applyBorder="0" applyAlignment="0" applyProtection="0"/>
    <xf numFmtId="0" fontId="6" fillId="4" borderId="0" applyNumberFormat="0" applyBorder="0" applyAlignment="0" applyProtection="0"/>
    <xf numFmtId="0" fontId="4" fillId="2" borderId="0" applyNumberFormat="0" applyBorder="0" applyAlignment="0" applyProtection="0"/>
    <xf numFmtId="0" fontId="1" fillId="0" borderId="0"/>
    <xf numFmtId="0" fontId="1" fillId="0" borderId="0"/>
  </cellStyleXfs>
  <cellXfs count="597">
    <xf numFmtId="0" fontId="0" fillId="0" borderId="0" xfId="0"/>
    <xf numFmtId="164" fontId="14" fillId="0" borderId="29" xfId="3" applyNumberFormat="1" applyFont="1" applyFill="1" applyBorder="1" applyAlignment="1" applyProtection="1">
      <alignment vertical="center" wrapText="1"/>
    </xf>
    <xf numFmtId="164" fontId="14" fillId="0" borderId="23" xfId="3" applyNumberFormat="1" applyFont="1" applyFill="1" applyBorder="1" applyAlignment="1" applyProtection="1">
      <alignment vertical="center" wrapText="1"/>
    </xf>
    <xf numFmtId="164" fontId="13" fillId="0" borderId="0" xfId="3" applyNumberFormat="1" applyFont="1" applyFill="1" applyAlignment="1" applyProtection="1">
      <alignment vertical="top" wrapText="1"/>
    </xf>
    <xf numFmtId="164" fontId="13" fillId="0" borderId="0" xfId="3" applyNumberFormat="1" applyFont="1" applyAlignment="1" applyProtection="1">
      <alignment vertical="top" wrapText="1"/>
    </xf>
    <xf numFmtId="164" fontId="14" fillId="0" borderId="15" xfId="3" applyNumberFormat="1" applyFont="1" applyFill="1" applyBorder="1" applyAlignment="1" applyProtection="1">
      <alignment vertical="top" wrapText="1"/>
    </xf>
    <xf numFmtId="166" fontId="14" fillId="6" borderId="21" xfId="3" applyNumberFormat="1" applyFont="1" applyFill="1" applyBorder="1" applyAlignment="1" applyProtection="1">
      <alignment vertical="center" wrapText="1"/>
      <protection locked="0"/>
    </xf>
    <xf numFmtId="166" fontId="14" fillId="6" borderId="20" xfId="3" applyNumberFormat="1" applyFont="1" applyFill="1" applyBorder="1" applyAlignment="1" applyProtection="1">
      <alignment vertical="center" wrapText="1"/>
      <protection locked="0"/>
    </xf>
    <xf numFmtId="166" fontId="14" fillId="6" borderId="26" xfId="3" applyNumberFormat="1" applyFont="1" applyFill="1" applyBorder="1" applyAlignment="1" applyProtection="1">
      <alignment vertical="center" wrapText="1"/>
      <protection locked="0"/>
    </xf>
    <xf numFmtId="167" fontId="13" fillId="6" borderId="21" xfId="3" applyNumberFormat="1" applyFont="1" applyFill="1" applyBorder="1" applyAlignment="1" applyProtection="1">
      <alignment horizontal="left" vertical="center" wrapText="1"/>
      <protection locked="0"/>
    </xf>
    <xf numFmtId="166" fontId="14" fillId="6" borderId="21" xfId="3" applyNumberFormat="1" applyFont="1" applyFill="1" applyBorder="1" applyAlignment="1" applyProtection="1">
      <alignment horizontal="left" vertical="center" wrapText="1"/>
      <protection locked="0"/>
    </xf>
    <xf numFmtId="166" fontId="14" fillId="6" borderId="9" xfId="3" applyNumberFormat="1" applyFont="1" applyFill="1" applyBorder="1" applyAlignment="1" applyProtection="1">
      <alignment horizontal="left" vertical="center" wrapText="1"/>
      <protection locked="0"/>
    </xf>
    <xf numFmtId="164" fontId="14" fillId="0" borderId="19" xfId="3" applyNumberFormat="1" applyFont="1" applyFill="1" applyBorder="1" applyAlignment="1" applyProtection="1">
      <alignment vertical="center" wrapText="1"/>
    </xf>
    <xf numFmtId="166" fontId="14" fillId="0" borderId="0" xfId="3" applyNumberFormat="1" applyFont="1" applyFill="1" applyBorder="1" applyAlignment="1" applyProtection="1">
      <alignment vertical="center" wrapText="1"/>
    </xf>
    <xf numFmtId="164" fontId="14" fillId="0" borderId="15" xfId="3" applyNumberFormat="1" applyFont="1" applyFill="1" applyBorder="1" applyAlignment="1" applyProtection="1">
      <alignment horizontal="center" vertical="center" wrapText="1"/>
    </xf>
    <xf numFmtId="166" fontId="14" fillId="13" borderId="19" xfId="3" applyNumberFormat="1" applyFont="1" applyFill="1" applyBorder="1" applyAlignment="1" applyProtection="1">
      <alignment vertical="center" wrapText="1"/>
    </xf>
    <xf numFmtId="164" fontId="14" fillId="0" borderId="0" xfId="3" applyNumberFormat="1" applyFont="1" applyFill="1" applyBorder="1" applyAlignment="1" applyProtection="1">
      <alignment horizontal="center" vertical="center" wrapText="1"/>
    </xf>
    <xf numFmtId="164" fontId="14" fillId="0" borderId="0" xfId="3" applyNumberFormat="1" applyFont="1" applyFill="1" applyBorder="1" applyAlignment="1" applyProtection="1">
      <alignment vertical="center" wrapText="1"/>
    </xf>
    <xf numFmtId="164" fontId="14" fillId="16" borderId="34" xfId="3" applyNumberFormat="1" applyFont="1" applyFill="1" applyBorder="1" applyAlignment="1" applyProtection="1">
      <alignment horizontal="center" vertical="center" wrapText="1"/>
    </xf>
    <xf numFmtId="164" fontId="20" fillId="16" borderId="53" xfId="3" applyNumberFormat="1" applyFont="1" applyFill="1" applyBorder="1" applyAlignment="1" applyProtection="1">
      <alignment vertical="center" wrapText="1"/>
    </xf>
    <xf numFmtId="166" fontId="14" fillId="13" borderId="21" xfId="3" applyNumberFormat="1" applyFont="1" applyFill="1" applyBorder="1" applyAlignment="1" applyProtection="1">
      <alignment vertical="center" wrapText="1"/>
    </xf>
    <xf numFmtId="166" fontId="14" fillId="13" borderId="31" xfId="3" applyNumberFormat="1" applyFont="1" applyFill="1" applyBorder="1" applyAlignment="1" applyProtection="1">
      <alignment vertical="center" wrapText="1"/>
    </xf>
    <xf numFmtId="166" fontId="20" fillId="16" borderId="4" xfId="3" applyNumberFormat="1" applyFont="1" applyFill="1" applyBorder="1" applyAlignment="1" applyProtection="1">
      <alignment vertical="center" wrapText="1"/>
    </xf>
    <xf numFmtId="164" fontId="20" fillId="0" borderId="0" xfId="3" applyNumberFormat="1" applyFont="1" applyFill="1" applyBorder="1" applyAlignment="1" applyProtection="1">
      <alignment vertical="center" wrapText="1"/>
    </xf>
    <xf numFmtId="166" fontId="14" fillId="13" borderId="17" xfId="3" applyNumberFormat="1" applyFont="1" applyFill="1" applyBorder="1" applyAlignment="1" applyProtection="1">
      <alignment vertical="center" wrapText="1"/>
    </xf>
    <xf numFmtId="166" fontId="14" fillId="13" borderId="24" xfId="3" applyNumberFormat="1" applyFont="1" applyFill="1" applyBorder="1" applyAlignment="1" applyProtection="1">
      <alignment vertical="center" wrapText="1"/>
    </xf>
    <xf numFmtId="166" fontId="14" fillId="13" borderId="18" xfId="3" applyNumberFormat="1" applyFont="1" applyFill="1" applyBorder="1" applyAlignment="1" applyProtection="1">
      <alignment vertical="center" wrapText="1"/>
    </xf>
    <xf numFmtId="166" fontId="14" fillId="13" borderId="9" xfId="3" applyNumberFormat="1" applyFont="1" applyFill="1" applyBorder="1" applyAlignment="1" applyProtection="1">
      <alignment vertical="center" wrapText="1"/>
    </xf>
    <xf numFmtId="166" fontId="6" fillId="0" borderId="26" xfId="5" applyNumberFormat="1" applyFont="1" applyFill="1" applyBorder="1" applyAlignment="1" applyProtection="1">
      <alignment vertical="center" wrapText="1"/>
    </xf>
    <xf numFmtId="164" fontId="14" fillId="0" borderId="14" xfId="3" applyNumberFormat="1" applyFont="1" applyFill="1" applyBorder="1" applyAlignment="1" applyProtection="1">
      <alignment vertical="center" wrapText="1"/>
    </xf>
    <xf numFmtId="166" fontId="6" fillId="0" borderId="24" xfId="5" applyNumberFormat="1" applyFont="1" applyFill="1" applyBorder="1" applyAlignment="1" applyProtection="1">
      <alignment vertical="center" wrapText="1"/>
    </xf>
    <xf numFmtId="164" fontId="20" fillId="16" borderId="1" xfId="3" applyNumberFormat="1" applyFont="1" applyFill="1" applyBorder="1" applyAlignment="1" applyProtection="1">
      <alignment vertical="center" wrapText="1"/>
    </xf>
    <xf numFmtId="164" fontId="20" fillId="16" borderId="49" xfId="3" applyNumberFormat="1" applyFont="1" applyFill="1" applyBorder="1" applyAlignment="1" applyProtection="1">
      <alignment vertical="center" wrapText="1"/>
    </xf>
    <xf numFmtId="164" fontId="20" fillId="16" borderId="54" xfId="3" applyNumberFormat="1" applyFont="1" applyFill="1" applyBorder="1" applyAlignment="1" applyProtection="1">
      <alignment vertical="center" wrapText="1"/>
    </xf>
    <xf numFmtId="164" fontId="14" fillId="16" borderId="33" xfId="3" applyNumberFormat="1" applyFont="1" applyFill="1" applyBorder="1" applyAlignment="1" applyProtection="1">
      <alignment vertical="center" wrapText="1"/>
    </xf>
    <xf numFmtId="164" fontId="20" fillId="16" borderId="51" xfId="3" applyNumberFormat="1" applyFont="1" applyFill="1" applyBorder="1" applyAlignment="1" applyProtection="1">
      <alignment vertical="center" wrapText="1"/>
    </xf>
    <xf numFmtId="166" fontId="14" fillId="0" borderId="8" xfId="3" applyNumberFormat="1" applyFont="1" applyFill="1" applyBorder="1" applyAlignment="1" applyProtection="1">
      <alignment vertical="center" wrapText="1"/>
    </xf>
    <xf numFmtId="166" fontId="14" fillId="16" borderId="1" xfId="3" applyNumberFormat="1" applyFont="1" applyFill="1" applyBorder="1" applyAlignment="1" applyProtection="1">
      <alignment vertical="center" wrapText="1"/>
    </xf>
    <xf numFmtId="164" fontId="14" fillId="16" borderId="3" xfId="3" applyNumberFormat="1" applyFont="1" applyFill="1" applyBorder="1" applyAlignment="1" applyProtection="1">
      <alignment horizontal="center" vertical="center" wrapText="1"/>
    </xf>
    <xf numFmtId="166" fontId="14" fillId="13" borderId="30" xfId="3" applyNumberFormat="1" applyFont="1" applyFill="1" applyBorder="1" applyAlignment="1" applyProtection="1">
      <alignment vertical="center" wrapText="1"/>
    </xf>
    <xf numFmtId="166" fontId="14" fillId="13" borderId="20" xfId="3" applyNumberFormat="1" applyFont="1" applyFill="1" applyBorder="1" applyAlignment="1" applyProtection="1">
      <alignment vertical="center" wrapText="1"/>
    </xf>
    <xf numFmtId="164" fontId="13" fillId="0" borderId="0" xfId="3" applyNumberFormat="1" applyFont="1" applyBorder="1" applyAlignment="1" applyProtection="1">
      <alignment vertical="top" wrapText="1"/>
    </xf>
    <xf numFmtId="166" fontId="23" fillId="15" borderId="12" xfId="6" applyNumberFormat="1" applyFont="1" applyFill="1" applyBorder="1" applyAlignment="1" applyProtection="1">
      <alignment horizontal="left" vertical="center" wrapText="1"/>
    </xf>
    <xf numFmtId="166" fontId="14" fillId="6" borderId="41" xfId="3" applyNumberFormat="1" applyFont="1" applyFill="1" applyBorder="1" applyAlignment="1" applyProtection="1">
      <alignment vertical="center" wrapText="1"/>
      <protection locked="0"/>
    </xf>
    <xf numFmtId="166" fontId="20" fillId="16" borderId="38" xfId="3" applyNumberFormat="1" applyFont="1" applyFill="1" applyBorder="1" applyAlignment="1" applyProtection="1">
      <alignment vertical="center" wrapText="1"/>
    </xf>
    <xf numFmtId="166" fontId="14" fillId="14" borderId="19" xfId="3" applyNumberFormat="1" applyFont="1" applyFill="1" applyBorder="1" applyAlignment="1" applyProtection="1">
      <alignment vertical="center" wrapText="1"/>
    </xf>
    <xf numFmtId="164" fontId="14" fillId="14" borderId="8" xfId="3" applyNumberFormat="1" applyFont="1" applyFill="1" applyBorder="1" applyAlignment="1" applyProtection="1">
      <alignment horizontal="center" vertical="center" wrapText="1"/>
    </xf>
    <xf numFmtId="164" fontId="15" fillId="14" borderId="16" xfId="3" applyNumberFormat="1" applyFont="1" applyFill="1" applyBorder="1" applyAlignment="1" applyProtection="1">
      <alignment horizontal="left" vertical="center" wrapText="1"/>
    </xf>
    <xf numFmtId="166" fontId="14" fillId="14" borderId="31" xfId="3" applyNumberFormat="1" applyFont="1" applyFill="1" applyBorder="1" applyAlignment="1" applyProtection="1">
      <alignment vertical="center" wrapText="1"/>
    </xf>
    <xf numFmtId="164" fontId="14" fillId="14" borderId="28" xfId="3" applyNumberFormat="1" applyFont="1" applyFill="1" applyBorder="1" applyAlignment="1" applyProtection="1">
      <alignment horizontal="center" vertical="center" wrapText="1"/>
    </xf>
    <xf numFmtId="169" fontId="14" fillId="6" borderId="10" xfId="3" applyNumberFormat="1" applyFont="1" applyFill="1" applyBorder="1" applyAlignment="1" applyProtection="1">
      <alignment horizontal="center" vertical="center" wrapText="1"/>
      <protection locked="0"/>
    </xf>
    <xf numFmtId="169" fontId="14" fillId="6" borderId="62" xfId="3" applyNumberFormat="1" applyFont="1" applyFill="1" applyBorder="1" applyAlignment="1" applyProtection="1">
      <alignment horizontal="center" vertical="center" wrapText="1"/>
      <protection locked="0"/>
    </xf>
    <xf numFmtId="164" fontId="20" fillId="16" borderId="5" xfId="3" applyNumberFormat="1" applyFont="1" applyFill="1" applyBorder="1" applyAlignment="1" applyProtection="1">
      <alignment vertical="center" wrapText="1"/>
    </xf>
    <xf numFmtId="164" fontId="20" fillId="16" borderId="3" xfId="3" applyNumberFormat="1" applyFont="1" applyFill="1" applyBorder="1" applyAlignment="1" applyProtection="1">
      <alignment vertical="center" wrapText="1"/>
    </xf>
    <xf numFmtId="164" fontId="20" fillId="16" borderId="6" xfId="3" applyNumberFormat="1" applyFont="1" applyFill="1" applyBorder="1" applyAlignment="1" applyProtection="1">
      <alignment vertical="center" wrapText="1"/>
    </xf>
    <xf numFmtId="164" fontId="20" fillId="0" borderId="22" xfId="3" applyNumberFormat="1" applyFont="1" applyBorder="1" applyAlignment="1" applyProtection="1">
      <alignment horizontal="center" vertical="center" wrapText="1"/>
    </xf>
    <xf numFmtId="164" fontId="20" fillId="0" borderId="52" xfId="3" applyNumberFormat="1" applyFont="1" applyBorder="1" applyAlignment="1" applyProtection="1">
      <alignment horizontal="center" vertical="center" wrapText="1"/>
    </xf>
    <xf numFmtId="164" fontId="20" fillId="0" borderId="23" xfId="3" applyNumberFormat="1" applyFont="1" applyBorder="1" applyAlignment="1" applyProtection="1">
      <alignment horizontal="center" vertical="center" wrapText="1"/>
    </xf>
    <xf numFmtId="164" fontId="14" fillId="0" borderId="14" xfId="3" applyNumberFormat="1" applyFont="1" applyFill="1" applyBorder="1" applyAlignment="1" applyProtection="1">
      <alignment vertical="top" wrapText="1"/>
    </xf>
    <xf numFmtId="166" fontId="14" fillId="0" borderId="16" xfId="3" applyNumberFormat="1" applyFont="1" applyFill="1" applyBorder="1" applyAlignment="1" applyProtection="1">
      <alignment vertical="center" wrapText="1"/>
    </xf>
    <xf numFmtId="166" fontId="2" fillId="20" borderId="60" xfId="1" applyNumberFormat="1" applyFont="1" applyFill="1" applyBorder="1" applyAlignment="1" applyProtection="1">
      <alignment horizontal="left" vertical="center" wrapText="1"/>
    </xf>
    <xf numFmtId="164" fontId="14" fillId="0" borderId="51" xfId="3" applyNumberFormat="1" applyFont="1" applyFill="1" applyBorder="1" applyAlignment="1" applyProtection="1">
      <alignment horizontal="left" vertical="center" wrapText="1"/>
    </xf>
    <xf numFmtId="166" fontId="7" fillId="0" borderId="0" xfId="1" applyNumberFormat="1" applyFont="1" applyFill="1" applyBorder="1" applyAlignment="1" applyProtection="1">
      <alignment horizontal="left" vertical="center" wrapText="1"/>
    </xf>
    <xf numFmtId="166" fontId="7" fillId="0" borderId="66" xfId="1" applyNumberFormat="1" applyFont="1" applyFill="1" applyBorder="1" applyAlignment="1" applyProtection="1">
      <alignment horizontal="left" vertical="center" wrapText="1"/>
    </xf>
    <xf numFmtId="164" fontId="14" fillId="0" borderId="37" xfId="3" applyNumberFormat="1" applyFont="1" applyBorder="1" applyAlignment="1" applyProtection="1">
      <alignment horizontal="left" vertical="center" wrapText="1"/>
    </xf>
    <xf numFmtId="164" fontId="14" fillId="0" borderId="21" xfId="3" applyNumberFormat="1" applyFont="1" applyBorder="1" applyAlignment="1" applyProtection="1">
      <alignment horizontal="center" vertical="center" wrapText="1"/>
    </xf>
    <xf numFmtId="164" fontId="20" fillId="0" borderId="0" xfId="3" applyNumberFormat="1" applyFont="1" applyBorder="1" applyAlignment="1" applyProtection="1">
      <alignment horizontal="center" vertical="center" wrapText="1"/>
    </xf>
    <xf numFmtId="164" fontId="20" fillId="0" borderId="14" xfId="3" applyNumberFormat="1" applyFont="1" applyBorder="1" applyAlignment="1" applyProtection="1">
      <alignment horizontal="center" vertical="center" wrapText="1"/>
    </xf>
    <xf numFmtId="164" fontId="14" fillId="0" borderId="20" xfId="3" applyNumberFormat="1" applyFont="1" applyBorder="1" applyAlignment="1" applyProtection="1">
      <alignment horizontal="center" vertical="center" wrapText="1"/>
    </xf>
    <xf numFmtId="164" fontId="14" fillId="0" borderId="24" xfId="3" applyNumberFormat="1" applyFont="1" applyFill="1" applyBorder="1" applyAlignment="1" applyProtection="1">
      <alignment vertical="center" wrapText="1"/>
    </xf>
    <xf numFmtId="164" fontId="14" fillId="0" borderId="45" xfId="3" applyNumberFormat="1" applyFont="1" applyFill="1" applyBorder="1" applyAlignment="1" applyProtection="1">
      <alignment horizontal="left" vertical="center" wrapText="1"/>
    </xf>
    <xf numFmtId="164" fontId="20" fillId="0" borderId="39" xfId="3" applyNumberFormat="1" applyFont="1" applyFill="1" applyBorder="1" applyAlignment="1" applyProtection="1">
      <alignment horizontal="center" vertical="center" wrapText="1"/>
    </xf>
    <xf numFmtId="164" fontId="20" fillId="0" borderId="35" xfId="3" applyNumberFormat="1" applyFont="1" applyFill="1" applyBorder="1" applyAlignment="1" applyProtection="1">
      <alignment horizontal="center" vertical="center" wrapText="1"/>
    </xf>
    <xf numFmtId="164" fontId="20" fillId="0" borderId="36" xfId="3" applyNumberFormat="1" applyFont="1" applyFill="1" applyBorder="1" applyAlignment="1" applyProtection="1">
      <alignment horizontal="center" vertical="center" wrapText="1"/>
    </xf>
    <xf numFmtId="164" fontId="15" fillId="0" borderId="14" xfId="3" applyNumberFormat="1" applyFont="1" applyBorder="1" applyAlignment="1" applyProtection="1">
      <alignment horizontal="center" vertical="center" wrapText="1"/>
    </xf>
    <xf numFmtId="164" fontId="15" fillId="6" borderId="45" xfId="3" applyNumberFormat="1" applyFont="1" applyFill="1" applyBorder="1" applyAlignment="1" applyProtection="1">
      <alignment horizontal="center" vertical="center" wrapText="1"/>
      <protection locked="0"/>
    </xf>
    <xf numFmtId="164" fontId="15" fillId="6" borderId="6" xfId="3" applyNumberFormat="1" applyFont="1" applyFill="1" applyBorder="1" applyAlignment="1" applyProtection="1">
      <alignment horizontal="center" vertical="center" wrapText="1"/>
      <protection locked="0"/>
    </xf>
    <xf numFmtId="164" fontId="13" fillId="0" borderId="0" xfId="3" applyNumberFormat="1" applyFont="1" applyFill="1" applyBorder="1" applyAlignment="1" applyProtection="1">
      <alignment vertical="top" wrapText="1"/>
    </xf>
    <xf numFmtId="165" fontId="13" fillId="0" borderId="0" xfId="3" applyNumberFormat="1" applyFont="1" applyAlignment="1" applyProtection="1">
      <alignment horizontal="center" vertical="top" wrapText="1"/>
    </xf>
    <xf numFmtId="164" fontId="13" fillId="0" borderId="0" xfId="3" applyNumberFormat="1" applyFont="1" applyAlignment="1" applyProtection="1">
      <alignment horizontal="left" vertical="top" wrapText="1"/>
    </xf>
    <xf numFmtId="0" fontId="9" fillId="0" borderId="0" xfId="2" applyFont="1" applyFill="1" applyBorder="1" applyProtection="1"/>
    <xf numFmtId="0" fontId="8" fillId="0" borderId="50" xfId="2" applyFont="1" applyBorder="1" applyAlignment="1" applyProtection="1">
      <alignment horizontal="left"/>
    </xf>
    <xf numFmtId="0" fontId="9" fillId="0" borderId="49" xfId="2" applyFont="1" applyBorder="1" applyProtection="1"/>
    <xf numFmtId="0" fontId="9" fillId="0" borderId="48" xfId="2" applyFont="1" applyFill="1" applyBorder="1" applyProtection="1"/>
    <xf numFmtId="0" fontId="9" fillId="0" borderId="0" xfId="2" applyFont="1" applyProtection="1"/>
    <xf numFmtId="0" fontId="8" fillId="0" borderId="13" xfId="2" applyFont="1" applyBorder="1" applyAlignment="1" applyProtection="1">
      <alignment horizontal="left"/>
    </xf>
    <xf numFmtId="0" fontId="8" fillId="0" borderId="0" xfId="2" applyFont="1" applyBorder="1" applyAlignment="1" applyProtection="1">
      <alignment horizontal="left"/>
    </xf>
    <xf numFmtId="0" fontId="9" fillId="0" borderId="0" xfId="2" applyFont="1" applyBorder="1" applyProtection="1"/>
    <xf numFmtId="0" fontId="25" fillId="0" borderId="0" xfId="2" applyFont="1" applyBorder="1" applyAlignment="1" applyProtection="1">
      <alignment horizontal="right"/>
    </xf>
    <xf numFmtId="0" fontId="9" fillId="0" borderId="14" xfId="2" applyFont="1" applyFill="1" applyBorder="1" applyProtection="1"/>
    <xf numFmtId="0" fontId="9" fillId="0" borderId="13" xfId="2" applyFont="1" applyBorder="1" applyAlignment="1" applyProtection="1">
      <alignment horizontal="left"/>
    </xf>
    <xf numFmtId="0" fontId="8" fillId="0" borderId="0" xfId="2" applyFont="1" applyFill="1" applyBorder="1" applyProtection="1"/>
    <xf numFmtId="0" fontId="9" fillId="0" borderId="13" xfId="2" applyFont="1" applyBorder="1" applyAlignment="1" applyProtection="1">
      <alignment horizontal="center"/>
    </xf>
    <xf numFmtId="0" fontId="9" fillId="0" borderId="0" xfId="2" applyFont="1" applyBorder="1" applyAlignment="1" applyProtection="1">
      <alignment horizontal="left" vertical="top"/>
    </xf>
    <xf numFmtId="0" fontId="2" fillId="0" borderId="14" xfId="0" applyFont="1" applyFill="1" applyBorder="1" applyAlignment="1" applyProtection="1">
      <alignment horizontal="center" vertical="center"/>
    </xf>
    <xf numFmtId="0" fontId="10" fillId="0" borderId="0" xfId="2" applyFont="1" applyBorder="1" applyAlignment="1" applyProtection="1">
      <alignment horizontal="center" vertical="center"/>
    </xf>
    <xf numFmtId="0" fontId="2" fillId="0" borderId="14" xfId="0" applyFont="1" applyFill="1" applyBorder="1" applyAlignment="1" applyProtection="1">
      <alignment horizontal="center" vertical="center" wrapText="1"/>
    </xf>
    <xf numFmtId="164" fontId="12" fillId="0" borderId="0" xfId="3" applyNumberFormat="1" applyFont="1" applyFill="1" applyBorder="1" applyAlignment="1" applyProtection="1">
      <alignment horizontal="center" vertical="center" wrapText="1"/>
    </xf>
    <xf numFmtId="164" fontId="13" fillId="0" borderId="0" xfId="3" applyNumberFormat="1" applyFont="1" applyFill="1" applyBorder="1" applyAlignment="1" applyProtection="1">
      <alignment vertical="center" wrapText="1"/>
    </xf>
    <xf numFmtId="165" fontId="13" fillId="0" borderId="13" xfId="3" applyNumberFormat="1" applyFont="1" applyBorder="1" applyAlignment="1" applyProtection="1">
      <alignment horizontal="center" vertical="center" wrapText="1"/>
    </xf>
    <xf numFmtId="164" fontId="23" fillId="10" borderId="59" xfId="3" applyNumberFormat="1" applyFont="1" applyFill="1" applyBorder="1" applyAlignment="1" applyProtection="1">
      <alignment horizontal="center" vertical="center" wrapText="1"/>
    </xf>
    <xf numFmtId="164" fontId="14" fillId="0" borderId="0" xfId="3" applyNumberFormat="1" applyFont="1" applyAlignment="1" applyProtection="1">
      <alignment vertical="center" wrapText="1"/>
    </xf>
    <xf numFmtId="164" fontId="13" fillId="0" borderId="0" xfId="3" applyNumberFormat="1" applyFont="1" applyAlignment="1" applyProtection="1">
      <alignment vertical="center" wrapText="1"/>
    </xf>
    <xf numFmtId="165" fontId="13" fillId="0" borderId="13" xfId="3" applyNumberFormat="1" applyFont="1" applyBorder="1" applyAlignment="1" applyProtection="1">
      <alignment horizontal="center" vertical="top" wrapText="1"/>
    </xf>
    <xf numFmtId="164" fontId="13" fillId="0" borderId="0" xfId="3" applyNumberFormat="1" applyFont="1" applyBorder="1" applyAlignment="1" applyProtection="1">
      <alignment horizontal="left" vertical="top" wrapText="1"/>
    </xf>
    <xf numFmtId="164" fontId="14" fillId="0" borderId="0" xfId="3" applyNumberFormat="1" applyFont="1" applyBorder="1" applyAlignment="1" applyProtection="1">
      <alignment vertical="top" wrapText="1"/>
    </xf>
    <xf numFmtId="164" fontId="14" fillId="0" borderId="0" xfId="3" applyNumberFormat="1" applyFont="1" applyFill="1" applyAlignment="1" applyProtection="1">
      <alignment vertical="top" wrapText="1"/>
    </xf>
    <xf numFmtId="0" fontId="2" fillId="0" borderId="1" xfId="2" applyFont="1" applyBorder="1" applyAlignment="1" applyProtection="1">
      <alignment horizontal="left" vertical="center"/>
    </xf>
    <xf numFmtId="0" fontId="2" fillId="0" borderId="3" xfId="2" applyFont="1" applyBorder="1" applyAlignment="1" applyProtection="1">
      <alignment horizontal="center" vertical="center"/>
    </xf>
    <xf numFmtId="0" fontId="0" fillId="0" borderId="4" xfId="2" applyFont="1" applyBorder="1" applyAlignment="1" applyProtection="1">
      <alignment horizontal="left" vertical="center"/>
    </xf>
    <xf numFmtId="0" fontId="2" fillId="0" borderId="6" xfId="2" applyFont="1" applyBorder="1" applyAlignment="1" applyProtection="1">
      <alignment horizontal="center" vertical="center"/>
    </xf>
    <xf numFmtId="164" fontId="14" fillId="0" borderId="14" xfId="3" applyNumberFormat="1" applyFont="1" applyFill="1" applyBorder="1" applyAlignment="1" applyProtection="1">
      <alignment horizontal="right" vertical="top" wrapText="1"/>
    </xf>
    <xf numFmtId="0" fontId="16" fillId="0" borderId="14"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164" fontId="15" fillId="0" borderId="0" xfId="3" applyNumberFormat="1" applyFont="1" applyFill="1" applyBorder="1" applyAlignment="1" applyProtection="1">
      <alignment vertical="top" wrapText="1"/>
    </xf>
    <xf numFmtId="165" fontId="15" fillId="0" borderId="13" xfId="3" applyNumberFormat="1" applyFont="1" applyBorder="1" applyAlignment="1" applyProtection="1">
      <alignment horizontal="center" vertical="top" wrapText="1"/>
    </xf>
    <xf numFmtId="164" fontId="13" fillId="0" borderId="14" xfId="3" quotePrefix="1" applyNumberFormat="1" applyFont="1" applyFill="1" applyBorder="1" applyAlignment="1" applyProtection="1">
      <alignment horizontal="left" vertical="center" wrapText="1"/>
    </xf>
    <xf numFmtId="164" fontId="13" fillId="0" borderId="0" xfId="3" quotePrefix="1" applyNumberFormat="1" applyFont="1" applyFill="1" applyBorder="1" applyAlignment="1" applyProtection="1">
      <alignment horizontal="left" vertical="center" wrapText="1"/>
    </xf>
    <xf numFmtId="164" fontId="15" fillId="0" borderId="0" xfId="3" applyNumberFormat="1" applyFont="1" applyAlignment="1" applyProtection="1">
      <alignment vertical="top" wrapText="1"/>
    </xf>
    <xf numFmtId="164" fontId="15" fillId="0" borderId="30" xfId="3" applyNumberFormat="1" applyFont="1" applyFill="1" applyBorder="1" applyAlignment="1" applyProtection="1">
      <alignment horizontal="left" vertical="center" wrapText="1"/>
    </xf>
    <xf numFmtId="164" fontId="15" fillId="0" borderId="26" xfId="3" quotePrefix="1" applyNumberFormat="1" applyFont="1" applyFill="1" applyBorder="1" applyAlignment="1" applyProtection="1">
      <alignment horizontal="center" vertical="center" wrapText="1"/>
    </xf>
    <xf numFmtId="164" fontId="13" fillId="0" borderId="14" xfId="3" applyNumberFormat="1" applyFont="1" applyFill="1" applyBorder="1" applyAlignment="1" applyProtection="1">
      <alignment vertical="center" wrapText="1"/>
    </xf>
    <xf numFmtId="164" fontId="13" fillId="0" borderId="0" xfId="3" quotePrefix="1" applyNumberFormat="1" applyFont="1" applyFill="1" applyBorder="1" applyAlignment="1" applyProtection="1">
      <alignment vertical="center" wrapText="1"/>
    </xf>
    <xf numFmtId="164" fontId="13" fillId="0" borderId="8" xfId="3" applyNumberFormat="1" applyFont="1" applyBorder="1" applyAlignment="1" applyProtection="1">
      <alignment vertical="center" wrapText="1"/>
    </xf>
    <xf numFmtId="164" fontId="15" fillId="0" borderId="39" xfId="3" applyNumberFormat="1" applyFont="1" applyFill="1" applyBorder="1" applyAlignment="1" applyProtection="1">
      <alignment horizontal="left" vertical="center" wrapText="1"/>
    </xf>
    <xf numFmtId="164" fontId="32" fillId="0" borderId="13" xfId="3" quotePrefix="1" applyNumberFormat="1" applyFont="1" applyFill="1" applyBorder="1" applyAlignment="1" applyProtection="1">
      <alignment vertical="center" wrapText="1"/>
    </xf>
    <xf numFmtId="164" fontId="32" fillId="0" borderId="0" xfId="3" quotePrefix="1" applyNumberFormat="1" applyFont="1" applyFill="1" applyBorder="1" applyAlignment="1" applyProtection="1">
      <alignment vertical="center" wrapText="1"/>
    </xf>
    <xf numFmtId="164" fontId="13" fillId="0" borderId="0" xfId="3" applyNumberFormat="1" applyFont="1" applyBorder="1" applyAlignment="1" applyProtection="1">
      <alignment vertical="center" wrapText="1"/>
    </xf>
    <xf numFmtId="165" fontId="13" fillId="0" borderId="31" xfId="3" applyNumberFormat="1" applyFont="1" applyFill="1" applyBorder="1" applyAlignment="1" applyProtection="1">
      <alignment horizontal="center" vertical="center" wrapText="1"/>
    </xf>
    <xf numFmtId="164" fontId="15" fillId="0" borderId="0" xfId="3" applyNumberFormat="1" applyFont="1" applyFill="1" applyBorder="1" applyAlignment="1" applyProtection="1">
      <alignment horizontal="left" vertical="center" wrapText="1"/>
    </xf>
    <xf numFmtId="164" fontId="15" fillId="0" borderId="0" xfId="3" applyNumberFormat="1" applyFont="1" applyFill="1" applyBorder="1" applyAlignment="1" applyProtection="1">
      <alignment horizontal="center" vertical="center" wrapText="1"/>
    </xf>
    <xf numFmtId="164" fontId="21" fillId="0" borderId="0" xfId="3" applyNumberFormat="1" applyFont="1" applyFill="1" applyBorder="1" applyAlignment="1" applyProtection="1">
      <alignment horizontal="left" vertical="center" wrapText="1"/>
    </xf>
    <xf numFmtId="164" fontId="13" fillId="0" borderId="8" xfId="3" applyNumberFormat="1" applyFont="1" applyFill="1" applyBorder="1" applyAlignment="1" applyProtection="1">
      <alignment vertical="center" wrapText="1"/>
    </xf>
    <xf numFmtId="165" fontId="15" fillId="16" borderId="19" xfId="3" applyNumberFormat="1" applyFont="1" applyFill="1" applyBorder="1" applyAlignment="1" applyProtection="1">
      <alignment horizontal="center" vertical="center" wrapText="1"/>
    </xf>
    <xf numFmtId="164" fontId="15" fillId="16" borderId="54" xfId="3" applyNumberFormat="1" applyFont="1" applyFill="1" applyBorder="1" applyAlignment="1" applyProtection="1">
      <alignment vertical="top" wrapText="1"/>
    </xf>
    <xf numFmtId="164" fontId="15" fillId="0" borderId="14" xfId="3" applyNumberFormat="1" applyFont="1" applyFill="1" applyBorder="1" applyAlignment="1" applyProtection="1">
      <alignment vertical="top" wrapText="1"/>
    </xf>
    <xf numFmtId="164" fontId="15" fillId="9" borderId="8" xfId="3" applyNumberFormat="1" applyFont="1" applyFill="1" applyBorder="1" applyAlignment="1" applyProtection="1">
      <alignment vertical="top" wrapText="1"/>
    </xf>
    <xf numFmtId="165" fontId="13" fillId="0" borderId="19" xfId="3" applyNumberFormat="1" applyFont="1" applyBorder="1" applyAlignment="1" applyProtection="1">
      <alignment horizontal="center" vertical="center" wrapText="1"/>
    </xf>
    <xf numFmtId="164" fontId="13" fillId="0" borderId="30" xfId="3" applyNumberFormat="1" applyFont="1" applyFill="1" applyBorder="1" applyAlignment="1" applyProtection="1">
      <alignment horizontal="left" vertical="center" wrapText="1"/>
    </xf>
    <xf numFmtId="164" fontId="13" fillId="0" borderId="26" xfId="3" applyNumberFormat="1" applyFont="1" applyBorder="1" applyAlignment="1" applyProtection="1">
      <alignment horizontal="center" vertical="center" wrapText="1"/>
    </xf>
    <xf numFmtId="164" fontId="13" fillId="0" borderId="18" xfId="3" applyNumberFormat="1" applyFont="1" applyBorder="1" applyAlignment="1" applyProtection="1">
      <alignment horizontal="center" vertical="center" wrapText="1"/>
    </xf>
    <xf numFmtId="164" fontId="13" fillId="0" borderId="28" xfId="3" applyNumberFormat="1" applyFont="1" applyBorder="1" applyAlignment="1" applyProtection="1">
      <alignment vertical="center" wrapText="1"/>
    </xf>
    <xf numFmtId="164" fontId="13" fillId="0" borderId="55" xfId="3" applyNumberFormat="1" applyFont="1" applyBorder="1" applyAlignment="1" applyProtection="1">
      <alignment horizontal="left" vertical="center" wrapText="1"/>
    </xf>
    <xf numFmtId="164" fontId="14" fillId="14" borderId="25" xfId="3" applyNumberFormat="1" applyFont="1" applyFill="1" applyBorder="1" applyAlignment="1" applyProtection="1">
      <alignment vertical="center" wrapText="1"/>
    </xf>
    <xf numFmtId="164" fontId="13" fillId="14" borderId="16" xfId="3" applyNumberFormat="1" applyFont="1" applyFill="1" applyBorder="1" applyAlignment="1" applyProtection="1">
      <alignment horizontal="left" vertical="center" wrapText="1"/>
    </xf>
    <xf numFmtId="164" fontId="13" fillId="0" borderId="20" xfId="3" applyNumberFormat="1" applyFont="1" applyBorder="1" applyAlignment="1" applyProtection="1">
      <alignment horizontal="left" vertical="center" wrapText="1"/>
    </xf>
    <xf numFmtId="167" fontId="13" fillId="19" borderId="21" xfId="3" applyNumberFormat="1" applyFont="1" applyFill="1" applyBorder="1" applyAlignment="1" applyProtection="1">
      <alignment horizontal="left" vertical="center" wrapText="1"/>
    </xf>
    <xf numFmtId="164" fontId="13" fillId="0" borderId="24" xfId="3" applyNumberFormat="1" applyFont="1" applyBorder="1" applyAlignment="1" applyProtection="1">
      <alignment vertical="center" wrapText="1"/>
    </xf>
    <xf numFmtId="166" fontId="14" fillId="10" borderId="8" xfId="3" applyNumberFormat="1" applyFont="1" applyFill="1" applyBorder="1" applyAlignment="1" applyProtection="1">
      <alignment horizontal="left" vertical="center" wrapText="1"/>
    </xf>
    <xf numFmtId="164" fontId="14" fillId="0" borderId="25" xfId="3" applyNumberFormat="1" applyFont="1" applyFill="1" applyBorder="1" applyAlignment="1" applyProtection="1">
      <alignment vertical="center" wrapText="1"/>
    </xf>
    <xf numFmtId="164" fontId="13" fillId="0" borderId="7" xfId="3" applyNumberFormat="1" applyFont="1" applyFill="1" applyBorder="1" applyAlignment="1" applyProtection="1">
      <alignment horizontal="left" vertical="center" wrapText="1"/>
    </xf>
    <xf numFmtId="164" fontId="13" fillId="0" borderId="37" xfId="3" applyNumberFormat="1" applyFont="1" applyFill="1" applyBorder="1" applyAlignment="1" applyProtection="1">
      <alignment horizontal="left" vertical="center" wrapText="1"/>
    </xf>
    <xf numFmtId="164" fontId="13" fillId="0" borderId="25" xfId="3" applyNumberFormat="1" applyFont="1" applyBorder="1" applyAlignment="1" applyProtection="1">
      <alignment vertical="center" wrapText="1"/>
    </xf>
    <xf numFmtId="165" fontId="13" fillId="0" borderId="52" xfId="3" applyNumberFormat="1" applyFont="1" applyBorder="1" applyAlignment="1" applyProtection="1">
      <alignment horizontal="center" vertical="center" wrapText="1"/>
    </xf>
    <xf numFmtId="164" fontId="13" fillId="0" borderId="17" xfId="3" applyNumberFormat="1" applyFont="1" applyFill="1" applyBorder="1" applyAlignment="1" applyProtection="1">
      <alignment horizontal="left" vertical="center" wrapText="1"/>
    </xf>
    <xf numFmtId="164" fontId="13" fillId="0" borderId="41" xfId="3" applyNumberFormat="1" applyFont="1" applyFill="1" applyBorder="1" applyAlignment="1" applyProtection="1">
      <alignment horizontal="left" vertical="center" wrapText="1"/>
    </xf>
    <xf numFmtId="166" fontId="20" fillId="16" borderId="45" xfId="3" applyNumberFormat="1" applyFont="1" applyFill="1" applyBorder="1" applyAlignment="1" applyProtection="1">
      <alignment horizontal="left" vertical="center" wrapText="1"/>
    </xf>
    <xf numFmtId="164" fontId="14" fillId="16" borderId="60" xfId="3" applyNumberFormat="1" applyFont="1" applyFill="1" applyBorder="1" applyAlignment="1" applyProtection="1">
      <alignment horizontal="center" vertical="center" wrapText="1"/>
    </xf>
    <xf numFmtId="164" fontId="13" fillId="16" borderId="51" xfId="3" applyNumberFormat="1" applyFont="1" applyFill="1" applyBorder="1" applyAlignment="1" applyProtection="1">
      <alignment horizontal="left" vertical="center" wrapText="1"/>
    </xf>
    <xf numFmtId="165" fontId="15" fillId="16" borderId="52" xfId="3" applyNumberFormat="1" applyFont="1" applyFill="1" applyBorder="1" applyAlignment="1" applyProtection="1">
      <alignment horizontal="center" vertical="center" wrapText="1"/>
    </xf>
    <xf numFmtId="166" fontId="14" fillId="16" borderId="3" xfId="3" applyNumberFormat="1" applyFont="1" applyFill="1" applyBorder="1" applyAlignment="1" applyProtection="1">
      <alignment vertical="center" wrapText="1"/>
    </xf>
    <xf numFmtId="164" fontId="13" fillId="16" borderId="54" xfId="3" applyNumberFormat="1" applyFont="1" applyFill="1" applyBorder="1" applyAlignment="1" applyProtection="1">
      <alignment vertical="center" wrapText="1"/>
    </xf>
    <xf numFmtId="164" fontId="14" fillId="14" borderId="25" xfId="3" applyNumberFormat="1" applyFont="1" applyFill="1" applyBorder="1" applyAlignment="1" applyProtection="1">
      <alignment horizontal="center" vertical="center" wrapText="1"/>
    </xf>
    <xf numFmtId="164" fontId="13" fillId="14" borderId="55" xfId="3" applyNumberFormat="1" applyFont="1" applyFill="1" applyBorder="1" applyAlignment="1" applyProtection="1">
      <alignment horizontal="left" vertical="center" wrapText="1"/>
    </xf>
    <xf numFmtId="164" fontId="15" fillId="14" borderId="8" xfId="3" applyNumberFormat="1" applyFont="1" applyFill="1" applyBorder="1" applyAlignment="1" applyProtection="1">
      <alignment vertical="center" wrapText="1"/>
    </xf>
    <xf numFmtId="164" fontId="15" fillId="14" borderId="16" xfId="3" applyNumberFormat="1" applyFont="1" applyFill="1" applyBorder="1" applyAlignment="1" applyProtection="1">
      <alignment vertical="center" wrapText="1"/>
    </xf>
    <xf numFmtId="164" fontId="13" fillId="0" borderId="17" xfId="3" applyNumberFormat="1" applyFont="1" applyFill="1" applyBorder="1" applyAlignment="1" applyProtection="1">
      <alignment vertical="center" wrapText="1"/>
    </xf>
    <xf numFmtId="164" fontId="13" fillId="0" borderId="41" xfId="3" applyNumberFormat="1" applyFont="1" applyFill="1" applyBorder="1" applyAlignment="1" applyProtection="1">
      <alignment vertical="center" wrapText="1"/>
    </xf>
    <xf numFmtId="164" fontId="13" fillId="0" borderId="7" xfId="3" applyNumberFormat="1" applyFont="1" applyFill="1" applyBorder="1" applyAlignment="1" applyProtection="1">
      <alignment vertical="center" wrapText="1"/>
    </xf>
    <xf numFmtId="164" fontId="13" fillId="0" borderId="37" xfId="3" applyNumberFormat="1" applyFont="1" applyFill="1" applyBorder="1" applyAlignment="1" applyProtection="1">
      <alignment vertical="center" wrapText="1"/>
    </xf>
    <xf numFmtId="166" fontId="14" fillId="16" borderId="45" xfId="3" applyNumberFormat="1" applyFont="1" applyFill="1" applyBorder="1" applyAlignment="1" applyProtection="1">
      <alignment horizontal="left" vertical="center" wrapText="1"/>
    </xf>
    <xf numFmtId="164" fontId="13" fillId="16" borderId="51" xfId="3" applyNumberFormat="1" applyFont="1" applyFill="1" applyBorder="1" applyAlignment="1" applyProtection="1">
      <alignment vertical="center" wrapText="1"/>
    </xf>
    <xf numFmtId="165" fontId="13" fillId="0" borderId="52" xfId="3" applyNumberFormat="1" applyFont="1" applyFill="1" applyBorder="1" applyAlignment="1" applyProtection="1">
      <alignment horizontal="center" vertical="center" wrapText="1"/>
    </xf>
    <xf numFmtId="164" fontId="14" fillId="0" borderId="15" xfId="3" applyNumberFormat="1" applyFont="1" applyFill="1" applyBorder="1" applyAlignment="1" applyProtection="1">
      <alignment horizontal="left" vertical="center" wrapText="1"/>
    </xf>
    <xf numFmtId="164" fontId="13" fillId="14" borderId="37" xfId="3" applyNumberFormat="1" applyFont="1" applyFill="1" applyBorder="1" applyAlignment="1" applyProtection="1">
      <alignment vertical="center" wrapText="1"/>
    </xf>
    <xf numFmtId="164" fontId="15" fillId="14" borderId="28" xfId="3" applyNumberFormat="1" applyFont="1" applyFill="1" applyBorder="1" applyAlignment="1" applyProtection="1">
      <alignment vertical="center" wrapText="1"/>
    </xf>
    <xf numFmtId="164" fontId="15" fillId="14" borderId="55" xfId="3" applyNumberFormat="1" applyFont="1" applyFill="1" applyBorder="1" applyAlignment="1" applyProtection="1">
      <alignment vertical="center" wrapText="1"/>
    </xf>
    <xf numFmtId="164" fontId="13" fillId="0" borderId="0" xfId="3" applyNumberFormat="1" applyFont="1" applyFill="1" applyBorder="1" applyAlignment="1" applyProtection="1">
      <alignment horizontal="left" vertical="center" wrapText="1"/>
    </xf>
    <xf numFmtId="164" fontId="13" fillId="0" borderId="64" xfId="3" applyNumberFormat="1" applyFont="1" applyFill="1" applyBorder="1" applyAlignment="1" applyProtection="1">
      <alignment horizontal="left" vertical="center" wrapText="1"/>
    </xf>
    <xf numFmtId="164" fontId="13" fillId="0" borderId="32" xfId="3" applyNumberFormat="1" applyFont="1" applyFill="1" applyBorder="1" applyAlignment="1" applyProtection="1">
      <alignment horizontal="left" vertical="center" wrapText="1"/>
    </xf>
    <xf numFmtId="164" fontId="15" fillId="0" borderId="0" xfId="3" applyNumberFormat="1" applyFont="1" applyFill="1" applyBorder="1" applyAlignment="1" applyProtection="1">
      <alignment vertical="center" wrapText="1"/>
    </xf>
    <xf numFmtId="165" fontId="15" fillId="0" borderId="19" xfId="3" applyNumberFormat="1" applyFont="1" applyFill="1" applyBorder="1" applyAlignment="1" applyProtection="1">
      <alignment horizontal="center" vertical="center" wrapText="1"/>
    </xf>
    <xf numFmtId="164" fontId="15" fillId="0" borderId="14" xfId="3" applyNumberFormat="1" applyFont="1" applyFill="1" applyBorder="1" applyAlignment="1" applyProtection="1">
      <alignment vertical="center" wrapText="1"/>
    </xf>
    <xf numFmtId="164" fontId="20" fillId="14" borderId="8" xfId="3" applyNumberFormat="1" applyFont="1" applyFill="1" applyBorder="1" applyAlignment="1" applyProtection="1">
      <alignment horizontal="left" vertical="center" wrapText="1"/>
    </xf>
    <xf numFmtId="164" fontId="20" fillId="14" borderId="16" xfId="3" applyNumberFormat="1" applyFont="1" applyFill="1" applyBorder="1" applyAlignment="1" applyProtection="1">
      <alignment horizontal="left" vertical="center" wrapText="1"/>
    </xf>
    <xf numFmtId="164" fontId="15" fillId="9" borderId="8" xfId="3" applyNumberFormat="1" applyFont="1" applyFill="1" applyBorder="1" applyAlignment="1" applyProtection="1">
      <alignment vertical="center" wrapText="1"/>
    </xf>
    <xf numFmtId="164" fontId="13" fillId="0" borderId="14" xfId="3" quotePrefix="1" applyNumberFormat="1" applyFont="1" applyFill="1" applyBorder="1" applyAlignment="1" applyProtection="1">
      <alignment vertical="center" wrapText="1"/>
    </xf>
    <xf numFmtId="170" fontId="13" fillId="0" borderId="19" xfId="3" applyNumberFormat="1" applyFont="1" applyBorder="1" applyAlignment="1" applyProtection="1">
      <alignment horizontal="center" vertical="center" wrapText="1"/>
    </xf>
    <xf numFmtId="165" fontId="15" fillId="16" borderId="40" xfId="3" quotePrefix="1" applyNumberFormat="1" applyFont="1" applyFill="1" applyBorder="1" applyAlignment="1" applyProtection="1">
      <alignment horizontal="center" vertical="center" wrapText="1"/>
    </xf>
    <xf numFmtId="164" fontId="14" fillId="16" borderId="60" xfId="3" applyNumberFormat="1" applyFont="1" applyFill="1" applyBorder="1" applyAlignment="1" applyProtection="1">
      <alignment vertical="center" wrapText="1"/>
    </xf>
    <xf numFmtId="166" fontId="14" fillId="16" borderId="38" xfId="3" applyNumberFormat="1" applyFont="1" applyFill="1" applyBorder="1" applyAlignment="1" applyProtection="1">
      <alignment horizontal="left" vertical="center" wrapText="1"/>
    </xf>
    <xf numFmtId="164" fontId="14" fillId="16" borderId="51" xfId="3" applyNumberFormat="1" applyFont="1" applyFill="1" applyBorder="1" applyAlignment="1" applyProtection="1">
      <alignment vertical="center" wrapText="1"/>
    </xf>
    <xf numFmtId="165" fontId="15" fillId="0" borderId="13" xfId="3" applyNumberFormat="1" applyFont="1" applyFill="1" applyBorder="1" applyAlignment="1" applyProtection="1">
      <alignment vertical="center" wrapText="1"/>
    </xf>
    <xf numFmtId="164" fontId="20" fillId="16" borderId="3" xfId="3" applyNumberFormat="1" applyFont="1" applyFill="1" applyBorder="1" applyAlignment="1" applyProtection="1">
      <alignment horizontal="left" vertical="center" wrapText="1"/>
    </xf>
    <xf numFmtId="164" fontId="20" fillId="16" borderId="49" xfId="3" applyNumberFormat="1" applyFont="1" applyFill="1" applyBorder="1" applyAlignment="1" applyProtection="1">
      <alignment horizontal="left" vertical="center" wrapText="1"/>
    </xf>
    <xf numFmtId="164" fontId="15" fillId="16" borderId="54" xfId="3" applyNumberFormat="1" applyFont="1" applyFill="1" applyBorder="1" applyAlignment="1" applyProtection="1">
      <alignment vertical="center" wrapText="1"/>
    </xf>
    <xf numFmtId="165" fontId="15" fillId="0" borderId="43" xfId="3" applyNumberFormat="1" applyFont="1" applyFill="1" applyBorder="1" applyAlignment="1" applyProtection="1">
      <alignment horizontal="center" vertical="center" wrapText="1"/>
    </xf>
    <xf numFmtId="166" fontId="14" fillId="19" borderId="17" xfId="3" applyNumberFormat="1" applyFont="1" applyFill="1" applyBorder="1" applyAlignment="1" applyProtection="1">
      <alignment horizontal="left" vertical="center" wrapText="1"/>
    </xf>
    <xf numFmtId="166" fontId="6" fillId="0" borderId="24" xfId="5" applyNumberFormat="1" applyFont="1" applyFill="1" applyBorder="1" applyAlignment="1" applyProtection="1">
      <alignment horizontal="left" vertical="center" wrapText="1"/>
    </xf>
    <xf numFmtId="164" fontId="22" fillId="0" borderId="14" xfId="3" applyNumberFormat="1" applyFont="1" applyBorder="1" applyAlignment="1" applyProtection="1">
      <alignment vertical="center" wrapText="1"/>
    </xf>
    <xf numFmtId="164" fontId="22" fillId="0" borderId="14" xfId="3" applyNumberFormat="1" applyFont="1" applyFill="1" applyBorder="1" applyAlignment="1" applyProtection="1">
      <alignment vertical="center" wrapText="1"/>
    </xf>
    <xf numFmtId="164" fontId="22" fillId="0" borderId="0" xfId="3" applyNumberFormat="1" applyFont="1" applyFill="1" applyBorder="1" applyAlignment="1" applyProtection="1">
      <alignment vertical="center" wrapText="1"/>
    </xf>
    <xf numFmtId="165" fontId="15" fillId="0" borderId="40" xfId="3" applyNumberFormat="1" applyFont="1" applyFill="1" applyBorder="1" applyAlignment="1" applyProtection="1">
      <alignment horizontal="center" vertical="center" wrapText="1"/>
    </xf>
    <xf numFmtId="166" fontId="14" fillId="19" borderId="7" xfId="3" applyNumberFormat="1" applyFont="1" applyFill="1" applyBorder="1" applyAlignment="1" applyProtection="1">
      <alignment horizontal="left" vertical="center" wrapText="1"/>
    </xf>
    <xf numFmtId="166" fontId="6" fillId="0" borderId="26" xfId="5" applyNumberFormat="1" applyFont="1" applyFill="1" applyBorder="1" applyAlignment="1" applyProtection="1">
      <alignment horizontal="left" vertical="center" wrapText="1"/>
    </xf>
    <xf numFmtId="164" fontId="22" fillId="0" borderId="23" xfId="3" applyNumberFormat="1" applyFont="1" applyBorder="1" applyAlignment="1" applyProtection="1">
      <alignment vertical="center" wrapText="1"/>
    </xf>
    <xf numFmtId="166" fontId="14" fillId="0" borderId="7" xfId="3" applyNumberFormat="1" applyFont="1" applyFill="1" applyBorder="1" applyAlignment="1" applyProtection="1">
      <alignment horizontal="left" vertical="center" wrapText="1"/>
    </xf>
    <xf numFmtId="166" fontId="14" fillId="19" borderId="26" xfId="3" applyNumberFormat="1" applyFont="1" applyFill="1" applyBorder="1" applyAlignment="1" applyProtection="1">
      <alignment horizontal="left" vertical="center" wrapText="1"/>
    </xf>
    <xf numFmtId="164" fontId="22" fillId="0" borderId="37" xfId="3" applyNumberFormat="1" applyFont="1" applyBorder="1" applyAlignment="1" applyProtection="1">
      <alignment vertical="center" wrapText="1"/>
    </xf>
    <xf numFmtId="164" fontId="3" fillId="0" borderId="0" xfId="3" applyNumberFormat="1" applyFont="1" applyFill="1" applyBorder="1" applyAlignment="1" applyProtection="1">
      <alignment vertical="top" wrapText="1"/>
    </xf>
    <xf numFmtId="0" fontId="2" fillId="0" borderId="13" xfId="0" applyFont="1" applyFill="1" applyBorder="1" applyProtection="1"/>
    <xf numFmtId="166" fontId="28" fillId="0" borderId="53" xfId="1" applyNumberFormat="1" applyFont="1" applyFill="1" applyBorder="1" applyAlignment="1" applyProtection="1">
      <alignment horizontal="left" vertical="center" wrapText="1"/>
    </xf>
    <xf numFmtId="166" fontId="7" fillId="0" borderId="14" xfId="1" applyNumberFormat="1" applyFont="1" applyFill="1" applyBorder="1" applyAlignment="1" applyProtection="1">
      <alignment horizontal="left" vertical="center" wrapText="1"/>
    </xf>
    <xf numFmtId="166" fontId="7" fillId="0" borderId="0" xfId="1" applyNumberFormat="1" applyFont="1" applyFill="1" applyBorder="1" applyAlignment="1" applyProtection="1">
      <alignment horizontal="center" vertical="center" wrapText="1"/>
    </xf>
    <xf numFmtId="164" fontId="3" fillId="9" borderId="8" xfId="3" applyNumberFormat="1" applyFont="1" applyFill="1" applyBorder="1" applyAlignment="1" applyProtection="1">
      <alignment vertical="top" wrapText="1"/>
    </xf>
    <xf numFmtId="165" fontId="13" fillId="0" borderId="39" xfId="3" applyNumberFormat="1" applyFont="1" applyBorder="1" applyAlignment="1" applyProtection="1">
      <alignment horizontal="center" vertical="top" wrapText="1"/>
    </xf>
    <xf numFmtId="164" fontId="13" fillId="0" borderId="36" xfId="3" applyNumberFormat="1" applyFont="1" applyFill="1" applyBorder="1" applyAlignment="1" applyProtection="1">
      <alignment vertical="top" wrapText="1"/>
    </xf>
    <xf numFmtId="165" fontId="13" fillId="0" borderId="0" xfId="3" applyNumberFormat="1" applyFont="1" applyFill="1" applyAlignment="1" applyProtection="1">
      <alignment horizontal="center" vertical="top" wrapText="1"/>
    </xf>
    <xf numFmtId="164" fontId="13" fillId="0" borderId="0" xfId="3" applyNumberFormat="1" applyFont="1" applyFill="1" applyAlignment="1" applyProtection="1">
      <alignment horizontal="left" vertical="top" wrapText="1"/>
    </xf>
    <xf numFmtId="164" fontId="13" fillId="0" borderId="0" xfId="3" applyNumberFormat="1" applyFont="1" applyFill="1" applyAlignment="1" applyProtection="1">
      <alignment horizontal="right" vertical="top"/>
    </xf>
    <xf numFmtId="164" fontId="13" fillId="0" borderId="0" xfId="3" applyNumberFormat="1" applyFont="1" applyAlignment="1" applyProtection="1">
      <alignment horizontal="right" vertical="top"/>
    </xf>
    <xf numFmtId="169" fontId="12" fillId="0" borderId="0" xfId="3" applyNumberFormat="1" applyFont="1" applyFill="1" applyBorder="1" applyAlignment="1" applyProtection="1">
      <alignment vertical="top" wrapText="1"/>
    </xf>
    <xf numFmtId="0" fontId="2" fillId="0" borderId="0" xfId="0" applyFont="1" applyProtection="1"/>
    <xf numFmtId="0" fontId="2" fillId="0" borderId="0" xfId="0" applyFont="1" applyAlignment="1" applyProtection="1">
      <alignment horizontal="left" vertical="top"/>
    </xf>
    <xf numFmtId="0" fontId="2" fillId="0" borderId="0" xfId="0" applyFont="1" applyFill="1" applyProtection="1"/>
    <xf numFmtId="164" fontId="2" fillId="0" borderId="0" xfId="3" applyNumberFormat="1" applyFont="1" applyAlignment="1" applyProtection="1">
      <alignment vertical="top" wrapText="1"/>
    </xf>
    <xf numFmtId="164" fontId="0" fillId="0" borderId="54" xfId="3" applyNumberFormat="1" applyFont="1" applyBorder="1" applyAlignment="1" applyProtection="1">
      <alignment vertical="top" wrapText="1"/>
    </xf>
    <xf numFmtId="164" fontId="0" fillId="0" borderId="0" xfId="3" applyNumberFormat="1" applyFont="1" applyBorder="1" applyAlignment="1" applyProtection="1">
      <alignment vertical="top" wrapText="1"/>
    </xf>
    <xf numFmtId="164" fontId="0" fillId="0" borderId="36" xfId="3" applyNumberFormat="1" applyFont="1" applyBorder="1" applyAlignment="1" applyProtection="1">
      <alignment vertical="top" wrapText="1"/>
    </xf>
    <xf numFmtId="164" fontId="15" fillId="14" borderId="8" xfId="3" applyNumberFormat="1" applyFont="1" applyFill="1" applyBorder="1" applyAlignment="1" applyProtection="1">
      <alignment horizontal="left" vertical="center" wrapText="1"/>
    </xf>
    <xf numFmtId="164" fontId="14" fillId="0" borderId="25" xfId="3" applyNumberFormat="1" applyFont="1" applyFill="1" applyBorder="1" applyAlignment="1" applyProtection="1">
      <alignment horizontal="center" vertical="center" wrapText="1"/>
    </xf>
    <xf numFmtId="166" fontId="14" fillId="10" borderId="9" xfId="3" applyNumberFormat="1" applyFont="1" applyFill="1" applyBorder="1" applyAlignment="1" applyProtection="1">
      <alignment horizontal="left" vertical="center" wrapText="1"/>
    </xf>
    <xf numFmtId="164" fontId="23" fillId="0" borderId="0" xfId="3" applyNumberFormat="1" applyFont="1" applyFill="1" applyBorder="1" applyAlignment="1" applyProtection="1">
      <alignment vertical="center" wrapText="1"/>
    </xf>
    <xf numFmtId="3" fontId="14" fillId="6" borderId="21" xfId="3" applyNumberFormat="1" applyFont="1" applyFill="1" applyBorder="1" applyAlignment="1" applyProtection="1">
      <alignment horizontal="center" vertical="center" wrapText="1"/>
      <protection locked="0"/>
    </xf>
    <xf numFmtId="3" fontId="14" fillId="6" borderId="20" xfId="3" applyNumberFormat="1" applyFont="1" applyFill="1" applyBorder="1" applyAlignment="1" applyProtection="1">
      <alignment horizontal="center" vertical="center" wrapText="1"/>
      <protection locked="0"/>
    </xf>
    <xf numFmtId="164" fontId="15" fillId="14" borderId="19" xfId="3" applyNumberFormat="1" applyFont="1" applyFill="1" applyBorder="1" applyAlignment="1" applyProtection="1">
      <alignment vertical="center" wrapText="1"/>
    </xf>
    <xf numFmtId="164" fontId="15" fillId="14" borderId="9" xfId="3" applyNumberFormat="1" applyFont="1" applyFill="1" applyBorder="1" applyAlignment="1" applyProtection="1">
      <alignment vertical="center" wrapText="1"/>
    </xf>
    <xf numFmtId="164" fontId="14" fillId="0" borderId="0" xfId="3" applyNumberFormat="1" applyFont="1" applyFill="1" applyBorder="1" applyAlignment="1" applyProtection="1">
      <alignment vertical="top" wrapText="1"/>
    </xf>
    <xf numFmtId="164" fontId="14" fillId="0" borderId="26" xfId="3" applyNumberFormat="1" applyFont="1" applyBorder="1" applyAlignment="1" applyProtection="1">
      <alignment horizontal="center" vertical="center" wrapText="1"/>
    </xf>
    <xf numFmtId="164" fontId="14" fillId="0" borderId="60" xfId="3" applyNumberFormat="1" applyFont="1" applyFill="1" applyBorder="1" applyAlignment="1" applyProtection="1">
      <alignment vertical="center" wrapText="1"/>
    </xf>
    <xf numFmtId="164" fontId="14" fillId="0" borderId="30" xfId="3" applyNumberFormat="1" applyFont="1" applyBorder="1" applyAlignment="1" applyProtection="1">
      <alignment horizontal="center" vertical="center" wrapText="1"/>
    </xf>
    <xf numFmtId="164" fontId="14" fillId="0" borderId="41" xfId="3" applyNumberFormat="1" applyFont="1" applyBorder="1" applyAlignment="1" applyProtection="1">
      <alignment horizontal="left" vertical="center" wrapText="1"/>
    </xf>
    <xf numFmtId="166" fontId="14" fillId="13" borderId="4" xfId="3" applyNumberFormat="1" applyFont="1" applyFill="1" applyBorder="1" applyAlignment="1" applyProtection="1">
      <alignment vertical="center" wrapText="1"/>
    </xf>
    <xf numFmtId="164" fontId="14" fillId="0" borderId="34" xfId="3" applyNumberFormat="1" applyFont="1" applyFill="1" applyBorder="1" applyAlignment="1" applyProtection="1">
      <alignment vertical="top" wrapText="1"/>
    </xf>
    <xf numFmtId="164" fontId="13" fillId="0" borderId="5" xfId="3" applyNumberFormat="1" applyFont="1" applyFill="1" applyBorder="1" applyAlignment="1" applyProtection="1">
      <alignment horizontal="left" vertical="center" wrapText="1"/>
    </xf>
    <xf numFmtId="164" fontId="13" fillId="0" borderId="53" xfId="3" applyNumberFormat="1" applyFont="1" applyFill="1" applyBorder="1" applyAlignment="1" applyProtection="1">
      <alignment horizontal="left" vertical="center" wrapText="1"/>
    </xf>
    <xf numFmtId="166" fontId="6" fillId="0" borderId="25" xfId="5" applyNumberFormat="1" applyFont="1" applyFill="1" applyBorder="1" applyAlignment="1" applyProtection="1">
      <alignment horizontal="left" vertical="center" wrapText="1"/>
    </xf>
    <xf numFmtId="166" fontId="6" fillId="0" borderId="25" xfId="5" applyNumberFormat="1" applyFont="1" applyFill="1" applyBorder="1" applyAlignment="1" applyProtection="1">
      <alignment vertical="center" wrapText="1"/>
    </xf>
    <xf numFmtId="0" fontId="14" fillId="0" borderId="18" xfId="0" applyFont="1" applyFill="1" applyBorder="1" applyAlignment="1" applyProtection="1">
      <alignment horizontal="center" vertical="center" wrapText="1"/>
    </xf>
    <xf numFmtId="165" fontId="13" fillId="0" borderId="0" xfId="3" applyNumberFormat="1" applyFont="1" applyBorder="1" applyAlignment="1" applyProtection="1">
      <alignment horizontal="center" vertical="top" wrapText="1"/>
    </xf>
    <xf numFmtId="0" fontId="9" fillId="0" borderId="49" xfId="2" applyFont="1" applyFill="1" applyBorder="1" applyProtection="1"/>
    <xf numFmtId="0" fontId="0" fillId="0" borderId="39" xfId="2" applyFont="1" applyBorder="1" applyAlignment="1" applyProtection="1">
      <alignment horizontal="left" vertical="center"/>
    </xf>
    <xf numFmtId="0" fontId="2" fillId="0" borderId="35" xfId="2" applyFont="1" applyBorder="1" applyAlignment="1" applyProtection="1">
      <alignment horizontal="center" vertical="center"/>
    </xf>
    <xf numFmtId="0" fontId="9" fillId="0" borderId="48" xfId="2" applyFont="1" applyBorder="1" applyProtection="1"/>
    <xf numFmtId="0" fontId="9" fillId="0" borderId="14" xfId="2" applyFont="1" applyBorder="1" applyProtection="1"/>
    <xf numFmtId="0" fontId="10" fillId="0" borderId="14" xfId="2" applyFont="1" applyBorder="1" applyAlignment="1" applyProtection="1">
      <alignment horizontal="center" vertical="center"/>
    </xf>
    <xf numFmtId="167" fontId="13" fillId="10" borderId="21" xfId="3" applyNumberFormat="1" applyFont="1" applyFill="1" applyBorder="1" applyAlignment="1" applyProtection="1">
      <alignment vertical="center" wrapText="1"/>
    </xf>
    <xf numFmtId="164" fontId="21" fillId="6" borderId="16" xfId="3" applyNumberFormat="1" applyFont="1" applyFill="1" applyBorder="1" applyAlignment="1" applyProtection="1">
      <alignment horizontal="left" vertical="center" wrapText="1"/>
      <protection locked="0"/>
    </xf>
    <xf numFmtId="164" fontId="13" fillId="0" borderId="44" xfId="3" applyNumberFormat="1" applyFont="1" applyBorder="1" applyAlignment="1" applyProtection="1">
      <alignment vertical="top" wrapText="1"/>
    </xf>
    <xf numFmtId="164" fontId="13" fillId="0" borderId="68" xfId="3" applyNumberFormat="1" applyFont="1" applyBorder="1" applyAlignment="1" applyProtection="1">
      <alignment vertical="top" wrapText="1"/>
    </xf>
    <xf numFmtId="164" fontId="14" fillId="0" borderId="37" xfId="3" applyNumberFormat="1" applyFont="1" applyFill="1" applyBorder="1" applyAlignment="1" applyProtection="1">
      <alignment vertical="center" wrapText="1"/>
    </xf>
    <xf numFmtId="166" fontId="14" fillId="20" borderId="31" xfId="3" applyNumberFormat="1" applyFont="1" applyFill="1" applyBorder="1" applyAlignment="1" applyProtection="1">
      <alignment vertical="center" wrapText="1"/>
    </xf>
    <xf numFmtId="166" fontId="14" fillId="20" borderId="19" xfId="3" applyNumberFormat="1" applyFont="1" applyFill="1" applyBorder="1" applyAlignment="1" applyProtection="1">
      <alignment vertical="center" wrapText="1"/>
    </xf>
    <xf numFmtId="166" fontId="20" fillId="0" borderId="4" xfId="3" applyNumberFormat="1" applyFont="1" applyFill="1" applyBorder="1" applyAlignment="1" applyProtection="1">
      <alignment vertical="center" wrapText="1"/>
    </xf>
    <xf numFmtId="0" fontId="8" fillId="0" borderId="0" xfId="2" applyFont="1" applyBorder="1" applyProtection="1"/>
    <xf numFmtId="0" fontId="25" fillId="0" borderId="0" xfId="2" applyFont="1" applyBorder="1" applyAlignment="1" applyProtection="1"/>
    <xf numFmtId="168" fontId="25" fillId="0" borderId="0" xfId="2" applyNumberFormat="1" applyFont="1" applyBorder="1" applyAlignment="1" applyProtection="1"/>
    <xf numFmtId="0" fontId="9" fillId="0" borderId="0" xfId="2" applyFont="1" applyFill="1" applyBorder="1" applyAlignment="1" applyProtection="1">
      <alignment vertical="center"/>
    </xf>
    <xf numFmtId="0" fontId="9" fillId="0" borderId="13" xfId="2" applyFont="1" applyBorder="1" applyAlignment="1" applyProtection="1">
      <alignment horizontal="center" vertical="center"/>
    </xf>
    <xf numFmtId="164" fontId="7" fillId="0" borderId="0" xfId="3" applyNumberFormat="1" applyFont="1" applyFill="1" applyBorder="1" applyAlignment="1" applyProtection="1">
      <alignment vertical="center" wrapText="1"/>
    </xf>
    <xf numFmtId="0" fontId="9" fillId="0" borderId="0" xfId="2" applyFont="1" applyBorder="1" applyAlignment="1" applyProtection="1">
      <alignment vertical="center"/>
    </xf>
    <xf numFmtId="0" fontId="9" fillId="0" borderId="0" xfId="2" applyFont="1" applyAlignment="1" applyProtection="1">
      <alignment vertical="center"/>
    </xf>
    <xf numFmtId="0" fontId="25" fillId="0" borderId="0" xfId="2" applyFont="1" applyBorder="1" applyAlignment="1" applyProtection="1">
      <alignment vertical="center" wrapText="1"/>
    </xf>
    <xf numFmtId="0" fontId="9" fillId="0" borderId="14" xfId="2" applyFont="1" applyBorder="1" applyAlignment="1" applyProtection="1">
      <alignment vertical="center"/>
    </xf>
    <xf numFmtId="164" fontId="7" fillId="0" borderId="0" xfId="3" applyNumberFormat="1" applyFont="1" applyFill="1" applyBorder="1" applyAlignment="1" applyProtection="1">
      <alignment horizontal="center" vertical="top" wrapText="1"/>
    </xf>
    <xf numFmtId="164" fontId="23" fillId="0" borderId="0" xfId="3" applyNumberFormat="1" applyFont="1" applyFill="1" applyBorder="1" applyAlignment="1" applyProtection="1">
      <alignment horizontal="center" vertical="top" wrapText="1"/>
    </xf>
    <xf numFmtId="0" fontId="23" fillId="0" borderId="0" xfId="2" applyFont="1" applyFill="1" applyBorder="1" applyAlignment="1" applyProtection="1">
      <alignment vertical="center"/>
    </xf>
    <xf numFmtId="164" fontId="13" fillId="0" borderId="14" xfId="3" applyNumberFormat="1" applyFont="1" applyFill="1" applyBorder="1" applyAlignment="1" applyProtection="1">
      <alignment vertical="top" wrapText="1"/>
    </xf>
    <xf numFmtId="0" fontId="8" fillId="0" borderId="0" xfId="0" applyFont="1" applyBorder="1" applyAlignment="1" applyProtection="1">
      <alignment horizontal="left" wrapText="1"/>
    </xf>
    <xf numFmtId="164" fontId="8" fillId="0" borderId="0" xfId="3" applyNumberFormat="1" applyFont="1" applyFill="1" applyBorder="1" applyAlignment="1" applyProtection="1">
      <alignment vertical="top" wrapText="1"/>
    </xf>
    <xf numFmtId="0" fontId="2" fillId="0" borderId="0" xfId="0" applyFont="1" applyBorder="1" applyProtection="1"/>
    <xf numFmtId="164" fontId="14" fillId="0" borderId="14" xfId="3" applyNumberFormat="1" applyFont="1" applyBorder="1" applyAlignment="1" applyProtection="1">
      <alignment vertical="top" wrapText="1"/>
    </xf>
    <xf numFmtId="164" fontId="13" fillId="0" borderId="50" xfId="3" applyNumberFormat="1" applyFont="1" applyBorder="1" applyAlignment="1" applyProtection="1">
      <alignment vertical="top" wrapText="1"/>
    </xf>
    <xf numFmtId="164" fontId="13" fillId="0" borderId="13" xfId="3" applyNumberFormat="1" applyFont="1" applyBorder="1" applyAlignment="1" applyProtection="1">
      <alignment vertical="center" wrapText="1"/>
    </xf>
    <xf numFmtId="164" fontId="13" fillId="0" borderId="46" xfId="3" applyNumberFormat="1" applyFont="1" applyBorder="1" applyAlignment="1" applyProtection="1">
      <alignment horizontal="center" vertical="center" wrapText="1"/>
    </xf>
    <xf numFmtId="164" fontId="13" fillId="0" borderId="12" xfId="3" applyNumberFormat="1" applyFont="1" applyBorder="1" applyAlignment="1" applyProtection="1">
      <alignment horizontal="center" vertical="center" wrapText="1"/>
    </xf>
    <xf numFmtId="164" fontId="15" fillId="0" borderId="13" xfId="3" applyNumberFormat="1" applyFont="1" applyBorder="1" applyAlignment="1" applyProtection="1">
      <alignment vertical="top" wrapText="1"/>
    </xf>
    <xf numFmtId="164" fontId="20" fillId="0" borderId="26" xfId="3" applyNumberFormat="1" applyFont="1" applyBorder="1" applyAlignment="1" applyProtection="1">
      <alignment horizontal="center" vertical="center" wrapText="1"/>
    </xf>
    <xf numFmtId="164" fontId="20" fillId="0" borderId="41" xfId="3" applyNumberFormat="1" applyFont="1" applyBorder="1" applyAlignment="1" applyProtection="1">
      <alignment horizontal="center" vertical="center" wrapText="1"/>
    </xf>
    <xf numFmtId="164" fontId="20" fillId="0" borderId="42" xfId="3" applyNumberFormat="1" applyFont="1" applyBorder="1" applyAlignment="1" applyProtection="1">
      <alignment horizontal="center" vertical="center" wrapText="1"/>
    </xf>
    <xf numFmtId="164" fontId="20" fillId="0" borderId="58" xfId="3" applyNumberFormat="1" applyFont="1" applyBorder="1" applyAlignment="1" applyProtection="1">
      <alignment horizontal="center" vertical="center" wrapText="1"/>
    </xf>
    <xf numFmtId="164" fontId="20" fillId="0" borderId="59" xfId="3" applyNumberFormat="1" applyFont="1" applyBorder="1" applyAlignment="1" applyProtection="1">
      <alignment horizontal="center" vertical="center" wrapText="1"/>
    </xf>
    <xf numFmtId="165" fontId="15" fillId="9" borderId="19" xfId="3" applyNumberFormat="1" applyFont="1" applyFill="1" applyBorder="1" applyAlignment="1" applyProtection="1">
      <alignment horizontal="center" vertical="center" wrapText="1"/>
    </xf>
    <xf numFmtId="164" fontId="15" fillId="9" borderId="19" xfId="3" applyNumberFormat="1" applyFont="1" applyFill="1" applyBorder="1" applyAlignment="1" applyProtection="1">
      <alignment horizontal="left" vertical="center" wrapText="1"/>
    </xf>
    <xf numFmtId="164" fontId="20" fillId="9" borderId="8" xfId="3" applyNumberFormat="1" applyFont="1" applyFill="1" applyBorder="1" applyAlignment="1" applyProtection="1">
      <alignment horizontal="center" vertical="top" wrapText="1"/>
    </xf>
    <xf numFmtId="164" fontId="14" fillId="11" borderId="43" xfId="3" applyNumberFormat="1" applyFont="1" applyFill="1" applyBorder="1" applyAlignment="1" applyProtection="1">
      <alignment horizontal="center" vertical="top" wrapText="1"/>
    </xf>
    <xf numFmtId="164" fontId="13" fillId="0" borderId="20" xfId="3" applyNumberFormat="1" applyFont="1" applyBorder="1" applyAlignment="1" applyProtection="1">
      <alignment horizontal="right" vertical="center" wrapText="1"/>
    </xf>
    <xf numFmtId="164" fontId="14" fillId="0" borderId="57" xfId="3" applyNumberFormat="1" applyFont="1" applyFill="1" applyBorder="1" applyAlignment="1" applyProtection="1">
      <alignment vertical="center" wrapText="1"/>
    </xf>
    <xf numFmtId="166" fontId="14" fillId="10" borderId="40" xfId="3" applyNumberFormat="1" applyFont="1" applyFill="1" applyBorder="1" applyAlignment="1" applyProtection="1">
      <alignment vertical="center" wrapText="1"/>
    </xf>
    <xf numFmtId="164" fontId="13" fillId="0" borderId="8" xfId="3" applyNumberFormat="1" applyFont="1" applyBorder="1" applyAlignment="1" applyProtection="1">
      <alignment vertical="top" wrapText="1"/>
    </xf>
    <xf numFmtId="164" fontId="13" fillId="0" borderId="27" xfId="3" applyNumberFormat="1" applyFont="1" applyBorder="1" applyAlignment="1" applyProtection="1">
      <alignment horizontal="right" vertical="center" wrapText="1"/>
    </xf>
    <xf numFmtId="0" fontId="13" fillId="0" borderId="27" xfId="0" applyFont="1" applyFill="1" applyBorder="1" applyAlignment="1" applyProtection="1">
      <alignment horizontal="right" vertical="center"/>
    </xf>
    <xf numFmtId="166" fontId="14" fillId="7" borderId="22" xfId="3" applyNumberFormat="1" applyFont="1" applyFill="1" applyBorder="1" applyAlignment="1" applyProtection="1">
      <alignment vertical="center" wrapText="1"/>
    </xf>
    <xf numFmtId="164" fontId="14" fillId="0" borderId="26" xfId="3" applyNumberFormat="1" applyFont="1" applyFill="1" applyBorder="1" applyAlignment="1" applyProtection="1">
      <alignment vertical="center" wrapText="1"/>
    </xf>
    <xf numFmtId="164" fontId="14" fillId="0" borderId="41" xfId="3" applyNumberFormat="1" applyFont="1" applyFill="1" applyBorder="1" applyAlignment="1" applyProtection="1">
      <alignment vertical="center" wrapText="1"/>
    </xf>
    <xf numFmtId="166" fontId="14" fillId="7" borderId="40" xfId="3" applyNumberFormat="1" applyFont="1" applyFill="1" applyBorder="1" applyAlignment="1" applyProtection="1">
      <alignment vertical="center" wrapText="1"/>
    </xf>
    <xf numFmtId="166" fontId="14" fillId="7" borderId="52" xfId="3" applyNumberFormat="1" applyFont="1" applyFill="1" applyBorder="1" applyAlignment="1" applyProtection="1">
      <alignment vertical="center" wrapText="1"/>
    </xf>
    <xf numFmtId="166" fontId="14" fillId="9" borderId="8" xfId="3" applyNumberFormat="1" applyFont="1" applyFill="1" applyBorder="1" applyAlignment="1" applyProtection="1">
      <alignment horizontal="center" vertical="center" wrapText="1"/>
    </xf>
    <xf numFmtId="164" fontId="14" fillId="9" borderId="40" xfId="3" applyNumberFormat="1" applyFont="1" applyFill="1" applyBorder="1" applyAlignment="1" applyProtection="1">
      <alignment horizontal="center" vertical="top" wrapText="1"/>
    </xf>
    <xf numFmtId="164" fontId="21" fillId="0" borderId="0" xfId="3" applyNumberFormat="1" applyFont="1" applyFill="1" applyBorder="1" applyAlignment="1" applyProtection="1">
      <alignment vertical="top" wrapText="1"/>
    </xf>
    <xf numFmtId="169" fontId="14" fillId="10" borderId="40" xfId="3" applyNumberFormat="1" applyFont="1" applyFill="1" applyBorder="1" applyAlignment="1" applyProtection="1">
      <alignment horizontal="center" vertical="center" wrapText="1"/>
    </xf>
    <xf numFmtId="0" fontId="13" fillId="0" borderId="27" xfId="0" applyFont="1" applyFill="1" applyBorder="1" applyAlignment="1" applyProtection="1">
      <alignment horizontal="right" vertical="center" wrapText="1"/>
    </xf>
    <xf numFmtId="164" fontId="14" fillId="0" borderId="20" xfId="3" applyNumberFormat="1" applyFont="1" applyBorder="1" applyAlignment="1" applyProtection="1">
      <alignment horizontal="right" vertical="center" wrapText="1"/>
    </xf>
    <xf numFmtId="166" fontId="14" fillId="0" borderId="24" xfId="3" applyNumberFormat="1" applyFont="1" applyFill="1" applyBorder="1" applyAlignment="1" applyProtection="1">
      <alignment vertical="center" wrapText="1"/>
    </xf>
    <xf numFmtId="164" fontId="14" fillId="0" borderId="27" xfId="3" applyNumberFormat="1" applyFont="1" applyFill="1" applyBorder="1" applyAlignment="1" applyProtection="1">
      <alignment vertical="center" wrapText="1"/>
    </xf>
    <xf numFmtId="166" fontId="14" fillId="0" borderId="25" xfId="3" applyNumberFormat="1" applyFont="1" applyFill="1" applyBorder="1" applyAlignment="1" applyProtection="1">
      <alignment vertical="center" wrapText="1"/>
    </xf>
    <xf numFmtId="164" fontId="13" fillId="0" borderId="20" xfId="3" applyNumberFormat="1" applyFont="1" applyFill="1" applyBorder="1" applyAlignment="1" applyProtection="1">
      <alignment horizontal="right" vertical="center" wrapText="1"/>
    </xf>
    <xf numFmtId="166" fontId="14" fillId="7" borderId="21" xfId="3" applyNumberFormat="1" applyFont="1" applyFill="1" applyBorder="1" applyAlignment="1" applyProtection="1">
      <alignment vertical="center" wrapText="1"/>
    </xf>
    <xf numFmtId="166" fontId="14" fillId="7" borderId="37" xfId="3" applyNumberFormat="1" applyFont="1" applyFill="1" applyBorder="1" applyAlignment="1" applyProtection="1">
      <alignment vertical="center" wrapText="1"/>
    </xf>
    <xf numFmtId="164" fontId="13" fillId="0" borderId="61" xfId="3" applyNumberFormat="1" applyFont="1" applyFill="1" applyBorder="1" applyAlignment="1" applyProtection="1">
      <alignment horizontal="right" vertical="center" wrapText="1"/>
    </xf>
    <xf numFmtId="166" fontId="14" fillId="18" borderId="6" xfId="3" applyNumberFormat="1" applyFont="1" applyFill="1" applyBorder="1" applyAlignment="1" applyProtection="1">
      <alignment vertical="center" wrapText="1"/>
    </xf>
    <xf numFmtId="166" fontId="14" fillId="0" borderId="60" xfId="3" applyNumberFormat="1" applyFont="1" applyFill="1" applyBorder="1" applyAlignment="1" applyProtection="1">
      <alignment vertical="center" wrapText="1"/>
    </xf>
    <xf numFmtId="166" fontId="14" fillId="18" borderId="51" xfId="3" applyNumberFormat="1" applyFont="1" applyFill="1" applyBorder="1" applyAlignment="1" applyProtection="1">
      <alignment vertical="center" wrapText="1"/>
    </xf>
    <xf numFmtId="166" fontId="14" fillId="18" borderId="56" xfId="3" applyNumberFormat="1" applyFont="1" applyFill="1" applyBorder="1" applyAlignment="1" applyProtection="1">
      <alignment vertical="center" wrapText="1"/>
    </xf>
    <xf numFmtId="164" fontId="14" fillId="0" borderId="33" xfId="3" applyNumberFormat="1" applyFont="1" applyFill="1" applyBorder="1" applyAlignment="1" applyProtection="1">
      <alignment vertical="center" wrapText="1"/>
    </xf>
    <xf numFmtId="165" fontId="15" fillId="0" borderId="4" xfId="3" applyNumberFormat="1" applyFont="1" applyFill="1" applyBorder="1" applyAlignment="1" applyProtection="1">
      <alignment horizontal="center" vertical="top" wrapText="1"/>
    </xf>
    <xf numFmtId="164" fontId="15" fillId="0" borderId="36" xfId="3" applyNumberFormat="1" applyFont="1" applyFill="1" applyBorder="1" applyAlignment="1" applyProtection="1">
      <alignment vertical="top" wrapText="1"/>
    </xf>
    <xf numFmtId="164" fontId="15" fillId="0" borderId="8" xfId="3" applyNumberFormat="1" applyFont="1" applyFill="1" applyBorder="1" applyAlignment="1" applyProtection="1">
      <alignment vertical="top" wrapText="1"/>
    </xf>
    <xf numFmtId="0" fontId="0" fillId="0" borderId="0" xfId="0" applyProtection="1"/>
    <xf numFmtId="0" fontId="13" fillId="0" borderId="0" xfId="7" applyFont="1" applyProtection="1"/>
    <xf numFmtId="0" fontId="13" fillId="0" borderId="13" xfId="7" applyFont="1" applyBorder="1" applyProtection="1"/>
    <xf numFmtId="0" fontId="13" fillId="0" borderId="0" xfId="7" applyFont="1" applyBorder="1" applyAlignment="1" applyProtection="1">
      <alignment horizontal="center"/>
    </xf>
    <xf numFmtId="0" fontId="13" fillId="0" borderId="0" xfId="7" applyFont="1" applyBorder="1" applyProtection="1"/>
    <xf numFmtId="0" fontId="13" fillId="0" borderId="14" xfId="7" applyFont="1" applyBorder="1" applyProtection="1"/>
    <xf numFmtId="0" fontId="15" fillId="0" borderId="58" xfId="7" applyFont="1" applyFill="1" applyBorder="1" applyAlignment="1" applyProtection="1">
      <alignment horizontal="center" vertical="center" wrapText="1"/>
    </xf>
    <xf numFmtId="0" fontId="15" fillId="0" borderId="63" xfId="7" applyFont="1" applyFill="1" applyBorder="1" applyAlignment="1" applyProtection="1">
      <alignment horizontal="center" vertical="center" wrapText="1"/>
    </xf>
    <xf numFmtId="0" fontId="15" fillId="0" borderId="62" xfId="7" applyFont="1" applyFill="1" applyBorder="1" applyAlignment="1" applyProtection="1">
      <alignment horizontal="center" vertical="center" wrapText="1"/>
    </xf>
    <xf numFmtId="0" fontId="15" fillId="0" borderId="12" xfId="7" applyFont="1" applyFill="1" applyBorder="1" applyAlignment="1" applyProtection="1">
      <alignment horizontal="center" vertical="center" wrapText="1"/>
    </xf>
    <xf numFmtId="0" fontId="13" fillId="0" borderId="0" xfId="7" applyFont="1" applyAlignment="1" applyProtection="1">
      <alignment vertical="center"/>
    </xf>
    <xf numFmtId="0" fontId="13" fillId="0" borderId="13" xfId="7" applyFont="1" applyBorder="1" applyAlignment="1" applyProtection="1">
      <alignment vertical="center"/>
    </xf>
    <xf numFmtId="49" fontId="13" fillId="0" borderId="33" xfId="7" applyNumberFormat="1" applyFont="1" applyFill="1" applyBorder="1" applyAlignment="1" applyProtection="1">
      <alignment vertical="center" wrapText="1"/>
    </xf>
    <xf numFmtId="171" fontId="13" fillId="0" borderId="60" xfId="7" applyNumberFormat="1" applyFont="1" applyFill="1" applyBorder="1" applyAlignment="1" applyProtection="1">
      <alignment horizontal="center" vertical="center"/>
    </xf>
    <xf numFmtId="49" fontId="13" fillId="0" borderId="60" xfId="7" applyNumberFormat="1" applyFont="1" applyFill="1" applyBorder="1" applyAlignment="1" applyProtection="1">
      <alignment vertical="center" wrapText="1"/>
    </xf>
    <xf numFmtId="166" fontId="13" fillId="0" borderId="60" xfId="7" applyNumberFormat="1" applyFont="1" applyFill="1" applyBorder="1" applyAlignment="1" applyProtection="1">
      <alignment vertical="center"/>
    </xf>
    <xf numFmtId="169" fontId="13" fillId="0" borderId="60" xfId="7" applyNumberFormat="1" applyFont="1" applyFill="1" applyBorder="1" applyAlignment="1" applyProtection="1">
      <alignment horizontal="center" vertical="center"/>
    </xf>
    <xf numFmtId="166" fontId="13" fillId="0" borderId="34" xfId="7" applyNumberFormat="1" applyFont="1" applyFill="1" applyBorder="1" applyAlignment="1" applyProtection="1">
      <alignment vertical="center"/>
    </xf>
    <xf numFmtId="166" fontId="13" fillId="0" borderId="36" xfId="7" applyNumberFormat="1" applyFont="1" applyFill="1" applyBorder="1" applyAlignment="1" applyProtection="1">
      <alignment vertical="center"/>
    </xf>
    <xf numFmtId="0" fontId="13" fillId="0" borderId="14" xfId="7" applyFont="1" applyBorder="1" applyAlignment="1" applyProtection="1">
      <alignment vertical="center"/>
    </xf>
    <xf numFmtId="49" fontId="13" fillId="0" borderId="0" xfId="7" applyNumberFormat="1" applyFont="1" applyFill="1" applyBorder="1" applyAlignment="1" applyProtection="1">
      <alignment vertical="center" wrapText="1"/>
    </xf>
    <xf numFmtId="171" fontId="13" fillId="0" borderId="0" xfId="7" applyNumberFormat="1" applyFont="1" applyFill="1" applyBorder="1" applyAlignment="1" applyProtection="1">
      <alignment horizontal="center" vertical="center"/>
    </xf>
    <xf numFmtId="166" fontId="13" fillId="0" borderId="0" xfId="7" applyNumberFormat="1" applyFont="1" applyFill="1" applyBorder="1" applyAlignment="1" applyProtection="1">
      <alignment vertical="center"/>
    </xf>
    <xf numFmtId="169" fontId="13" fillId="0" borderId="0" xfId="7" applyNumberFormat="1" applyFont="1" applyFill="1" applyBorder="1" applyAlignment="1" applyProtection="1">
      <alignment horizontal="center" vertical="center"/>
    </xf>
    <xf numFmtId="166" fontId="13" fillId="10" borderId="7" xfId="7" applyNumberFormat="1" applyFont="1" applyFill="1" applyBorder="1" applyAlignment="1" applyProtection="1">
      <alignment vertical="center"/>
    </xf>
    <xf numFmtId="166" fontId="13" fillId="10" borderId="37" xfId="7" applyNumberFormat="1" applyFont="1" applyFill="1" applyBorder="1" applyAlignment="1" applyProtection="1">
      <alignment vertical="center"/>
    </xf>
    <xf numFmtId="166" fontId="13" fillId="10" borderId="53" xfId="7" applyNumberFormat="1" applyFont="1" applyFill="1" applyBorder="1" applyAlignment="1" applyProtection="1">
      <alignment vertical="center"/>
    </xf>
    <xf numFmtId="49" fontId="15" fillId="16" borderId="30" xfId="7" applyNumberFormat="1" applyFont="1" applyFill="1" applyBorder="1" applyAlignment="1" applyProtection="1">
      <alignment vertical="center" wrapText="1"/>
    </xf>
    <xf numFmtId="3" fontId="15" fillId="10" borderId="26" xfId="7" applyNumberFormat="1" applyFont="1" applyFill="1" applyBorder="1" applyAlignment="1" applyProtection="1">
      <alignment horizontal="center" vertical="center"/>
    </xf>
    <xf numFmtId="49" fontId="15" fillId="16" borderId="26" xfId="7" applyNumberFormat="1" applyFont="1" applyFill="1" applyBorder="1" applyAlignment="1" applyProtection="1">
      <alignment vertical="center" wrapText="1"/>
    </xf>
    <xf numFmtId="166" fontId="15" fillId="10" borderId="26" xfId="7" applyNumberFormat="1" applyFont="1" applyFill="1" applyBorder="1" applyAlignment="1" applyProtection="1">
      <alignment vertical="center"/>
    </xf>
    <xf numFmtId="166" fontId="15" fillId="16" borderId="26" xfId="7" applyNumberFormat="1" applyFont="1" applyFill="1" applyBorder="1" applyAlignment="1" applyProtection="1">
      <alignment vertical="center"/>
    </xf>
    <xf numFmtId="166" fontId="15" fillId="10" borderId="17" xfId="7" applyNumberFormat="1" applyFont="1" applyFill="1" applyBorder="1" applyAlignment="1" applyProtection="1">
      <alignment vertical="center"/>
    </xf>
    <xf numFmtId="166" fontId="15" fillId="16" borderId="17" xfId="7" applyNumberFormat="1" applyFont="1" applyFill="1" applyBorder="1" applyAlignment="1" applyProtection="1">
      <alignment vertical="center"/>
    </xf>
    <xf numFmtId="166" fontId="15" fillId="10" borderId="41" xfId="7" applyNumberFormat="1" applyFont="1" applyFill="1" applyBorder="1" applyAlignment="1" applyProtection="1">
      <alignment vertical="center"/>
    </xf>
    <xf numFmtId="49" fontId="15" fillId="16" borderId="61" xfId="7" applyNumberFormat="1" applyFont="1" applyFill="1" applyBorder="1" applyAlignment="1" applyProtection="1">
      <alignment vertical="center" wrapText="1"/>
    </xf>
    <xf numFmtId="171" fontId="15" fillId="16" borderId="45" xfId="7" applyNumberFormat="1" applyFont="1" applyFill="1" applyBorder="1" applyAlignment="1" applyProtection="1">
      <alignment horizontal="center" vertical="center"/>
    </xf>
    <xf numFmtId="49" fontId="15" fillId="16" borderId="45" xfId="7" applyNumberFormat="1" applyFont="1" applyFill="1" applyBorder="1" applyAlignment="1" applyProtection="1">
      <alignment vertical="center" wrapText="1"/>
    </xf>
    <xf numFmtId="166" fontId="15" fillId="16" borderId="45" xfId="7" applyNumberFormat="1" applyFont="1" applyFill="1" applyBorder="1" applyAlignment="1" applyProtection="1">
      <alignment vertical="center"/>
    </xf>
    <xf numFmtId="169" fontId="15" fillId="10" borderId="45" xfId="7" applyNumberFormat="1" applyFont="1" applyFill="1" applyBorder="1" applyAlignment="1" applyProtection="1">
      <alignment horizontal="center" vertical="center"/>
    </xf>
    <xf numFmtId="166" fontId="15" fillId="16" borderId="5" xfId="7" applyNumberFormat="1" applyFont="1" applyFill="1" applyBorder="1" applyAlignment="1" applyProtection="1">
      <alignment vertical="center"/>
    </xf>
    <xf numFmtId="166" fontId="15" fillId="16" borderId="53" xfId="7" applyNumberFormat="1" applyFont="1" applyFill="1" applyBorder="1" applyAlignment="1" applyProtection="1">
      <alignment vertical="center"/>
    </xf>
    <xf numFmtId="49" fontId="15" fillId="0" borderId="28" xfId="7" applyNumberFormat="1" applyFont="1" applyFill="1" applyBorder="1" applyAlignment="1" applyProtection="1">
      <alignment vertical="center" wrapText="1"/>
    </xf>
    <xf numFmtId="171" fontId="15" fillId="0" borderId="28" xfId="7" applyNumberFormat="1" applyFont="1" applyFill="1" applyBorder="1" applyAlignment="1" applyProtection="1">
      <alignment horizontal="center" vertical="center"/>
    </xf>
    <xf numFmtId="166" fontId="15" fillId="0" borderId="28" xfId="7" applyNumberFormat="1" applyFont="1" applyFill="1" applyBorder="1" applyAlignment="1" applyProtection="1">
      <alignment vertical="center"/>
    </xf>
    <xf numFmtId="169" fontId="15" fillId="0" borderId="28" xfId="7" applyNumberFormat="1" applyFont="1" applyFill="1" applyBorder="1" applyAlignment="1" applyProtection="1">
      <alignment horizontal="center" vertical="center"/>
    </xf>
    <xf numFmtId="49" fontId="15" fillId="0" borderId="0" xfId="7" applyNumberFormat="1" applyFont="1" applyFill="1" applyBorder="1" applyAlignment="1" applyProtection="1">
      <alignment vertical="center" wrapText="1"/>
    </xf>
    <xf numFmtId="171" fontId="15" fillId="0" borderId="0" xfId="7" applyNumberFormat="1" applyFont="1" applyFill="1" applyBorder="1" applyAlignment="1" applyProtection="1">
      <alignment horizontal="center" vertical="center"/>
    </xf>
    <xf numFmtId="166" fontId="15" fillId="0" borderId="0" xfId="7" applyNumberFormat="1" applyFont="1" applyFill="1" applyBorder="1" applyAlignment="1" applyProtection="1">
      <alignment vertical="center"/>
    </xf>
    <xf numFmtId="169" fontId="15" fillId="0" borderId="0" xfId="7" applyNumberFormat="1" applyFont="1" applyFill="1" applyBorder="1" applyAlignment="1" applyProtection="1">
      <alignment horizontal="center" vertical="center"/>
    </xf>
    <xf numFmtId="0" fontId="15" fillId="0" borderId="35" xfId="7" applyFont="1" applyBorder="1" applyProtection="1"/>
    <xf numFmtId="0" fontId="13" fillId="0" borderId="35" xfId="7" applyFont="1" applyBorder="1" applyProtection="1"/>
    <xf numFmtId="166" fontId="15" fillId="10" borderId="45" xfId="7" applyNumberFormat="1" applyFont="1" applyFill="1" applyBorder="1" applyAlignment="1" applyProtection="1">
      <alignment horizontal="center" vertical="center"/>
    </xf>
    <xf numFmtId="0" fontId="13" fillId="0" borderId="39" xfId="7" applyFont="1" applyBorder="1" applyProtection="1"/>
    <xf numFmtId="0" fontId="13" fillId="0" borderId="35" xfId="7" applyFont="1" applyBorder="1" applyAlignment="1" applyProtection="1">
      <alignment horizontal="center"/>
    </xf>
    <xf numFmtId="0" fontId="13" fillId="0" borderId="36" xfId="7" applyFont="1" applyBorder="1" applyProtection="1"/>
    <xf numFmtId="0" fontId="13" fillId="0" borderId="0" xfId="7" applyFont="1" applyAlignment="1" applyProtection="1">
      <alignment horizontal="center"/>
    </xf>
    <xf numFmtId="169" fontId="13" fillId="10" borderId="21" xfId="3" applyNumberFormat="1" applyFont="1" applyFill="1" applyBorder="1" applyAlignment="1" applyProtection="1">
      <alignment horizontal="center" vertical="center" wrapText="1"/>
    </xf>
    <xf numFmtId="167" fontId="13" fillId="10" borderId="21" xfId="3" applyNumberFormat="1" applyFont="1" applyFill="1" applyBorder="1" applyAlignment="1" applyProtection="1">
      <alignment horizontal="left" vertical="center" wrapText="1"/>
    </xf>
    <xf numFmtId="164" fontId="13" fillId="10" borderId="28" xfId="3" applyNumberFormat="1" applyFont="1" applyFill="1" applyBorder="1" applyAlignment="1" applyProtection="1">
      <alignment horizontal="center" vertical="center" wrapText="1"/>
    </xf>
    <xf numFmtId="0" fontId="0" fillId="0" borderId="1" xfId="2" applyFont="1" applyBorder="1" applyAlignment="1" applyProtection="1">
      <alignment horizontal="left" vertical="center" wrapText="1"/>
    </xf>
    <xf numFmtId="164" fontId="14" fillId="6" borderId="16" xfId="3" applyNumberFormat="1" applyFont="1" applyFill="1" applyBorder="1" applyAlignment="1" applyProtection="1">
      <alignment horizontal="left" vertical="center" wrapText="1"/>
      <protection locked="0"/>
    </xf>
    <xf numFmtId="164" fontId="20" fillId="14" borderId="16" xfId="3" applyNumberFormat="1" applyFont="1" applyFill="1" applyBorder="1" applyAlignment="1" applyProtection="1">
      <alignment vertical="center" wrapText="1"/>
    </xf>
    <xf numFmtId="166" fontId="13" fillId="10" borderId="5" xfId="7" applyNumberFormat="1" applyFont="1" applyFill="1" applyBorder="1" applyAlignment="1" applyProtection="1">
      <alignment vertical="center"/>
    </xf>
    <xf numFmtId="166" fontId="15" fillId="10" borderId="45" xfId="7" applyNumberFormat="1" applyFont="1" applyFill="1" applyBorder="1" applyAlignment="1" applyProtection="1">
      <alignment vertical="center"/>
    </xf>
    <xf numFmtId="164" fontId="21" fillId="0" borderId="41" xfId="3" applyNumberFormat="1" applyFont="1" applyBorder="1" applyAlignment="1" applyProtection="1">
      <alignment vertical="center" wrapText="1"/>
    </xf>
    <xf numFmtId="164" fontId="13" fillId="6" borderId="20" xfId="3" applyNumberFormat="1" applyFont="1" applyFill="1" applyBorder="1" applyAlignment="1" applyProtection="1">
      <alignment horizontal="left" vertical="center" wrapText="1"/>
      <protection locked="0"/>
    </xf>
    <xf numFmtId="172" fontId="13" fillId="6" borderId="7" xfId="3" applyNumberFormat="1" applyFont="1" applyFill="1" applyBorder="1" applyAlignment="1" applyProtection="1">
      <alignment horizontal="center" vertical="center" wrapText="1"/>
      <protection locked="0"/>
    </xf>
    <xf numFmtId="164" fontId="13" fillId="6" borderId="21" xfId="3" applyNumberFormat="1" applyFont="1" applyFill="1" applyBorder="1" applyAlignment="1" applyProtection="1">
      <alignment horizontal="left" vertical="center" wrapText="1"/>
      <protection locked="0"/>
    </xf>
    <xf numFmtId="166" fontId="13" fillId="6" borderId="21" xfId="3" applyNumberFormat="1" applyFont="1" applyFill="1" applyBorder="1" applyAlignment="1" applyProtection="1">
      <alignment vertical="center" wrapText="1"/>
      <protection locked="0"/>
    </xf>
    <xf numFmtId="3" fontId="13" fillId="6" borderId="21" xfId="3" applyNumberFormat="1" applyFont="1" applyFill="1" applyBorder="1" applyAlignment="1" applyProtection="1">
      <alignment horizontal="center" vertical="center" wrapText="1"/>
      <protection locked="0"/>
    </xf>
    <xf numFmtId="164" fontId="13" fillId="6" borderId="61" xfId="3" applyNumberFormat="1" applyFont="1" applyFill="1" applyBorder="1" applyAlignment="1" applyProtection="1">
      <alignment horizontal="left" vertical="center" wrapText="1"/>
      <protection locked="0"/>
    </xf>
    <xf numFmtId="172" fontId="13" fillId="6" borderId="5" xfId="3" applyNumberFormat="1" applyFont="1" applyFill="1" applyBorder="1" applyAlignment="1" applyProtection="1">
      <alignment horizontal="center" vertical="center" wrapText="1"/>
      <protection locked="0"/>
    </xf>
    <xf numFmtId="164" fontId="13" fillId="6" borderId="45" xfId="3" applyNumberFormat="1" applyFont="1" applyFill="1" applyBorder="1" applyAlignment="1" applyProtection="1">
      <alignment horizontal="left" vertical="center" wrapText="1"/>
      <protection locked="0"/>
    </xf>
    <xf numFmtId="166" fontId="13" fillId="6" borderId="45" xfId="3" applyNumberFormat="1" applyFont="1" applyFill="1" applyBorder="1" applyAlignment="1" applyProtection="1">
      <alignment vertical="center" wrapText="1"/>
      <protection locked="0"/>
    </xf>
    <xf numFmtId="3" fontId="13" fillId="6" borderId="45" xfId="3" applyNumberFormat="1" applyFont="1" applyFill="1" applyBorder="1" applyAlignment="1" applyProtection="1">
      <alignment horizontal="center" vertical="center" wrapText="1"/>
      <protection locked="0"/>
    </xf>
    <xf numFmtId="166" fontId="20" fillId="16" borderId="60" xfId="3" applyNumberFormat="1" applyFont="1" applyFill="1" applyBorder="1" applyAlignment="1" applyProtection="1">
      <alignment horizontal="left" vertical="center" wrapText="1"/>
    </xf>
    <xf numFmtId="166" fontId="14" fillId="10" borderId="21" xfId="3" applyNumberFormat="1" applyFont="1" applyFill="1" applyBorder="1" applyAlignment="1" applyProtection="1">
      <alignment horizontal="left" vertical="center" wrapText="1"/>
    </xf>
    <xf numFmtId="164" fontId="20" fillId="0" borderId="0" xfId="8" applyNumberFormat="1" applyFont="1" applyFill="1" applyBorder="1" applyAlignment="1" applyProtection="1">
      <alignment vertical="top" wrapText="1"/>
    </xf>
    <xf numFmtId="165" fontId="20" fillId="0" borderId="13" xfId="8" applyNumberFormat="1" applyFont="1" applyFill="1" applyBorder="1" applyAlignment="1" applyProtection="1">
      <alignment horizontal="center" vertical="top" wrapText="1"/>
    </xf>
    <xf numFmtId="164" fontId="34" fillId="0" borderId="0" xfId="8" applyNumberFormat="1" applyFont="1" applyFill="1" applyBorder="1" applyAlignment="1" applyProtection="1">
      <alignment horizontal="center" vertical="center" wrapText="1"/>
    </xf>
    <xf numFmtId="164" fontId="14" fillId="0" borderId="14" xfId="8" quotePrefix="1" applyNumberFormat="1" applyFont="1" applyFill="1" applyBorder="1" applyAlignment="1" applyProtection="1">
      <alignment horizontal="left" vertical="center" wrapText="1"/>
    </xf>
    <xf numFmtId="164" fontId="14" fillId="0" borderId="0" xfId="8" quotePrefix="1" applyNumberFormat="1" applyFont="1" applyFill="1" applyBorder="1" applyAlignment="1" applyProtection="1">
      <alignment horizontal="left" vertical="center" wrapText="1"/>
    </xf>
    <xf numFmtId="164" fontId="34" fillId="0" borderId="13" xfId="8" applyNumberFormat="1" applyFont="1" applyFill="1" applyBorder="1" applyAlignment="1" applyProtection="1">
      <alignment horizontal="center" vertical="center" wrapText="1"/>
    </xf>
    <xf numFmtId="164" fontId="34" fillId="0" borderId="14" xfId="8" applyNumberFormat="1" applyFont="1" applyFill="1" applyBorder="1" applyAlignment="1" applyProtection="1">
      <alignment horizontal="center" vertical="center" wrapText="1"/>
    </xf>
    <xf numFmtId="164" fontId="20" fillId="0" borderId="0" xfId="8" applyNumberFormat="1" applyFont="1" applyFill="1" applyAlignment="1" applyProtection="1">
      <alignment vertical="top" wrapText="1"/>
    </xf>
    <xf numFmtId="164" fontId="15" fillId="0" borderId="0" xfId="8" applyNumberFormat="1" applyFont="1" applyFill="1" applyBorder="1" applyAlignment="1" applyProtection="1">
      <alignment vertical="top" wrapText="1"/>
    </xf>
    <xf numFmtId="165" fontId="15" fillId="0" borderId="13" xfId="8" applyNumberFormat="1" applyFont="1" applyFill="1" applyBorder="1" applyAlignment="1" applyProtection="1">
      <alignment horizontal="center" vertical="top" wrapText="1"/>
    </xf>
    <xf numFmtId="172" fontId="20" fillId="6" borderId="67" xfId="8" applyNumberFormat="1" applyFont="1" applyFill="1" applyBorder="1" applyAlignment="1" applyProtection="1">
      <alignment horizontal="center" vertical="center" wrapText="1"/>
      <protection locked="0"/>
    </xf>
    <xf numFmtId="164" fontId="19" fillId="0" borderId="3" xfId="8" applyNumberFormat="1" applyFont="1" applyFill="1" applyBorder="1" applyAlignment="1" applyProtection="1">
      <alignment horizontal="center" vertical="center" wrapText="1"/>
    </xf>
    <xf numFmtId="164" fontId="19" fillId="0" borderId="54" xfId="8" applyNumberFormat="1" applyFont="1" applyFill="1" applyBorder="1" applyAlignment="1" applyProtection="1">
      <alignment horizontal="center" vertical="center" wrapText="1"/>
    </xf>
    <xf numFmtId="164" fontId="13" fillId="0" borderId="14" xfId="8" quotePrefix="1" applyNumberFormat="1" applyFont="1" applyFill="1" applyBorder="1" applyAlignment="1" applyProtection="1">
      <alignment horizontal="left" vertical="center" wrapText="1"/>
    </xf>
    <xf numFmtId="164" fontId="13" fillId="0" borderId="0" xfId="8" quotePrefix="1" applyNumberFormat="1" applyFont="1" applyFill="1" applyBorder="1" applyAlignment="1" applyProtection="1">
      <alignment horizontal="left" vertical="center" wrapText="1"/>
    </xf>
    <xf numFmtId="164" fontId="19" fillId="0" borderId="13" xfId="8" applyNumberFormat="1" applyFont="1" applyFill="1" applyBorder="1" applyAlignment="1" applyProtection="1">
      <alignment horizontal="center" vertical="center" wrapText="1"/>
    </xf>
    <xf numFmtId="164" fontId="19" fillId="0" borderId="0" xfId="8" applyNumberFormat="1" applyFont="1" applyFill="1" applyBorder="1" applyAlignment="1" applyProtection="1">
      <alignment horizontal="center" vertical="center" wrapText="1"/>
    </xf>
    <xf numFmtId="164" fontId="19" fillId="0" borderId="14" xfId="8" applyNumberFormat="1" applyFont="1" applyFill="1" applyBorder="1" applyAlignment="1" applyProtection="1">
      <alignment horizontal="center" vertical="center" wrapText="1"/>
    </xf>
    <xf numFmtId="164" fontId="15" fillId="0" borderId="0" xfId="8" applyNumberFormat="1" applyFont="1" applyFill="1" applyAlignment="1" applyProtection="1">
      <alignment vertical="top" wrapText="1"/>
    </xf>
    <xf numFmtId="165" fontId="15" fillId="0" borderId="13" xfId="8" applyNumberFormat="1" applyFont="1" applyBorder="1" applyAlignment="1" applyProtection="1">
      <alignment horizontal="center" vertical="top" wrapText="1"/>
    </xf>
    <xf numFmtId="164" fontId="19" fillId="8" borderId="13" xfId="8" applyNumberFormat="1" applyFont="1" applyFill="1" applyBorder="1" applyAlignment="1" applyProtection="1">
      <alignment horizontal="center" vertical="center" wrapText="1"/>
    </xf>
    <xf numFmtId="164" fontId="19" fillId="8" borderId="0" xfId="8" applyNumberFormat="1" applyFont="1" applyFill="1" applyBorder="1" applyAlignment="1" applyProtection="1">
      <alignment horizontal="center" vertical="center" wrapText="1"/>
    </xf>
    <xf numFmtId="164" fontId="19" fillId="8" borderId="14" xfId="8" applyNumberFormat="1" applyFont="1" applyFill="1" applyBorder="1" applyAlignment="1" applyProtection="1">
      <alignment horizontal="center" vertical="center" wrapText="1"/>
    </xf>
    <xf numFmtId="164" fontId="15" fillId="0" borderId="0" xfId="8" applyNumberFormat="1" applyFont="1" applyAlignment="1" applyProtection="1">
      <alignment vertical="top" wrapText="1"/>
    </xf>
    <xf numFmtId="164" fontId="20" fillId="0" borderId="26" xfId="3" quotePrefix="1" applyNumberFormat="1" applyFont="1" applyFill="1" applyBorder="1" applyAlignment="1" applyProtection="1">
      <alignment horizontal="center" vertical="center" wrapText="1"/>
    </xf>
    <xf numFmtId="164" fontId="13" fillId="0" borderId="0" xfId="8" applyNumberFormat="1" applyFont="1" applyFill="1" applyBorder="1" applyAlignment="1" applyProtection="1">
      <alignment vertical="center" wrapText="1"/>
    </xf>
    <xf numFmtId="164" fontId="14" fillId="0" borderId="15" xfId="8" applyNumberFormat="1" applyFont="1" applyFill="1" applyBorder="1" applyAlignment="1" applyProtection="1">
      <alignment horizontal="center" vertical="center" wrapText="1"/>
    </xf>
    <xf numFmtId="167" fontId="13" fillId="6" borderId="21" xfId="8" applyNumberFormat="1" applyFont="1" applyFill="1" applyBorder="1" applyAlignment="1" applyProtection="1">
      <alignment horizontal="left" vertical="center" wrapText="1"/>
      <protection locked="0"/>
    </xf>
    <xf numFmtId="164" fontId="14" fillId="6" borderId="16" xfId="8" applyNumberFormat="1" applyFont="1" applyFill="1" applyBorder="1" applyAlignment="1" applyProtection="1">
      <alignment horizontal="left" vertical="center" wrapText="1"/>
      <protection locked="0"/>
    </xf>
    <xf numFmtId="164" fontId="13" fillId="0" borderId="14" xfId="8" applyNumberFormat="1" applyFont="1" applyFill="1" applyBorder="1" applyAlignment="1" applyProtection="1">
      <alignment vertical="center" wrapText="1"/>
    </xf>
    <xf numFmtId="164" fontId="14" fillId="0" borderId="29" xfId="8" applyNumberFormat="1" applyFont="1" applyFill="1" applyBorder="1" applyAlignment="1" applyProtection="1">
      <alignment vertical="center" wrapText="1"/>
    </xf>
    <xf numFmtId="166" fontId="14" fillId="13" borderId="21" xfId="8" applyNumberFormat="1" applyFont="1" applyFill="1" applyBorder="1" applyAlignment="1" applyProtection="1">
      <alignment vertical="center" wrapText="1"/>
    </xf>
    <xf numFmtId="164" fontId="13" fillId="0" borderId="7" xfId="8" applyNumberFormat="1" applyFont="1" applyFill="1" applyBorder="1" applyAlignment="1" applyProtection="1">
      <alignment horizontal="left" vertical="center" wrapText="1"/>
    </xf>
    <xf numFmtId="164" fontId="13" fillId="0" borderId="37" xfId="8" applyNumberFormat="1" applyFont="1" applyFill="1" applyBorder="1" applyAlignment="1" applyProtection="1">
      <alignment horizontal="left" vertical="center" wrapText="1"/>
    </xf>
    <xf numFmtId="164" fontId="13" fillId="0" borderId="8" xfId="8" applyNumberFormat="1" applyFont="1" applyBorder="1" applyAlignment="1" applyProtection="1">
      <alignment vertical="center" wrapText="1"/>
    </xf>
    <xf numFmtId="164" fontId="13" fillId="6" borderId="16" xfId="3" applyNumberFormat="1" applyFont="1" applyFill="1" applyBorder="1" applyAlignment="1" applyProtection="1">
      <alignment horizontal="left" vertical="center" wrapText="1"/>
      <protection locked="0"/>
    </xf>
    <xf numFmtId="0" fontId="8" fillId="0" borderId="0" xfId="2" applyFont="1" applyBorder="1" applyAlignment="1" applyProtection="1">
      <alignment horizontal="left"/>
    </xf>
    <xf numFmtId="164" fontId="20" fillId="9" borderId="7" xfId="3" applyNumberFormat="1" applyFont="1" applyFill="1" applyBorder="1" applyAlignment="1" applyProtection="1">
      <alignment horizontal="center" vertical="top" wrapText="1"/>
    </xf>
    <xf numFmtId="164" fontId="20" fillId="9" borderId="9" xfId="3" applyNumberFormat="1" applyFont="1" applyFill="1" applyBorder="1" applyAlignment="1" applyProtection="1">
      <alignment horizontal="center" vertical="top" wrapText="1"/>
    </xf>
    <xf numFmtId="164" fontId="19" fillId="8" borderId="10" xfId="3" applyNumberFormat="1" applyFont="1" applyFill="1" applyBorder="1" applyAlignment="1" applyProtection="1">
      <alignment horizontal="center" vertical="center" wrapText="1"/>
    </xf>
    <xf numFmtId="164" fontId="19" fillId="8" borderId="12" xfId="3" applyNumberFormat="1" applyFont="1" applyFill="1" applyBorder="1" applyAlignment="1" applyProtection="1">
      <alignment horizontal="center" vertical="center" wrapText="1"/>
    </xf>
    <xf numFmtId="164" fontId="16" fillId="7" borderId="10" xfId="3" applyNumberFormat="1" applyFont="1" applyFill="1" applyBorder="1" applyAlignment="1" applyProtection="1">
      <alignment horizontal="center" vertical="center" wrapText="1"/>
    </xf>
    <xf numFmtId="164" fontId="16" fillId="7" borderId="11" xfId="3" applyNumberFormat="1" applyFont="1" applyFill="1" applyBorder="1" applyAlignment="1" applyProtection="1">
      <alignment horizontal="center" vertical="center" wrapText="1"/>
    </xf>
    <xf numFmtId="164" fontId="16" fillId="7" borderId="12" xfId="3" applyNumberFormat="1" applyFont="1" applyFill="1" applyBorder="1" applyAlignment="1" applyProtection="1">
      <alignment horizontal="center" vertical="center" wrapText="1"/>
    </xf>
    <xf numFmtId="164" fontId="7" fillId="0" borderId="58" xfId="3" applyNumberFormat="1" applyFont="1" applyFill="1" applyBorder="1" applyAlignment="1" applyProtection="1">
      <alignment horizontal="left" vertical="center" wrapText="1"/>
    </xf>
    <xf numFmtId="164" fontId="7" fillId="0" borderId="63" xfId="3" applyNumberFormat="1" applyFont="1" applyFill="1" applyBorder="1" applyAlignment="1" applyProtection="1">
      <alignment horizontal="left" vertical="center" wrapText="1"/>
    </xf>
    <xf numFmtId="164" fontId="7" fillId="6" borderId="63" xfId="3" applyNumberFormat="1" applyFont="1" applyFill="1" applyBorder="1" applyAlignment="1" applyProtection="1">
      <alignment horizontal="center" vertical="center" wrapText="1"/>
    </xf>
    <xf numFmtId="164" fontId="23" fillId="10" borderId="63" xfId="3" applyNumberFormat="1" applyFont="1" applyFill="1" applyBorder="1" applyAlignment="1" applyProtection="1">
      <alignment horizontal="center" vertical="center" wrapText="1"/>
    </xf>
    <xf numFmtId="164" fontId="23" fillId="10" borderId="59" xfId="3" applyNumberFormat="1" applyFont="1" applyFill="1" applyBorder="1" applyAlignment="1" applyProtection="1">
      <alignment horizontal="center" vertical="center" wrapText="1"/>
    </xf>
    <xf numFmtId="0" fontId="23" fillId="0" borderId="2" xfId="2" applyFont="1" applyBorder="1" applyAlignment="1" applyProtection="1">
      <alignment horizontal="center" vertical="center"/>
    </xf>
    <xf numFmtId="0" fontId="23" fillId="0" borderId="3" xfId="2" applyFont="1" applyBorder="1" applyAlignment="1" applyProtection="1">
      <alignment horizontal="center" vertical="center"/>
    </xf>
    <xf numFmtId="0" fontId="23" fillId="0" borderId="54" xfId="2" applyFont="1" applyBorder="1" applyAlignment="1" applyProtection="1">
      <alignment horizontal="center" vertical="center"/>
    </xf>
    <xf numFmtId="164" fontId="23" fillId="6" borderId="5" xfId="3" applyNumberFormat="1" applyFont="1" applyFill="1" applyBorder="1" applyAlignment="1" applyProtection="1">
      <alignment horizontal="center" vertical="center" wrapText="1"/>
      <protection locked="0"/>
    </xf>
    <xf numFmtId="164" fontId="23" fillId="6" borderId="6" xfId="3" applyNumberFormat="1" applyFont="1" applyFill="1" applyBorder="1" applyAlignment="1" applyProtection="1">
      <alignment horizontal="center" vertical="center" wrapText="1"/>
      <protection locked="0"/>
    </xf>
    <xf numFmtId="164" fontId="23" fillId="6" borderId="51" xfId="3" applyNumberFormat="1" applyFont="1" applyFill="1" applyBorder="1" applyAlignment="1" applyProtection="1">
      <alignment horizontal="center" vertical="center" wrapText="1"/>
      <protection locked="0"/>
    </xf>
    <xf numFmtId="0" fontId="25" fillId="0" borderId="0" xfId="2" applyFont="1" applyBorder="1" applyAlignment="1" applyProtection="1">
      <alignment horizontal="center" wrapText="1"/>
    </xf>
    <xf numFmtId="164" fontId="17" fillId="7" borderId="7" xfId="3" applyNumberFormat="1" applyFont="1" applyFill="1" applyBorder="1" applyAlignment="1" applyProtection="1">
      <alignment horizontal="center" vertical="center" wrapText="1"/>
    </xf>
    <xf numFmtId="164" fontId="17" fillId="7" borderId="9" xfId="3" applyNumberFormat="1" applyFont="1" applyFill="1" applyBorder="1" applyAlignment="1" applyProtection="1">
      <alignment horizontal="center" vertical="center" wrapText="1"/>
    </xf>
    <xf numFmtId="164" fontId="20" fillId="9" borderId="1" xfId="3" applyNumberFormat="1" applyFont="1" applyFill="1" applyBorder="1" applyAlignment="1" applyProtection="1">
      <alignment horizontal="center" vertical="top" wrapText="1"/>
    </xf>
    <xf numFmtId="164" fontId="20" fillId="9" borderId="54" xfId="3" applyNumberFormat="1" applyFont="1" applyFill="1" applyBorder="1" applyAlignment="1" applyProtection="1">
      <alignment horizontal="center" vertical="top" wrapText="1"/>
    </xf>
    <xf numFmtId="166" fontId="14" fillId="9" borderId="7" xfId="3" applyNumberFormat="1" applyFont="1" applyFill="1" applyBorder="1" applyAlignment="1" applyProtection="1">
      <alignment horizontal="center" vertical="center" wrapText="1"/>
    </xf>
    <xf numFmtId="166" fontId="14" fillId="9" borderId="9" xfId="3" applyNumberFormat="1" applyFont="1" applyFill="1" applyBorder="1" applyAlignment="1" applyProtection="1">
      <alignment horizontal="center" vertical="center" wrapText="1"/>
    </xf>
    <xf numFmtId="166" fontId="14" fillId="9" borderId="16" xfId="3" applyNumberFormat="1" applyFont="1" applyFill="1" applyBorder="1" applyAlignment="1" applyProtection="1">
      <alignment horizontal="center" vertical="center" wrapText="1"/>
    </xf>
    <xf numFmtId="166" fontId="14" fillId="9" borderId="19" xfId="3" applyNumberFormat="1" applyFont="1" applyFill="1" applyBorder="1" applyAlignment="1" applyProtection="1">
      <alignment horizontal="center" vertical="center" wrapText="1"/>
    </xf>
    <xf numFmtId="164" fontId="24" fillId="0" borderId="0" xfId="3" applyNumberFormat="1" applyFont="1" applyFill="1" applyAlignment="1" applyProtection="1">
      <alignment horizontal="left" vertical="top" wrapText="1"/>
    </xf>
    <xf numFmtId="164" fontId="8" fillId="10" borderId="42" xfId="3" applyNumberFormat="1" applyFont="1" applyFill="1" applyBorder="1" applyAlignment="1" applyProtection="1">
      <alignment horizontal="center" vertical="center" wrapText="1"/>
    </xf>
    <xf numFmtId="164" fontId="8" fillId="10" borderId="47" xfId="3" applyNumberFormat="1" applyFont="1" applyFill="1" applyBorder="1" applyAlignment="1" applyProtection="1">
      <alignment horizontal="center" vertical="center" wrapText="1"/>
    </xf>
    <xf numFmtId="164" fontId="20" fillId="9" borderId="16" xfId="3" applyNumberFormat="1" applyFont="1" applyFill="1" applyBorder="1" applyAlignment="1" applyProtection="1">
      <alignment horizontal="center" vertical="top" wrapText="1"/>
    </xf>
    <xf numFmtId="164" fontId="19" fillId="12" borderId="50" xfId="3" applyNumberFormat="1" applyFont="1" applyFill="1" applyBorder="1" applyAlignment="1" applyProtection="1">
      <alignment horizontal="center" vertical="center" wrapText="1"/>
    </xf>
    <xf numFmtId="164" fontId="19" fillId="12" borderId="48" xfId="3" applyNumberFormat="1" applyFont="1" applyFill="1" applyBorder="1" applyAlignment="1" applyProtection="1">
      <alignment horizontal="center" vertical="center" wrapText="1"/>
    </xf>
    <xf numFmtId="164" fontId="19" fillId="12" borderId="39" xfId="3" applyNumberFormat="1" applyFont="1" applyFill="1" applyBorder="1" applyAlignment="1" applyProtection="1">
      <alignment horizontal="center" vertical="center" wrapText="1"/>
    </xf>
    <xf numFmtId="164" fontId="19" fillId="12" borderId="36" xfId="3" applyNumberFormat="1" applyFont="1" applyFill="1" applyBorder="1" applyAlignment="1" applyProtection="1">
      <alignment horizontal="center" vertical="center" wrapText="1"/>
    </xf>
    <xf numFmtId="164" fontId="24" fillId="0" borderId="35" xfId="3" applyNumberFormat="1" applyFont="1" applyFill="1" applyBorder="1" applyAlignment="1" applyProtection="1">
      <alignment horizontal="center" vertical="center" wrapText="1"/>
    </xf>
    <xf numFmtId="164" fontId="25" fillId="0" borderId="0" xfId="3" applyNumberFormat="1" applyFont="1" applyFill="1" applyBorder="1" applyAlignment="1" applyProtection="1">
      <alignment horizontal="center" vertical="center" wrapText="1"/>
    </xf>
    <xf numFmtId="164" fontId="15" fillId="16" borderId="1" xfId="8" applyNumberFormat="1" applyFont="1" applyFill="1" applyBorder="1" applyAlignment="1" applyProtection="1">
      <alignment horizontal="left" vertical="center" wrapText="1"/>
    </xf>
    <xf numFmtId="164" fontId="15" fillId="16" borderId="3" xfId="8" applyNumberFormat="1" applyFont="1" applyFill="1" applyBorder="1" applyAlignment="1" applyProtection="1">
      <alignment horizontal="left" vertical="center" wrapText="1"/>
    </xf>
    <xf numFmtId="164" fontId="15" fillId="16" borderId="54" xfId="8" applyNumberFormat="1" applyFont="1" applyFill="1" applyBorder="1" applyAlignment="1" applyProtection="1">
      <alignment horizontal="left" vertical="center" wrapText="1"/>
    </xf>
    <xf numFmtId="49" fontId="15" fillId="14" borderId="50" xfId="7" applyNumberFormat="1" applyFont="1" applyFill="1" applyBorder="1" applyAlignment="1" applyProtection="1">
      <alignment horizontal="center" vertical="center" wrapText="1"/>
    </xf>
    <xf numFmtId="49" fontId="15" fillId="14" borderId="49" xfId="7" applyNumberFormat="1" applyFont="1" applyFill="1" applyBorder="1" applyAlignment="1" applyProtection="1">
      <alignment horizontal="center" vertical="center" wrapText="1"/>
    </xf>
    <xf numFmtId="49" fontId="15" fillId="14" borderId="48" xfId="7" applyNumberFormat="1" applyFont="1" applyFill="1" applyBorder="1" applyAlignment="1" applyProtection="1">
      <alignment horizontal="center" vertical="center" wrapText="1"/>
    </xf>
    <xf numFmtId="49" fontId="15" fillId="14" borderId="39" xfId="7" applyNumberFormat="1" applyFont="1" applyFill="1" applyBorder="1" applyAlignment="1" applyProtection="1">
      <alignment horizontal="center" vertical="center" wrapText="1"/>
    </xf>
    <xf numFmtId="49" fontId="15" fillId="14" borderId="35" xfId="7" applyNumberFormat="1" applyFont="1" applyFill="1" applyBorder="1" applyAlignment="1" applyProtection="1">
      <alignment horizontal="center" vertical="center" wrapText="1"/>
    </xf>
    <xf numFmtId="49" fontId="15" fillId="14" borderId="36" xfId="7" applyNumberFormat="1" applyFont="1" applyFill="1" applyBorder="1" applyAlignment="1" applyProtection="1">
      <alignment horizontal="center" vertical="center" wrapText="1"/>
    </xf>
    <xf numFmtId="0" fontId="27" fillId="7" borderId="10" xfId="7" applyFont="1" applyFill="1" applyBorder="1" applyAlignment="1" applyProtection="1">
      <alignment horizontal="center" vertical="center"/>
    </xf>
    <xf numFmtId="0" fontId="27" fillId="7" borderId="11" xfId="7" applyFont="1" applyFill="1" applyBorder="1" applyAlignment="1" applyProtection="1">
      <alignment horizontal="center" vertical="center"/>
    </xf>
    <xf numFmtId="0" fontId="27" fillId="7" borderId="12" xfId="7" applyFont="1" applyFill="1" applyBorder="1" applyAlignment="1" applyProtection="1">
      <alignment horizontal="center" vertical="center"/>
    </xf>
    <xf numFmtId="0" fontId="23" fillId="10" borderId="3" xfId="2" applyFont="1" applyFill="1" applyBorder="1" applyAlignment="1" applyProtection="1">
      <alignment horizontal="center" vertical="center"/>
    </xf>
    <xf numFmtId="0" fontId="23" fillId="10" borderId="54" xfId="2" applyFont="1" applyFill="1" applyBorder="1" applyAlignment="1" applyProtection="1">
      <alignment horizontal="center" vertical="center"/>
    </xf>
    <xf numFmtId="164" fontId="23" fillId="10" borderId="6" xfId="3" applyNumberFormat="1" applyFont="1" applyFill="1" applyBorder="1" applyAlignment="1" applyProtection="1">
      <alignment horizontal="center" vertical="center" wrapText="1"/>
    </xf>
    <xf numFmtId="164" fontId="23" fillId="10" borderId="51" xfId="3" applyNumberFormat="1" applyFont="1" applyFill="1" applyBorder="1" applyAlignment="1" applyProtection="1">
      <alignment horizontal="center" vertical="center" wrapText="1"/>
    </xf>
    <xf numFmtId="169" fontId="23" fillId="13" borderId="50" xfId="3" applyNumberFormat="1" applyFont="1" applyFill="1" applyBorder="1" applyAlignment="1" applyProtection="1">
      <alignment horizontal="left" vertical="top" wrapText="1"/>
    </xf>
    <xf numFmtId="169" fontId="23" fillId="13" borderId="49" xfId="3" applyNumberFormat="1" applyFont="1" applyFill="1" applyBorder="1" applyAlignment="1" applyProtection="1">
      <alignment horizontal="left" vertical="top" wrapText="1"/>
    </xf>
    <xf numFmtId="169" fontId="23" fillId="13" borderId="48" xfId="3" applyNumberFormat="1" applyFont="1" applyFill="1" applyBorder="1" applyAlignment="1" applyProtection="1">
      <alignment horizontal="left" vertical="top" wrapText="1"/>
    </xf>
    <xf numFmtId="169" fontId="23" fillId="13" borderId="13" xfId="3" applyNumberFormat="1" applyFont="1" applyFill="1" applyBorder="1" applyAlignment="1" applyProtection="1">
      <alignment horizontal="left" vertical="top" wrapText="1"/>
    </xf>
    <xf numFmtId="169" fontId="23" fillId="13" borderId="0" xfId="3" applyNumberFormat="1" applyFont="1" applyFill="1" applyBorder="1" applyAlignment="1" applyProtection="1">
      <alignment horizontal="left" vertical="top" wrapText="1"/>
    </xf>
    <xf numFmtId="169" fontId="23" fillId="13" borderId="14" xfId="3" applyNumberFormat="1" applyFont="1" applyFill="1" applyBorder="1" applyAlignment="1" applyProtection="1">
      <alignment horizontal="left" vertical="top" wrapText="1"/>
    </xf>
    <xf numFmtId="169" fontId="23" fillId="13" borderId="39" xfId="3" applyNumberFormat="1" applyFont="1" applyFill="1" applyBorder="1" applyAlignment="1" applyProtection="1">
      <alignment horizontal="left" vertical="top" wrapText="1"/>
    </xf>
    <xf numFmtId="169" fontId="23" fillId="13" borderId="35" xfId="3" applyNumberFormat="1" applyFont="1" applyFill="1" applyBorder="1" applyAlignment="1" applyProtection="1">
      <alignment horizontal="left" vertical="top" wrapText="1"/>
    </xf>
    <xf numFmtId="169" fontId="23" fillId="13" borderId="36" xfId="3" applyNumberFormat="1" applyFont="1" applyFill="1" applyBorder="1" applyAlignment="1" applyProtection="1">
      <alignment horizontal="left" vertical="top" wrapText="1"/>
    </xf>
    <xf numFmtId="14" fontId="29" fillId="13" borderId="1" xfId="3" applyNumberFormat="1" applyFont="1" applyFill="1" applyBorder="1" applyAlignment="1" applyProtection="1">
      <alignment horizontal="center" vertical="center" wrapText="1"/>
    </xf>
    <xf numFmtId="14" fontId="29" fillId="13" borderId="3" xfId="3" applyNumberFormat="1" applyFont="1" applyFill="1" applyBorder="1" applyAlignment="1" applyProtection="1">
      <alignment horizontal="center" vertical="center" wrapText="1"/>
    </xf>
    <xf numFmtId="164" fontId="29" fillId="13" borderId="39" xfId="3" applyNumberFormat="1" applyFont="1" applyFill="1" applyBorder="1" applyAlignment="1" applyProtection="1">
      <alignment horizontal="center" vertical="center"/>
    </xf>
    <xf numFmtId="164" fontId="29" fillId="13" borderId="35" xfId="3" applyNumberFormat="1" applyFont="1" applyFill="1" applyBorder="1" applyAlignment="1" applyProtection="1">
      <alignment horizontal="center" vertical="center"/>
    </xf>
    <xf numFmtId="164" fontId="19" fillId="8" borderId="11" xfId="3" applyNumberFormat="1" applyFont="1" applyFill="1" applyBorder="1" applyAlignment="1" applyProtection="1">
      <alignment horizontal="center" vertical="center" wrapText="1"/>
    </xf>
    <xf numFmtId="164" fontId="19" fillId="8" borderId="50" xfId="3" applyNumberFormat="1" applyFont="1" applyFill="1" applyBorder="1" applyAlignment="1" applyProtection="1">
      <alignment horizontal="center" vertical="center" wrapText="1"/>
    </xf>
    <xf numFmtId="164" fontId="19" fillId="8" borderId="49" xfId="3" applyNumberFormat="1" applyFont="1" applyFill="1" applyBorder="1" applyAlignment="1" applyProtection="1">
      <alignment horizontal="center" vertical="center" wrapText="1"/>
    </xf>
    <xf numFmtId="164" fontId="19" fillId="8" borderId="48" xfId="3" applyNumberFormat="1" applyFont="1" applyFill="1" applyBorder="1" applyAlignment="1" applyProtection="1">
      <alignment horizontal="center" vertical="center" wrapText="1"/>
    </xf>
    <xf numFmtId="164" fontId="13" fillId="0" borderId="19" xfId="3" applyNumberFormat="1" applyFont="1" applyBorder="1" applyAlignment="1" applyProtection="1">
      <alignment horizontal="left" vertical="center" wrapText="1"/>
    </xf>
    <xf numFmtId="164" fontId="13" fillId="0" borderId="8" xfId="3" applyNumberFormat="1" applyFont="1" applyBorder="1" applyAlignment="1" applyProtection="1">
      <alignment horizontal="left" vertical="center" wrapText="1"/>
    </xf>
    <xf numFmtId="164" fontId="13" fillId="0" borderId="9" xfId="3" applyNumberFormat="1" applyFont="1" applyBorder="1" applyAlignment="1" applyProtection="1">
      <alignment horizontal="left" vertical="center" wrapText="1"/>
    </xf>
    <xf numFmtId="164" fontId="31" fillId="0" borderId="11" xfId="3" applyNumberFormat="1" applyFont="1" applyBorder="1" applyAlignment="1" applyProtection="1">
      <alignment horizontal="center" vertical="center" wrapText="1"/>
    </xf>
    <xf numFmtId="164" fontId="15" fillId="14" borderId="19" xfId="3" applyNumberFormat="1" applyFont="1" applyFill="1" applyBorder="1" applyAlignment="1" applyProtection="1">
      <alignment horizontal="left" vertical="center" wrapText="1"/>
    </xf>
    <xf numFmtId="164" fontId="15" fillId="14" borderId="8" xfId="3" applyNumberFormat="1" applyFont="1" applyFill="1" applyBorder="1" applyAlignment="1" applyProtection="1">
      <alignment horizontal="left" vertical="center" wrapText="1"/>
    </xf>
    <xf numFmtId="164" fontId="15" fillId="0" borderId="31" xfId="3" applyNumberFormat="1" applyFont="1" applyBorder="1" applyAlignment="1" applyProtection="1">
      <alignment horizontal="left" vertical="center" wrapText="1"/>
    </xf>
    <xf numFmtId="164" fontId="15" fillId="0" borderId="28" xfId="3" applyNumberFormat="1" applyFont="1" applyBorder="1" applyAlignment="1" applyProtection="1">
      <alignment horizontal="left" vertical="center" wrapText="1"/>
    </xf>
    <xf numFmtId="164" fontId="15" fillId="0" borderId="18" xfId="3" applyNumberFormat="1" applyFont="1" applyBorder="1" applyAlignment="1" applyProtection="1">
      <alignment horizontal="left" vertical="center" wrapText="1"/>
    </xf>
    <xf numFmtId="165" fontId="13" fillId="0" borderId="13" xfId="3" quotePrefix="1" applyNumberFormat="1" applyFont="1" applyBorder="1" applyAlignment="1" applyProtection="1">
      <alignment horizontal="left" vertical="center" wrapText="1"/>
    </xf>
    <xf numFmtId="165" fontId="13" fillId="0" borderId="0" xfId="3" quotePrefix="1" applyNumberFormat="1" applyFont="1" applyBorder="1" applyAlignment="1" applyProtection="1">
      <alignment horizontal="left" vertical="center" wrapText="1"/>
    </xf>
    <xf numFmtId="166" fontId="14" fillId="10" borderId="24" xfId="3" applyNumberFormat="1" applyFont="1" applyFill="1" applyBorder="1" applyAlignment="1" applyProtection="1">
      <alignment horizontal="center" vertical="center" wrapText="1"/>
    </xf>
    <xf numFmtId="166" fontId="14" fillId="10" borderId="25" xfId="3" applyNumberFormat="1" applyFont="1" applyFill="1" applyBorder="1" applyAlignment="1" applyProtection="1">
      <alignment horizontal="center" vertical="center" wrapText="1"/>
    </xf>
    <xf numFmtId="165" fontId="13" fillId="0" borderId="31" xfId="3" applyNumberFormat="1" applyFont="1" applyBorder="1" applyAlignment="1" applyProtection="1">
      <alignment horizontal="center" vertical="center" wrapText="1"/>
    </xf>
    <xf numFmtId="165" fontId="13" fillId="0" borderId="0" xfId="3" applyNumberFormat="1" applyFont="1" applyBorder="1" applyAlignment="1" applyProtection="1">
      <alignment horizontal="center" vertical="center" wrapText="1"/>
    </xf>
    <xf numFmtId="164" fontId="15" fillId="16" borderId="4" xfId="3" applyNumberFormat="1" applyFont="1" applyFill="1" applyBorder="1" applyAlignment="1" applyProtection="1">
      <alignment horizontal="left" vertical="center" wrapText="1"/>
    </xf>
    <xf numFmtId="0" fontId="7" fillId="16" borderId="6" xfId="0" applyFont="1" applyFill="1" applyBorder="1" applyAlignment="1" applyProtection="1">
      <alignment vertical="center" wrapText="1"/>
    </xf>
    <xf numFmtId="0" fontId="7" fillId="16" borderId="38" xfId="0" applyFont="1" applyFill="1" applyBorder="1" applyAlignment="1" applyProtection="1">
      <alignment vertical="center" wrapText="1"/>
    </xf>
    <xf numFmtId="164" fontId="20" fillId="0" borderId="52" xfId="1" quotePrefix="1" applyNumberFormat="1"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164" fontId="15" fillId="0" borderId="19" xfId="3" applyNumberFormat="1" applyFont="1" applyBorder="1" applyAlignment="1" applyProtection="1">
      <alignment horizontal="left" vertical="center" wrapText="1"/>
    </xf>
    <xf numFmtId="164" fontId="15" fillId="0" borderId="8" xfId="3" applyNumberFormat="1" applyFont="1" applyBorder="1" applyAlignment="1" applyProtection="1">
      <alignment horizontal="left" vertical="center" wrapText="1"/>
    </xf>
    <xf numFmtId="164" fontId="15" fillId="0" borderId="9" xfId="3" applyNumberFormat="1" applyFont="1" applyBorder="1" applyAlignment="1" applyProtection="1">
      <alignment horizontal="left" vertical="center" wrapText="1"/>
    </xf>
    <xf numFmtId="164" fontId="15" fillId="16" borderId="1" xfId="3" applyNumberFormat="1" applyFont="1" applyFill="1" applyBorder="1" applyAlignment="1" applyProtection="1">
      <alignment horizontal="left" vertical="center" wrapText="1"/>
    </xf>
    <xf numFmtId="164" fontId="15" fillId="16" borderId="3" xfId="3" applyNumberFormat="1" applyFont="1" applyFill="1" applyBorder="1" applyAlignment="1" applyProtection="1">
      <alignment horizontal="left" vertical="center" wrapText="1"/>
    </xf>
    <xf numFmtId="0" fontId="2" fillId="0" borderId="8" xfId="0" applyFont="1" applyBorder="1" applyAlignment="1" applyProtection="1">
      <alignment vertical="center" wrapText="1"/>
    </xf>
    <xf numFmtId="0" fontId="2" fillId="0" borderId="9" xfId="0" applyFont="1" applyBorder="1" applyAlignment="1" applyProtection="1">
      <alignment vertical="center" wrapText="1"/>
    </xf>
    <xf numFmtId="164" fontId="14" fillId="0" borderId="25" xfId="3" applyNumberFormat="1" applyFont="1" applyFill="1" applyBorder="1" applyAlignment="1" applyProtection="1">
      <alignment horizontal="center" vertical="center" wrapText="1"/>
    </xf>
    <xf numFmtId="164" fontId="14" fillId="0" borderId="19" xfId="3" applyNumberFormat="1" applyFont="1" applyFill="1" applyBorder="1" applyAlignment="1" applyProtection="1">
      <alignment horizontal="left" vertical="center" wrapText="1"/>
    </xf>
    <xf numFmtId="164" fontId="14" fillId="0" borderId="8" xfId="3" applyNumberFormat="1" applyFont="1" applyFill="1" applyBorder="1" applyAlignment="1" applyProtection="1">
      <alignment horizontal="left" vertical="center" wrapText="1"/>
    </xf>
    <xf numFmtId="164" fontId="14" fillId="0" borderId="9" xfId="3" applyNumberFormat="1" applyFont="1" applyFill="1" applyBorder="1" applyAlignment="1" applyProtection="1">
      <alignment horizontal="left" vertical="center" wrapText="1"/>
    </xf>
    <xf numFmtId="164" fontId="13" fillId="0" borderId="19" xfId="8" applyNumberFormat="1" applyFont="1" applyBorder="1" applyAlignment="1" applyProtection="1">
      <alignment horizontal="left" vertical="center" wrapText="1"/>
    </xf>
    <xf numFmtId="164" fontId="13" fillId="0" borderId="8" xfId="8" applyNumberFormat="1" applyFont="1" applyBorder="1" applyAlignment="1" applyProtection="1">
      <alignment horizontal="left" vertical="center" wrapText="1"/>
    </xf>
    <xf numFmtId="164" fontId="13" fillId="0" borderId="9" xfId="8" applyNumberFormat="1" applyFont="1" applyBorder="1" applyAlignment="1" applyProtection="1">
      <alignment horizontal="left" vertical="center" wrapText="1"/>
    </xf>
    <xf numFmtId="164" fontId="13" fillId="0" borderId="31" xfId="3" applyNumberFormat="1" applyFont="1" applyBorder="1" applyAlignment="1" applyProtection="1">
      <alignment horizontal="left" vertical="center" wrapText="1"/>
    </xf>
    <xf numFmtId="0" fontId="2" fillId="0" borderId="28" xfId="0" applyFont="1" applyBorder="1" applyAlignment="1" applyProtection="1">
      <alignment vertical="center" wrapText="1"/>
    </xf>
    <xf numFmtId="0" fontId="2" fillId="0" borderId="18" xfId="0" applyFont="1" applyBorder="1" applyAlignment="1" applyProtection="1">
      <alignmen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164" fontId="15" fillId="14" borderId="9" xfId="3" applyNumberFormat="1" applyFont="1" applyFill="1" applyBorder="1" applyAlignment="1" applyProtection="1">
      <alignment horizontal="left" vertical="center" wrapText="1"/>
    </xf>
    <xf numFmtId="0" fontId="16" fillId="13" borderId="10" xfId="0" applyFont="1" applyFill="1" applyBorder="1" applyAlignment="1" applyProtection="1">
      <alignment horizontal="center" vertical="center" wrapText="1"/>
    </xf>
    <xf numFmtId="0" fontId="16" fillId="13" borderId="11" xfId="0" applyFont="1" applyFill="1" applyBorder="1" applyAlignment="1" applyProtection="1">
      <alignment horizontal="center" vertical="center" wrapText="1"/>
    </xf>
    <xf numFmtId="0" fontId="16" fillId="13" borderId="12" xfId="0" applyFont="1" applyFill="1" applyBorder="1" applyAlignment="1" applyProtection="1">
      <alignment horizontal="center" vertical="center" wrapText="1"/>
    </xf>
    <xf numFmtId="164" fontId="20" fillId="9" borderId="50" xfId="3" applyNumberFormat="1" applyFont="1" applyFill="1" applyBorder="1" applyAlignment="1" applyProtection="1">
      <alignment horizontal="center" vertical="top" wrapText="1"/>
    </xf>
    <xf numFmtId="164" fontId="20" fillId="9" borderId="49" xfId="3" applyNumberFormat="1" applyFont="1" applyFill="1" applyBorder="1" applyAlignment="1" applyProtection="1">
      <alignment horizontal="center" vertical="top" wrapText="1"/>
    </xf>
    <xf numFmtId="164" fontId="20" fillId="9" borderId="48" xfId="3" applyNumberFormat="1" applyFont="1" applyFill="1" applyBorder="1" applyAlignment="1" applyProtection="1">
      <alignment horizontal="center" vertical="top" wrapText="1"/>
    </xf>
    <xf numFmtId="0" fontId="23" fillId="10" borderId="2" xfId="2" applyFont="1" applyFill="1" applyBorder="1" applyAlignment="1" applyProtection="1">
      <alignment horizontal="center" vertical="center"/>
    </xf>
    <xf numFmtId="0" fontId="23" fillId="10" borderId="3" xfId="0" applyFont="1" applyFill="1" applyBorder="1" applyAlignment="1" applyProtection="1">
      <alignment horizontal="center" vertical="center"/>
    </xf>
    <xf numFmtId="0" fontId="23" fillId="10" borderId="44" xfId="0" applyFont="1" applyFill="1" applyBorder="1" applyAlignment="1" applyProtection="1">
      <alignment horizontal="center" vertical="center"/>
    </xf>
    <xf numFmtId="164" fontId="23" fillId="10" borderId="5" xfId="3" applyNumberFormat="1" applyFont="1" applyFill="1" applyBorder="1" applyAlignment="1" applyProtection="1">
      <alignment horizontal="center" vertical="center" wrapText="1"/>
    </xf>
    <xf numFmtId="0" fontId="7" fillId="10" borderId="6" xfId="0" applyFont="1" applyFill="1" applyBorder="1" applyAlignment="1" applyProtection="1">
      <alignment horizontal="center" vertical="center" wrapText="1"/>
    </xf>
    <xf numFmtId="0" fontId="7" fillId="10" borderId="38" xfId="0" applyFont="1" applyFill="1" applyBorder="1" applyAlignment="1" applyProtection="1">
      <alignment horizontal="center" vertical="center" wrapText="1"/>
    </xf>
    <xf numFmtId="164" fontId="20" fillId="16" borderId="3" xfId="3" applyNumberFormat="1" applyFont="1" applyFill="1" applyBorder="1" applyAlignment="1" applyProtection="1">
      <alignment horizontal="center" vertical="top" wrapText="1"/>
    </xf>
    <xf numFmtId="0" fontId="27" fillId="7" borderId="1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46" xfId="0" applyFont="1" applyFill="1" applyBorder="1" applyAlignment="1" applyProtection="1">
      <alignment horizontal="center" vertical="center" wrapText="1"/>
    </xf>
    <xf numFmtId="164" fontId="15" fillId="14" borderId="22" xfId="3" applyNumberFormat="1" applyFont="1" applyFill="1" applyBorder="1" applyAlignment="1" applyProtection="1">
      <alignment horizontal="left" vertical="center" wrapText="1"/>
    </xf>
    <xf numFmtId="164" fontId="15" fillId="14" borderId="18" xfId="3" applyNumberFormat="1" applyFont="1" applyFill="1" applyBorder="1" applyAlignment="1" applyProtection="1">
      <alignment horizontal="left" vertical="center" wrapText="1"/>
    </xf>
    <xf numFmtId="164" fontId="21" fillId="0" borderId="35" xfId="3" applyNumberFormat="1" applyFont="1" applyBorder="1" applyAlignment="1" applyProtection="1">
      <alignment horizontal="left" vertical="center" wrapText="1"/>
    </xf>
    <xf numFmtId="164" fontId="21" fillId="0" borderId="36" xfId="3" applyNumberFormat="1" applyFont="1" applyBorder="1" applyAlignment="1" applyProtection="1">
      <alignment horizontal="left" vertical="center" wrapText="1"/>
    </xf>
    <xf numFmtId="164" fontId="15" fillId="16" borderId="39" xfId="3" applyNumberFormat="1" applyFont="1" applyFill="1" applyBorder="1" applyAlignment="1" applyProtection="1">
      <alignment horizontal="left" vertical="center" wrapText="1"/>
    </xf>
    <xf numFmtId="0" fontId="7" fillId="16" borderId="35" xfId="0" applyFont="1" applyFill="1" applyBorder="1" applyAlignment="1" applyProtection="1">
      <alignment horizontal="left" vertical="center" wrapText="1"/>
    </xf>
    <xf numFmtId="0" fontId="7" fillId="16" borderId="68" xfId="0" applyFont="1" applyFill="1" applyBorder="1" applyAlignment="1" applyProtection="1">
      <alignment horizontal="left" vertical="center" wrapText="1"/>
    </xf>
    <xf numFmtId="166" fontId="14" fillId="10" borderId="26" xfId="3" applyNumberFormat="1" applyFont="1" applyFill="1" applyBorder="1" applyAlignment="1" applyProtection="1">
      <alignment horizontal="center" vertical="center" wrapText="1"/>
    </xf>
    <xf numFmtId="164" fontId="20" fillId="0" borderId="1" xfId="8" applyNumberFormat="1" applyFont="1" applyFill="1" applyBorder="1" applyAlignment="1" applyProtection="1">
      <alignment horizontal="left" vertical="center" wrapText="1"/>
    </xf>
    <xf numFmtId="164" fontId="20" fillId="0" borderId="3" xfId="8" applyNumberFormat="1" applyFont="1" applyFill="1" applyBorder="1" applyAlignment="1" applyProtection="1">
      <alignment horizontal="left" vertical="center" wrapText="1"/>
    </xf>
    <xf numFmtId="164" fontId="35" fillId="0" borderId="19" xfId="8" applyNumberFormat="1" applyFont="1" applyFill="1" applyBorder="1" applyAlignment="1" applyProtection="1">
      <alignment horizontal="center" vertical="center" wrapText="1"/>
    </xf>
    <xf numFmtId="164" fontId="35" fillId="0" borderId="8" xfId="8" applyNumberFormat="1" applyFont="1" applyFill="1" applyBorder="1" applyAlignment="1" applyProtection="1">
      <alignment horizontal="center" vertical="center" wrapText="1"/>
    </xf>
    <xf numFmtId="164" fontId="35" fillId="0" borderId="16" xfId="8" applyNumberFormat="1" applyFont="1" applyFill="1" applyBorder="1" applyAlignment="1" applyProtection="1">
      <alignment horizontal="center" vertical="center" wrapText="1"/>
    </xf>
    <xf numFmtId="166" fontId="26" fillId="21" borderId="50" xfId="0" applyNumberFormat="1" applyFont="1" applyFill="1" applyBorder="1" applyAlignment="1" applyProtection="1">
      <alignment horizontal="center" vertical="center"/>
    </xf>
    <xf numFmtId="0" fontId="26" fillId="21" borderId="65" xfId="0" applyFont="1" applyFill="1" applyBorder="1" applyAlignment="1" applyProtection="1">
      <alignment horizontal="center" vertical="center"/>
    </xf>
    <xf numFmtId="166" fontId="23" fillId="15" borderId="10" xfId="0" applyNumberFormat="1" applyFont="1" applyFill="1" applyBorder="1" applyAlignment="1" applyProtection="1">
      <alignment horizontal="center" vertical="center"/>
    </xf>
    <xf numFmtId="0" fontId="23" fillId="15" borderId="11" xfId="0" applyFont="1" applyFill="1" applyBorder="1" applyAlignment="1" applyProtection="1">
      <alignment horizontal="center" vertical="center"/>
    </xf>
    <xf numFmtId="164" fontId="20" fillId="14" borderId="7" xfId="3" applyNumberFormat="1" applyFont="1" applyFill="1" applyBorder="1" applyAlignment="1" applyProtection="1">
      <alignment horizontal="left" vertical="center" wrapText="1"/>
    </xf>
    <xf numFmtId="164" fontId="20" fillId="14" borderId="9" xfId="3" applyNumberFormat="1" applyFont="1" applyFill="1" applyBorder="1" applyAlignment="1" applyProtection="1">
      <alignment horizontal="left" vertical="center" wrapText="1"/>
    </xf>
    <xf numFmtId="0" fontId="2" fillId="14" borderId="8" xfId="0" applyFont="1" applyFill="1" applyBorder="1" applyAlignment="1" applyProtection="1">
      <alignment vertical="center" wrapText="1"/>
    </xf>
    <xf numFmtId="0" fontId="2" fillId="14" borderId="9" xfId="0" applyFont="1" applyFill="1" applyBorder="1" applyAlignment="1" applyProtection="1">
      <alignment vertical="center" wrapText="1"/>
    </xf>
    <xf numFmtId="167" fontId="26" fillId="17" borderId="38" xfId="1" quotePrefix="1" applyNumberFormat="1" applyFont="1" applyFill="1" applyBorder="1" applyAlignment="1" applyProtection="1">
      <alignment horizontal="center" vertical="center" wrapText="1"/>
    </xf>
    <xf numFmtId="167" fontId="26" fillId="17" borderId="45" xfId="1" quotePrefix="1" applyNumberFormat="1" applyFont="1" applyFill="1" applyBorder="1" applyAlignment="1" applyProtection="1">
      <alignment horizontal="center" vertical="center" wrapText="1"/>
    </xf>
    <xf numFmtId="164" fontId="20" fillId="14" borderId="19" xfId="3" applyNumberFormat="1" applyFont="1" applyFill="1" applyBorder="1" applyAlignment="1" applyProtection="1">
      <alignment horizontal="center" vertical="center" wrapText="1"/>
    </xf>
    <xf numFmtId="164" fontId="20" fillId="14" borderId="8" xfId="3" applyNumberFormat="1" applyFont="1" applyFill="1" applyBorder="1" applyAlignment="1" applyProtection="1">
      <alignment horizontal="center" vertical="center" wrapText="1"/>
    </xf>
    <xf numFmtId="0" fontId="15" fillId="0" borderId="4"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15" fillId="0" borderId="38" xfId="0" applyFont="1" applyFill="1" applyBorder="1" applyAlignment="1" applyProtection="1">
      <alignment horizontal="left" vertical="center"/>
    </xf>
  </cellXfs>
  <cellStyles count="9">
    <cellStyle name="20 % - Akzent1" xfId="1" builtinId="30"/>
    <cellStyle name="Gut 2" xfId="6"/>
    <cellStyle name="Neutral 2" xfId="5"/>
    <cellStyle name="Schlecht 2" xfId="4"/>
    <cellStyle name="Standard" xfId="0" builtinId="0"/>
    <cellStyle name="Standard 2" xfId="3"/>
    <cellStyle name="Standard 2 2" xfId="8"/>
    <cellStyle name="Standard 3" xfId="7"/>
    <cellStyle name="Standard 4" xfId="2"/>
  </cellStyles>
  <dxfs count="1">
    <dxf>
      <font>
        <b/>
        <i val="0"/>
        <color rgb="FFFF0000"/>
      </font>
    </dxf>
  </dxfs>
  <tableStyles count="0" defaultTableStyle="TableStyleMedium2" defaultPivotStyle="PivotStyleLight16"/>
  <colors>
    <mruColors>
      <color rgb="FFFFFF99"/>
      <color rgb="FFFFFFCC"/>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A65"/>
  <sheetViews>
    <sheetView tabSelected="1" zoomScale="90" zoomScaleNormal="90" workbookViewId="0">
      <selection activeCell="D11" sqref="D11:I11"/>
    </sheetView>
  </sheetViews>
  <sheetFormatPr baseColWidth="10" defaultColWidth="11.5703125" defaultRowHeight="12" x14ac:dyDescent="0.2"/>
  <cols>
    <col min="1" max="1" width="2.85546875" style="77" customWidth="1"/>
    <col min="2" max="2" width="5.28515625" style="78" bestFit="1" customWidth="1"/>
    <col min="3" max="3" width="35.7109375" style="4" customWidth="1"/>
    <col min="4" max="9" width="16.85546875" style="4" customWidth="1"/>
    <col min="10" max="10" width="3.42578125" style="4" customWidth="1"/>
    <col min="11" max="11" width="16.85546875" style="4" customWidth="1"/>
    <col min="12" max="12" width="3.42578125" style="77" customWidth="1"/>
    <col min="13" max="13" width="17.5703125" style="4" customWidth="1"/>
    <col min="14" max="14" width="16.85546875" style="4" customWidth="1"/>
    <col min="15" max="15" width="3.85546875" style="77" customWidth="1"/>
    <col min="16" max="153" width="11.5703125" style="77"/>
    <col min="154" max="16384" width="11.5703125" style="4"/>
  </cols>
  <sheetData>
    <row r="1" spans="1:157" ht="12.75" thickBot="1" x14ac:dyDescent="0.25">
      <c r="B1" s="249"/>
      <c r="C1" s="41"/>
      <c r="D1" s="41"/>
      <c r="E1" s="41"/>
      <c r="F1" s="41"/>
      <c r="G1" s="41"/>
      <c r="H1" s="41"/>
      <c r="I1" s="41"/>
      <c r="J1" s="41"/>
      <c r="K1" s="41"/>
      <c r="M1" s="41"/>
      <c r="N1" s="41"/>
    </row>
    <row r="2" spans="1:157" s="87" customFormat="1" ht="15.75" x14ac:dyDescent="0.25">
      <c r="A2" s="80"/>
      <c r="B2" s="81"/>
      <c r="C2" s="82"/>
      <c r="D2" s="82"/>
      <c r="E2" s="82"/>
      <c r="F2" s="82"/>
      <c r="G2" s="82"/>
      <c r="H2" s="82"/>
      <c r="I2" s="82"/>
      <c r="J2" s="82"/>
      <c r="K2" s="82"/>
      <c r="L2" s="82"/>
      <c r="M2" s="82"/>
      <c r="N2" s="82"/>
      <c r="O2" s="253"/>
    </row>
    <row r="3" spans="1:157" s="84" customFormat="1" ht="15.75" x14ac:dyDescent="0.25">
      <c r="A3" s="80"/>
      <c r="B3" s="85"/>
      <c r="C3" s="442" t="s">
        <v>167</v>
      </c>
      <c r="D3" s="442"/>
      <c r="E3" s="442"/>
      <c r="F3" s="442"/>
      <c r="G3" s="87"/>
      <c r="H3" s="87"/>
      <c r="I3" s="87"/>
      <c r="J3" s="87"/>
      <c r="K3" s="87"/>
      <c r="L3" s="87"/>
      <c r="M3" s="87"/>
      <c r="N3" s="87"/>
      <c r="O3" s="254"/>
    </row>
    <row r="4" spans="1:157" s="84" customFormat="1" ht="15.75" x14ac:dyDescent="0.25">
      <c r="A4" s="80"/>
      <c r="B4" s="90"/>
      <c r="C4" s="264" t="s">
        <v>168</v>
      </c>
      <c r="D4" s="87"/>
      <c r="E4" s="87"/>
      <c r="F4" s="87"/>
      <c r="G4" s="87"/>
      <c r="H4" s="87"/>
      <c r="I4" s="87"/>
      <c r="J4" s="87"/>
      <c r="K4" s="265"/>
      <c r="L4" s="266" t="s">
        <v>63</v>
      </c>
      <c r="M4" s="266"/>
      <c r="N4" s="266"/>
      <c r="O4" s="254"/>
    </row>
    <row r="5" spans="1:157" s="84" customFormat="1" ht="15.75" customHeight="1" x14ac:dyDescent="0.2">
      <c r="A5" s="80"/>
      <c r="B5" s="92"/>
      <c r="C5" s="87"/>
      <c r="D5" s="87"/>
      <c r="E5" s="87"/>
      <c r="F5" s="87"/>
      <c r="G5" s="87"/>
      <c r="H5" s="87"/>
      <c r="I5" s="87"/>
      <c r="J5" s="87"/>
      <c r="K5" s="87"/>
      <c r="L5" s="87"/>
      <c r="M5" s="87"/>
      <c r="N5" s="87"/>
      <c r="O5" s="254"/>
    </row>
    <row r="6" spans="1:157" s="84" customFormat="1" ht="33" customHeight="1" x14ac:dyDescent="0.25">
      <c r="A6" s="80"/>
      <c r="B6" s="92"/>
      <c r="C6" s="461" t="s">
        <v>171</v>
      </c>
      <c r="D6" s="461"/>
      <c r="E6" s="461"/>
      <c r="F6" s="461"/>
      <c r="G6" s="461"/>
      <c r="H6" s="461"/>
      <c r="I6" s="461"/>
      <c r="J6" s="87"/>
      <c r="K6" s="87"/>
      <c r="L6" s="87"/>
      <c r="M6" s="87"/>
      <c r="N6" s="87"/>
      <c r="O6" s="254"/>
    </row>
    <row r="7" spans="1:157" s="84" customFormat="1" ht="15.75" customHeight="1" thickBot="1" x14ac:dyDescent="0.25">
      <c r="A7" s="80"/>
      <c r="B7" s="92"/>
      <c r="C7" s="87"/>
      <c r="D7" s="87"/>
      <c r="E7" s="87"/>
      <c r="F7" s="87"/>
      <c r="G7" s="87"/>
      <c r="H7" s="87"/>
      <c r="I7" s="87"/>
      <c r="J7" s="87"/>
      <c r="K7" s="87"/>
      <c r="L7" s="87"/>
      <c r="M7" s="87"/>
      <c r="N7" s="87"/>
      <c r="O7" s="254"/>
    </row>
    <row r="8" spans="1:157" s="271" customFormat="1" ht="42.75" customHeight="1" thickBot="1" x14ac:dyDescent="0.25">
      <c r="A8" s="267"/>
      <c r="B8" s="268"/>
      <c r="C8" s="450" t="s">
        <v>169</v>
      </c>
      <c r="D8" s="451"/>
      <c r="E8" s="452" t="s">
        <v>83</v>
      </c>
      <c r="F8" s="452"/>
      <c r="G8" s="453" t="s">
        <v>119</v>
      </c>
      <c r="H8" s="453"/>
      <c r="I8" s="454"/>
      <c r="J8" s="269"/>
      <c r="K8" s="270"/>
      <c r="M8" s="272"/>
      <c r="N8" s="272"/>
      <c r="O8" s="273"/>
    </row>
    <row r="9" spans="1:157" s="84" customFormat="1" ht="17.25" customHeight="1" thickBot="1" x14ac:dyDescent="0.25">
      <c r="A9" s="80"/>
      <c r="B9" s="92"/>
      <c r="C9" s="274"/>
      <c r="D9" s="274"/>
      <c r="E9" s="274"/>
      <c r="F9" s="274"/>
      <c r="G9" s="274"/>
      <c r="H9" s="275"/>
      <c r="I9" s="275"/>
      <c r="J9" s="80"/>
      <c r="K9" s="87"/>
      <c r="L9" s="272"/>
      <c r="M9" s="272"/>
      <c r="N9" s="272"/>
      <c r="O9" s="254"/>
    </row>
    <row r="10" spans="1:157" s="84" customFormat="1" ht="30" customHeight="1" x14ac:dyDescent="0.2">
      <c r="A10" s="80"/>
      <c r="B10" s="92"/>
      <c r="C10" s="388" t="s">
        <v>62</v>
      </c>
      <c r="D10" s="455"/>
      <c r="E10" s="456"/>
      <c r="F10" s="456"/>
      <c r="G10" s="456"/>
      <c r="H10" s="456"/>
      <c r="I10" s="457"/>
      <c r="J10" s="276"/>
      <c r="K10" s="87"/>
      <c r="L10" s="272"/>
      <c r="M10" s="272"/>
      <c r="N10" s="272"/>
      <c r="O10" s="254"/>
    </row>
    <row r="11" spans="1:157" s="84" customFormat="1" ht="30" customHeight="1" thickBot="1" x14ac:dyDescent="0.25">
      <c r="A11" s="80"/>
      <c r="B11" s="92"/>
      <c r="C11" s="109" t="s">
        <v>1</v>
      </c>
      <c r="D11" s="458"/>
      <c r="E11" s="459"/>
      <c r="F11" s="459"/>
      <c r="G11" s="459"/>
      <c r="H11" s="459"/>
      <c r="I11" s="460"/>
      <c r="J11" s="232"/>
      <c r="K11" s="87"/>
      <c r="L11" s="272"/>
      <c r="M11" s="272"/>
      <c r="N11" s="272"/>
      <c r="O11" s="254"/>
    </row>
    <row r="12" spans="1:157" ht="17.25" customHeight="1" thickBot="1" x14ac:dyDescent="0.25">
      <c r="B12" s="103"/>
      <c r="C12" s="41"/>
      <c r="D12" s="41"/>
      <c r="E12" s="105"/>
      <c r="F12" s="105"/>
      <c r="G12" s="105"/>
      <c r="H12" s="41"/>
      <c r="I12" s="105"/>
      <c r="J12" s="41"/>
      <c r="K12" s="41"/>
      <c r="L12" s="105"/>
      <c r="M12" s="41"/>
      <c r="N12" s="105"/>
      <c r="O12" s="277"/>
      <c r="EX12" s="77"/>
      <c r="EY12" s="77"/>
      <c r="EZ12" s="77"/>
      <c r="FA12" s="77"/>
    </row>
    <row r="13" spans="1:157" ht="36" customHeight="1" thickBot="1" x14ac:dyDescent="0.3">
      <c r="A13" s="80"/>
      <c r="B13" s="92"/>
      <c r="C13" s="447" t="s">
        <v>71</v>
      </c>
      <c r="D13" s="448"/>
      <c r="E13" s="448"/>
      <c r="F13" s="448"/>
      <c r="G13" s="448"/>
      <c r="H13" s="448"/>
      <c r="I13" s="449"/>
      <c r="J13" s="278"/>
      <c r="K13" s="279"/>
      <c r="L13" s="280"/>
      <c r="M13" s="462" t="s">
        <v>46</v>
      </c>
      <c r="N13" s="463"/>
      <c r="O13" s="277"/>
      <c r="EX13" s="77"/>
      <c r="EY13" s="77"/>
      <c r="EZ13" s="77"/>
      <c r="FA13" s="77"/>
    </row>
    <row r="14" spans="1:157" ht="5.25" customHeight="1" thickBot="1" x14ac:dyDescent="0.25">
      <c r="A14" s="80"/>
      <c r="B14" s="92"/>
      <c r="C14" s="41"/>
      <c r="D14" s="41"/>
      <c r="E14" s="105"/>
      <c r="F14" s="105"/>
      <c r="G14" s="105"/>
      <c r="H14" s="41"/>
      <c r="I14" s="105"/>
      <c r="J14" s="41"/>
      <c r="K14" s="279"/>
      <c r="L14" s="105"/>
      <c r="M14" s="41"/>
      <c r="N14" s="281"/>
      <c r="O14" s="277"/>
      <c r="EX14" s="77"/>
      <c r="EY14" s="77"/>
      <c r="EZ14" s="77"/>
      <c r="FA14" s="77"/>
    </row>
    <row r="15" spans="1:157" ht="37.5" customHeight="1" thickBot="1" x14ac:dyDescent="0.25">
      <c r="A15" s="80"/>
      <c r="B15" s="92"/>
      <c r="C15" s="282"/>
      <c r="D15" s="445" t="s">
        <v>19</v>
      </c>
      <c r="E15" s="446"/>
      <c r="F15" s="445" t="s">
        <v>38</v>
      </c>
      <c r="G15" s="446"/>
      <c r="H15" s="445" t="s">
        <v>20</v>
      </c>
      <c r="I15" s="446"/>
      <c r="J15" s="237"/>
      <c r="K15" s="471" t="s">
        <v>40</v>
      </c>
      <c r="M15" s="474" t="s">
        <v>160</v>
      </c>
      <c r="N15" s="475"/>
      <c r="O15" s="277"/>
    </row>
    <row r="16" spans="1:157" ht="37.5" customHeight="1" thickBot="1" x14ac:dyDescent="0.25">
      <c r="B16" s="103"/>
      <c r="C16" s="283" t="s">
        <v>45</v>
      </c>
      <c r="D16" s="50">
        <v>12</v>
      </c>
      <c r="E16" s="284" t="s">
        <v>44</v>
      </c>
      <c r="F16" s="51">
        <v>12</v>
      </c>
      <c r="G16" s="284" t="s">
        <v>44</v>
      </c>
      <c r="H16" s="51">
        <v>12</v>
      </c>
      <c r="I16" s="285" t="s">
        <v>44</v>
      </c>
      <c r="J16" s="237"/>
      <c r="K16" s="472"/>
      <c r="M16" s="476"/>
      <c r="N16" s="477"/>
      <c r="O16" s="277"/>
      <c r="Q16" s="272"/>
    </row>
    <row r="17" spans="1:153" s="118" customFormat="1" ht="34.15" customHeight="1" thickBot="1" x14ac:dyDescent="0.25">
      <c r="A17" s="114"/>
      <c r="B17" s="115"/>
      <c r="C17" s="286"/>
      <c r="D17" s="287" t="s">
        <v>4</v>
      </c>
      <c r="E17" s="287" t="s">
        <v>5</v>
      </c>
      <c r="F17" s="287" t="s">
        <v>4</v>
      </c>
      <c r="G17" s="287" t="s">
        <v>5</v>
      </c>
      <c r="H17" s="287" t="s">
        <v>4</v>
      </c>
      <c r="I17" s="288" t="s">
        <v>5</v>
      </c>
      <c r="J17" s="237"/>
      <c r="K17" s="289"/>
      <c r="L17" s="114"/>
      <c r="M17" s="290" t="s">
        <v>4</v>
      </c>
      <c r="N17" s="291" t="s">
        <v>5</v>
      </c>
      <c r="O17" s="135"/>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row>
    <row r="18" spans="1:153" s="136" customFormat="1" ht="27.75" customHeight="1" x14ac:dyDescent="0.2">
      <c r="A18" s="114"/>
      <c r="B18" s="292">
        <v>1</v>
      </c>
      <c r="C18" s="293" t="s">
        <v>9</v>
      </c>
      <c r="D18" s="443"/>
      <c r="E18" s="444"/>
      <c r="F18" s="294"/>
      <c r="G18" s="294"/>
      <c r="H18" s="443"/>
      <c r="I18" s="473"/>
      <c r="J18" s="237"/>
      <c r="K18" s="295"/>
      <c r="L18" s="114"/>
      <c r="M18" s="464"/>
      <c r="N18" s="465"/>
      <c r="O18" s="135"/>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row>
    <row r="19" spans="1:153" s="299" customFormat="1" ht="34.9" customHeight="1" x14ac:dyDescent="0.2">
      <c r="A19" s="77"/>
      <c r="B19" s="137">
        <v>1.1000000000000001</v>
      </c>
      <c r="C19" s="296" t="s">
        <v>104</v>
      </c>
      <c r="D19" s="6">
        <v>0</v>
      </c>
      <c r="E19" s="17"/>
      <c r="F19" s="6">
        <v>0</v>
      </c>
      <c r="G19" s="17"/>
      <c r="H19" s="6">
        <v>0</v>
      </c>
      <c r="I19" s="297"/>
      <c r="J19" s="237"/>
      <c r="K19" s="298">
        <f>(D19+F19+H19)/($D$16+$F$16+$H$16)</f>
        <v>0</v>
      </c>
      <c r="L19" s="77"/>
      <c r="M19" s="7">
        <v>0</v>
      </c>
      <c r="N19" s="297"/>
      <c r="O19" s="2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row>
    <row r="20" spans="1:153" s="299" customFormat="1" ht="34.9" customHeight="1" x14ac:dyDescent="0.2">
      <c r="A20" s="77"/>
      <c r="B20" s="137">
        <v>1.2</v>
      </c>
      <c r="C20" s="296" t="s">
        <v>10</v>
      </c>
      <c r="D20" s="6">
        <v>0</v>
      </c>
      <c r="E20" s="149"/>
      <c r="F20" s="6">
        <v>0</v>
      </c>
      <c r="G20" s="149"/>
      <c r="H20" s="6">
        <v>0</v>
      </c>
      <c r="I20" s="297"/>
      <c r="J20" s="237"/>
      <c r="K20" s="298">
        <f>(D20+F20+H20)/($D$16+$F$16+$H$16)</f>
        <v>0</v>
      </c>
      <c r="L20" s="77"/>
      <c r="M20" s="7">
        <v>0</v>
      </c>
      <c r="N20" s="297"/>
      <c r="O20" s="2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row>
    <row r="21" spans="1:153" s="299" customFormat="1" ht="34.9" customHeight="1" x14ac:dyDescent="0.2">
      <c r="A21" s="77"/>
      <c r="B21" s="137">
        <v>1.3</v>
      </c>
      <c r="C21" s="296" t="s">
        <v>12</v>
      </c>
      <c r="D21" s="6">
        <v>0</v>
      </c>
      <c r="E21" s="149"/>
      <c r="F21" s="6">
        <v>0</v>
      </c>
      <c r="G21" s="149"/>
      <c r="H21" s="6">
        <v>0</v>
      </c>
      <c r="I21" s="297"/>
      <c r="J21" s="237"/>
      <c r="K21" s="298">
        <f t="shared" ref="K21:K22" si="0">(D21+F21+H21)/($D$16+$F$16+$H$16)</f>
        <v>0</v>
      </c>
      <c r="L21" s="77"/>
      <c r="M21" s="7">
        <v>0</v>
      </c>
      <c r="N21" s="297"/>
      <c r="O21" s="2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row>
    <row r="22" spans="1:153" s="299" customFormat="1" ht="34.9" customHeight="1" x14ac:dyDescent="0.2">
      <c r="A22" s="77"/>
      <c r="B22" s="153">
        <v>1.5</v>
      </c>
      <c r="C22" s="300" t="s">
        <v>13</v>
      </c>
      <c r="D22" s="6">
        <v>0</v>
      </c>
      <c r="E22" s="149"/>
      <c r="F22" s="6">
        <v>0</v>
      </c>
      <c r="G22" s="149"/>
      <c r="H22" s="6">
        <v>0</v>
      </c>
      <c r="I22" s="297"/>
      <c r="J22" s="237"/>
      <c r="K22" s="298">
        <f t="shared" si="0"/>
        <v>0</v>
      </c>
      <c r="L22" s="77"/>
      <c r="M22" s="7">
        <v>0</v>
      </c>
      <c r="N22" s="297"/>
      <c r="O22" s="2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row>
    <row r="23" spans="1:153" s="299" customFormat="1" ht="34.9" customHeight="1" x14ac:dyDescent="0.2">
      <c r="A23" s="77"/>
      <c r="B23" s="153">
        <v>1.6</v>
      </c>
      <c r="C23" s="301" t="s">
        <v>35</v>
      </c>
      <c r="D23" s="302">
        <f>SUM(D19:D22)</f>
        <v>0</v>
      </c>
      <c r="E23" s="303"/>
      <c r="F23" s="302">
        <f>SUM(F19:F22)</f>
        <v>0</v>
      </c>
      <c r="G23" s="303"/>
      <c r="H23" s="302">
        <f>SUM(H19:H22)</f>
        <v>0</v>
      </c>
      <c r="I23" s="304"/>
      <c r="J23" s="237"/>
      <c r="K23" s="305">
        <f>SUM(K19:K22)</f>
        <v>0</v>
      </c>
      <c r="L23" s="77"/>
      <c r="M23" s="306">
        <f>SUM(M19:M22)</f>
        <v>0</v>
      </c>
      <c r="N23" s="304"/>
      <c r="O23" s="2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row>
    <row r="24" spans="1:153" s="136" customFormat="1" ht="28.5" customHeight="1" x14ac:dyDescent="0.2">
      <c r="A24" s="114"/>
      <c r="B24" s="292">
        <v>2</v>
      </c>
      <c r="C24" s="293" t="s">
        <v>101</v>
      </c>
      <c r="D24" s="466"/>
      <c r="E24" s="467"/>
      <c r="F24" s="307"/>
      <c r="G24" s="307"/>
      <c r="H24" s="466"/>
      <c r="I24" s="468"/>
      <c r="J24" s="237"/>
      <c r="K24" s="308"/>
      <c r="L24" s="309"/>
      <c r="M24" s="469"/>
      <c r="N24" s="468"/>
      <c r="O24" s="135"/>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row>
    <row r="25" spans="1:153" s="299" customFormat="1" ht="34.9" customHeight="1" x14ac:dyDescent="0.2">
      <c r="A25" s="77"/>
      <c r="B25" s="137"/>
      <c r="C25" s="296" t="s">
        <v>141</v>
      </c>
      <c r="D25" s="233">
        <v>0</v>
      </c>
      <c r="E25" s="149"/>
      <c r="F25" s="233">
        <v>0</v>
      </c>
      <c r="G25" s="149"/>
      <c r="H25" s="233">
        <v>0</v>
      </c>
      <c r="I25" s="297"/>
      <c r="J25" s="237"/>
      <c r="K25" s="310">
        <f>(D25+F25+H25)/($D$16+$F$16+$H$16)</f>
        <v>0</v>
      </c>
      <c r="L25" s="77"/>
      <c r="M25" s="234">
        <v>0</v>
      </c>
      <c r="N25" s="297"/>
      <c r="O25" s="2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row>
    <row r="26" spans="1:153" s="299" customFormat="1" ht="34.9" customHeight="1" x14ac:dyDescent="0.2">
      <c r="A26" s="77"/>
      <c r="B26" s="137"/>
      <c r="C26" s="296" t="s">
        <v>102</v>
      </c>
      <c r="D26" s="6">
        <v>0</v>
      </c>
      <c r="E26" s="149"/>
      <c r="F26" s="6">
        <v>0</v>
      </c>
      <c r="G26" s="149"/>
      <c r="H26" s="6">
        <v>0</v>
      </c>
      <c r="I26" s="297"/>
      <c r="J26" s="237"/>
      <c r="K26" s="298">
        <f>(D26+F26+H26)/((IF(D16&gt;=0.1,1,0))+(IF(F16&gt;=0.1,1,0))+(IF(H16&gt;=0.1,1,0)))</f>
        <v>0</v>
      </c>
      <c r="L26" s="77"/>
      <c r="M26" s="7">
        <v>0</v>
      </c>
      <c r="N26" s="297"/>
      <c r="O26" s="2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row>
    <row r="27" spans="1:153" s="299" customFormat="1" ht="34.9" customHeight="1" x14ac:dyDescent="0.2">
      <c r="A27" s="77"/>
      <c r="B27" s="153"/>
      <c r="C27" s="311" t="s">
        <v>106</v>
      </c>
      <c r="D27" s="302">
        <f>D25*D26</f>
        <v>0</v>
      </c>
      <c r="E27" s="303"/>
      <c r="F27" s="302">
        <f>F25*F26</f>
        <v>0</v>
      </c>
      <c r="G27" s="303"/>
      <c r="H27" s="302">
        <f>H25*H26</f>
        <v>0</v>
      </c>
      <c r="I27" s="304"/>
      <c r="J27" s="237"/>
      <c r="K27" s="305">
        <f>K25*K26</f>
        <v>0</v>
      </c>
      <c r="L27" s="77"/>
      <c r="M27" s="306">
        <f>M25*M26</f>
        <v>0</v>
      </c>
      <c r="N27" s="304"/>
      <c r="O27" s="2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row>
    <row r="28" spans="1:153" s="136" customFormat="1" ht="28.5" customHeight="1" x14ac:dyDescent="0.2">
      <c r="A28" s="114"/>
      <c r="B28" s="292">
        <v>4</v>
      </c>
      <c r="C28" s="293" t="s">
        <v>14</v>
      </c>
      <c r="D28" s="466"/>
      <c r="E28" s="467"/>
      <c r="F28" s="307"/>
      <c r="G28" s="307"/>
      <c r="H28" s="466"/>
      <c r="I28" s="468"/>
      <c r="J28" s="237"/>
      <c r="K28" s="308"/>
      <c r="L28" s="309"/>
      <c r="M28" s="469"/>
      <c r="N28" s="468"/>
      <c r="O28" s="135"/>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row>
    <row r="29" spans="1:153" s="299" customFormat="1" ht="39.6" customHeight="1" x14ac:dyDescent="0.2">
      <c r="A29" s="77"/>
      <c r="B29" s="137">
        <v>4.0999999999999996</v>
      </c>
      <c r="C29" s="312" t="s">
        <v>15</v>
      </c>
      <c r="D29" s="69"/>
      <c r="E29" s="8">
        <v>0</v>
      </c>
      <c r="F29" s="313"/>
      <c r="G29" s="8">
        <v>0</v>
      </c>
      <c r="H29" s="69"/>
      <c r="I29" s="8">
        <v>0</v>
      </c>
      <c r="J29" s="237"/>
      <c r="K29" s="298">
        <f>(E29+G29+I29)/($D$16+$F$16+$H$16)</f>
        <v>0</v>
      </c>
      <c r="L29" s="77"/>
      <c r="M29" s="314"/>
      <c r="N29" s="43">
        <v>0</v>
      </c>
      <c r="O29" s="2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row>
    <row r="30" spans="1:153" s="299" customFormat="1" ht="34.9" customHeight="1" x14ac:dyDescent="0.2">
      <c r="A30" s="77"/>
      <c r="B30" s="137">
        <v>4.2</v>
      </c>
      <c r="C30" s="296" t="s">
        <v>16</v>
      </c>
      <c r="D30" s="149"/>
      <c r="E30" s="8">
        <v>0</v>
      </c>
      <c r="F30" s="315"/>
      <c r="G30" s="8">
        <v>0</v>
      </c>
      <c r="H30" s="149"/>
      <c r="I30" s="8">
        <v>0</v>
      </c>
      <c r="J30" s="237"/>
      <c r="K30" s="298">
        <f t="shared" ref="K30:K35" si="1">(E30+G30+I30)/($D$16+$F$16+$H$16)</f>
        <v>0</v>
      </c>
      <c r="L30" s="77"/>
      <c r="M30" s="1"/>
      <c r="N30" s="43">
        <v>0</v>
      </c>
      <c r="O30" s="2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row>
    <row r="31" spans="1:153" s="299" customFormat="1" ht="34.9" customHeight="1" x14ac:dyDescent="0.2">
      <c r="A31" s="77"/>
      <c r="B31" s="137">
        <v>4.3</v>
      </c>
      <c r="C31" s="296" t="s">
        <v>91</v>
      </c>
      <c r="D31" s="149"/>
      <c r="E31" s="8">
        <v>0</v>
      </c>
      <c r="F31" s="315"/>
      <c r="G31" s="8">
        <v>0</v>
      </c>
      <c r="H31" s="149"/>
      <c r="I31" s="8">
        <v>0</v>
      </c>
      <c r="J31" s="237"/>
      <c r="K31" s="298">
        <f t="shared" si="1"/>
        <v>0</v>
      </c>
      <c r="L31" s="77"/>
      <c r="M31" s="1"/>
      <c r="N31" s="43">
        <v>0</v>
      </c>
      <c r="O31" s="2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row>
    <row r="32" spans="1:153" s="299" customFormat="1" ht="34.9" customHeight="1" x14ac:dyDescent="0.2">
      <c r="A32" s="77"/>
      <c r="B32" s="137">
        <v>4.4000000000000004</v>
      </c>
      <c r="C32" s="296" t="s">
        <v>34</v>
      </c>
      <c r="D32" s="149"/>
      <c r="E32" s="8">
        <v>0</v>
      </c>
      <c r="F32" s="315"/>
      <c r="G32" s="8">
        <v>0</v>
      </c>
      <c r="H32" s="149"/>
      <c r="I32" s="8">
        <v>0</v>
      </c>
      <c r="J32" s="237"/>
      <c r="K32" s="298">
        <f t="shared" si="1"/>
        <v>0</v>
      </c>
      <c r="L32" s="77"/>
      <c r="M32" s="1"/>
      <c r="N32" s="43">
        <v>0</v>
      </c>
      <c r="O32" s="2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row>
    <row r="33" spans="1:153" s="299" customFormat="1" ht="34.9" customHeight="1" x14ac:dyDescent="0.2">
      <c r="A33" s="77"/>
      <c r="B33" s="137">
        <v>4.5</v>
      </c>
      <c r="C33" s="296" t="s">
        <v>32</v>
      </c>
      <c r="D33" s="149"/>
      <c r="E33" s="8">
        <v>0</v>
      </c>
      <c r="F33" s="315"/>
      <c r="G33" s="8">
        <v>0</v>
      </c>
      <c r="H33" s="149"/>
      <c r="I33" s="8">
        <v>0</v>
      </c>
      <c r="J33" s="237"/>
      <c r="K33" s="298">
        <f t="shared" si="1"/>
        <v>0</v>
      </c>
      <c r="L33" s="77"/>
      <c r="M33" s="1"/>
      <c r="N33" s="43">
        <v>0</v>
      </c>
      <c r="O33" s="2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row>
    <row r="34" spans="1:153" s="299" customFormat="1" ht="34.9" customHeight="1" x14ac:dyDescent="0.2">
      <c r="A34" s="77"/>
      <c r="B34" s="137">
        <v>4.5999999999999996</v>
      </c>
      <c r="C34" s="296" t="s">
        <v>33</v>
      </c>
      <c r="D34" s="149"/>
      <c r="E34" s="8">
        <v>0</v>
      </c>
      <c r="F34" s="315"/>
      <c r="G34" s="8">
        <v>0</v>
      </c>
      <c r="H34" s="149"/>
      <c r="I34" s="8">
        <v>0</v>
      </c>
      <c r="J34" s="237"/>
      <c r="K34" s="298">
        <f t="shared" si="1"/>
        <v>0</v>
      </c>
      <c r="L34" s="77"/>
      <c r="M34" s="1"/>
      <c r="N34" s="43">
        <v>0</v>
      </c>
      <c r="O34" s="2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row>
    <row r="35" spans="1:153" s="299" customFormat="1" ht="34.9" customHeight="1" x14ac:dyDescent="0.2">
      <c r="A35" s="77"/>
      <c r="B35" s="137">
        <v>4.7</v>
      </c>
      <c r="C35" s="296" t="s">
        <v>17</v>
      </c>
      <c r="D35" s="149"/>
      <c r="E35" s="8">
        <v>0</v>
      </c>
      <c r="F35" s="315"/>
      <c r="G35" s="8">
        <v>0</v>
      </c>
      <c r="H35" s="149"/>
      <c r="I35" s="8">
        <v>0</v>
      </c>
      <c r="J35" s="237"/>
      <c r="K35" s="298">
        <f t="shared" si="1"/>
        <v>0</v>
      </c>
      <c r="L35" s="77"/>
      <c r="M35" s="1"/>
      <c r="N35" s="43">
        <v>0</v>
      </c>
      <c r="O35" s="2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row>
    <row r="36" spans="1:153" s="299" customFormat="1" ht="34.9" customHeight="1" x14ac:dyDescent="0.2">
      <c r="A36" s="77"/>
      <c r="B36" s="137">
        <v>4.8</v>
      </c>
      <c r="C36" s="316" t="s">
        <v>42</v>
      </c>
      <c r="D36" s="149"/>
      <c r="E36" s="317">
        <f>SUM(E29:E35)</f>
        <v>0</v>
      </c>
      <c r="F36" s="315"/>
      <c r="G36" s="317">
        <f>SUM(G29:G35)</f>
        <v>0</v>
      </c>
      <c r="H36" s="149"/>
      <c r="I36" s="318">
        <f>SUM(I29:I35)</f>
        <v>0</v>
      </c>
      <c r="J36" s="237"/>
      <c r="K36" s="305">
        <f>SUM(K29:K35)</f>
        <v>0</v>
      </c>
      <c r="L36" s="77"/>
      <c r="M36" s="1"/>
      <c r="N36" s="318">
        <f>SUM(N29:N35)</f>
        <v>0</v>
      </c>
      <c r="O36" s="2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row>
    <row r="37" spans="1:153" s="299" customFormat="1" ht="34.9" customHeight="1" thickBot="1" x14ac:dyDescent="0.25">
      <c r="A37" s="77"/>
      <c r="B37" s="137">
        <v>4.9000000000000004</v>
      </c>
      <c r="C37" s="319" t="s">
        <v>41</v>
      </c>
      <c r="D37" s="239"/>
      <c r="E37" s="320">
        <f>D23-E36</f>
        <v>0</v>
      </c>
      <c r="F37" s="321"/>
      <c r="G37" s="320">
        <f>F23-G36</f>
        <v>0</v>
      </c>
      <c r="H37" s="239"/>
      <c r="I37" s="322">
        <f>H23-I36</f>
        <v>0</v>
      </c>
      <c r="J37" s="237"/>
      <c r="K37" s="323">
        <f>K23-K36</f>
        <v>0</v>
      </c>
      <c r="L37" s="77"/>
      <c r="M37" s="324"/>
      <c r="N37" s="322">
        <f>M23-N36</f>
        <v>0</v>
      </c>
      <c r="O37" s="2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row>
    <row r="38" spans="1:153" s="327" customFormat="1" ht="24" customHeight="1" thickBot="1" x14ac:dyDescent="0.25">
      <c r="A38" s="114"/>
      <c r="B38" s="325"/>
      <c r="C38" s="478" t="s">
        <v>137</v>
      </c>
      <c r="D38" s="478"/>
      <c r="E38" s="478"/>
      <c r="F38" s="478"/>
      <c r="G38" s="478"/>
      <c r="H38" s="478"/>
      <c r="I38" s="478"/>
      <c r="J38" s="478"/>
      <c r="K38" s="478"/>
      <c r="L38" s="478"/>
      <c r="M38" s="478"/>
      <c r="N38" s="478"/>
      <c r="O38" s="326"/>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14"/>
      <c r="DG38" s="114"/>
      <c r="DH38" s="114"/>
      <c r="DI38" s="114"/>
      <c r="DJ38" s="114"/>
      <c r="DK38" s="114"/>
      <c r="DL38" s="114"/>
      <c r="DM38" s="114"/>
      <c r="DN38" s="114"/>
      <c r="DO38" s="114"/>
      <c r="DP38" s="114"/>
      <c r="DQ38" s="114"/>
      <c r="DR38" s="114"/>
      <c r="DS38" s="114"/>
      <c r="DT38" s="114"/>
      <c r="DU38" s="114"/>
      <c r="DV38" s="114"/>
      <c r="DW38" s="114"/>
      <c r="DX38" s="114"/>
      <c r="DY38" s="114"/>
      <c r="DZ38" s="114"/>
      <c r="EA38" s="114"/>
      <c r="EB38" s="114"/>
      <c r="EC38" s="114"/>
      <c r="ED38" s="114"/>
      <c r="EE38" s="114"/>
      <c r="EF38" s="114"/>
      <c r="EG38" s="114"/>
      <c r="EH38" s="114"/>
      <c r="EI38" s="114"/>
      <c r="EJ38" s="114"/>
      <c r="EK38" s="114"/>
      <c r="EL38" s="114"/>
      <c r="EM38" s="114"/>
      <c r="EN38" s="114"/>
      <c r="EO38" s="114"/>
      <c r="EP38" s="114"/>
      <c r="EQ38" s="114"/>
      <c r="ER38" s="114"/>
      <c r="ES38" s="114"/>
      <c r="ET38" s="114"/>
      <c r="EU38" s="114"/>
      <c r="EV38" s="114"/>
      <c r="EW38" s="114"/>
    </row>
    <row r="39" spans="1:153" s="214" customFormat="1" ht="13.5" customHeight="1" x14ac:dyDescent="0.2">
      <c r="A39" s="209"/>
      <c r="B39" s="328"/>
      <c r="C39" s="328"/>
      <c r="D39" s="328"/>
      <c r="E39" s="328"/>
      <c r="F39" s="328"/>
      <c r="G39" s="328"/>
      <c r="H39" s="328"/>
      <c r="I39" s="328"/>
      <c r="J39" s="328"/>
      <c r="K39" s="328"/>
      <c r="L39" s="77"/>
      <c r="M39" s="328"/>
      <c r="N39" s="328"/>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c r="BT39" s="209"/>
      <c r="BU39" s="209"/>
      <c r="BV39" s="209"/>
      <c r="BW39" s="209"/>
      <c r="BX39" s="209"/>
      <c r="BY39" s="209"/>
      <c r="BZ39" s="209"/>
      <c r="CA39" s="209"/>
      <c r="CB39" s="209"/>
      <c r="CC39" s="209"/>
      <c r="CD39" s="209"/>
      <c r="CE39" s="209"/>
      <c r="CF39" s="209"/>
      <c r="CG39" s="209"/>
      <c r="CH39" s="209"/>
      <c r="CI39" s="209"/>
      <c r="CJ39" s="209"/>
      <c r="CK39" s="209"/>
      <c r="CL39" s="209"/>
      <c r="CM39" s="209"/>
      <c r="CN39" s="209"/>
      <c r="CO39" s="209"/>
      <c r="CP39" s="209"/>
      <c r="CQ39" s="209"/>
      <c r="CR39" s="209"/>
      <c r="CS39" s="209"/>
      <c r="CT39" s="209"/>
      <c r="CU39" s="209"/>
      <c r="CV39" s="209"/>
      <c r="CW39" s="209"/>
      <c r="CX39" s="209"/>
      <c r="CY39" s="209"/>
      <c r="CZ39" s="209"/>
      <c r="DA39" s="209"/>
      <c r="DB39" s="209"/>
      <c r="DC39" s="209"/>
      <c r="DD39" s="209"/>
      <c r="DE39" s="209"/>
      <c r="DF39" s="209"/>
      <c r="DG39" s="209"/>
      <c r="DH39" s="209"/>
      <c r="DI39" s="209"/>
      <c r="DJ39" s="209"/>
      <c r="DK39" s="209"/>
      <c r="DL39" s="209"/>
      <c r="DM39" s="209"/>
      <c r="DN39" s="209"/>
      <c r="DO39" s="209"/>
      <c r="DP39" s="209"/>
      <c r="DQ39" s="209"/>
      <c r="DR39" s="209"/>
      <c r="DS39" s="209"/>
      <c r="DT39" s="209"/>
      <c r="DU39" s="209"/>
      <c r="DV39" s="209"/>
      <c r="DW39" s="209"/>
      <c r="DX39" s="209"/>
      <c r="DY39" s="209"/>
      <c r="DZ39" s="209"/>
      <c r="EA39" s="209"/>
      <c r="EB39" s="209"/>
      <c r="EC39" s="209"/>
      <c r="ED39" s="209"/>
      <c r="EE39" s="209"/>
      <c r="EF39" s="209"/>
      <c r="EG39" s="209"/>
      <c r="EH39" s="209"/>
      <c r="EI39" s="209"/>
      <c r="EJ39" s="209"/>
      <c r="EK39" s="209"/>
      <c r="EL39" s="209"/>
      <c r="EM39" s="209"/>
      <c r="EN39" s="209"/>
      <c r="EO39" s="209"/>
      <c r="EP39" s="209"/>
      <c r="EQ39" s="209"/>
      <c r="ER39" s="209"/>
      <c r="ES39" s="209"/>
      <c r="ET39" s="209"/>
      <c r="EU39" s="209"/>
      <c r="EV39" s="209"/>
      <c r="EW39" s="209"/>
    </row>
    <row r="40" spans="1:153" ht="13.5" customHeight="1" x14ac:dyDescent="0.2"/>
    <row r="41" spans="1:153" s="3" customFormat="1" ht="16.5" x14ac:dyDescent="0.2">
      <c r="A41" s="77"/>
      <c r="B41" s="217"/>
      <c r="C41" s="470"/>
      <c r="D41" s="470"/>
      <c r="E41" s="470"/>
      <c r="F41" s="470"/>
      <c r="G41" s="470"/>
      <c r="H41" s="470"/>
      <c r="I41" s="470"/>
      <c r="L41" s="77"/>
      <c r="N41" s="219"/>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row>
    <row r="42" spans="1:153" ht="13.5" customHeight="1" x14ac:dyDescent="0.2">
      <c r="E42" s="220"/>
      <c r="F42" s="220"/>
      <c r="G42" s="220"/>
      <c r="I42" s="220"/>
      <c r="N42" s="220"/>
    </row>
    <row r="43" spans="1:153" s="3" customFormat="1" ht="13.5" customHeight="1" x14ac:dyDescent="0.2">
      <c r="A43" s="77"/>
      <c r="B43" s="217"/>
      <c r="E43" s="219"/>
      <c r="F43" s="219"/>
      <c r="G43" s="219"/>
      <c r="I43" s="219"/>
      <c r="L43" s="77"/>
      <c r="N43" s="219"/>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row>
    <row r="44" spans="1:153" ht="13.5" customHeight="1" x14ac:dyDescent="0.2">
      <c r="E44" s="220"/>
      <c r="F44" s="220"/>
      <c r="G44" s="220"/>
      <c r="I44" s="220"/>
      <c r="N44" s="220"/>
    </row>
    <row r="45" spans="1:153" ht="13.5" customHeight="1" x14ac:dyDescent="0.2"/>
    <row r="46" spans="1:153" ht="13.5" customHeight="1" x14ac:dyDescent="0.2">
      <c r="B46" s="328"/>
      <c r="C46" s="328"/>
      <c r="D46" s="328"/>
      <c r="E46" s="328"/>
      <c r="F46" s="328"/>
      <c r="G46" s="328"/>
      <c r="H46" s="328"/>
      <c r="I46" s="328"/>
      <c r="J46" s="328"/>
      <c r="K46" s="328"/>
      <c r="M46" s="328"/>
      <c r="N46" s="328"/>
      <c r="EN46" s="4"/>
      <c r="EO46" s="4"/>
      <c r="EP46" s="4"/>
      <c r="EQ46" s="4"/>
      <c r="ER46" s="4"/>
      <c r="ES46" s="4"/>
      <c r="ET46" s="4"/>
      <c r="EU46" s="4"/>
      <c r="EV46" s="4"/>
      <c r="EW46" s="4"/>
    </row>
    <row r="47" spans="1:153" ht="13.5" customHeight="1" x14ac:dyDescent="0.2">
      <c r="B47" s="328"/>
      <c r="C47" s="328"/>
      <c r="D47" s="328"/>
      <c r="E47" s="328"/>
      <c r="F47" s="328"/>
      <c r="G47" s="328"/>
      <c r="H47" s="328"/>
      <c r="I47" s="328"/>
      <c r="J47" s="328"/>
      <c r="K47" s="328"/>
      <c r="M47" s="328"/>
      <c r="N47" s="328"/>
      <c r="EN47" s="4"/>
      <c r="EO47" s="4"/>
      <c r="EP47" s="4"/>
      <c r="EQ47" s="4"/>
      <c r="ER47" s="4"/>
      <c r="ES47" s="4"/>
      <c r="ET47" s="4"/>
      <c r="EU47" s="4"/>
      <c r="EV47" s="4"/>
      <c r="EW47" s="4"/>
    </row>
    <row r="48" spans="1:153" ht="13.5" customHeight="1" x14ac:dyDescent="0.2">
      <c r="B48" s="328"/>
      <c r="C48" s="328"/>
      <c r="D48" s="328"/>
      <c r="E48" s="328"/>
      <c r="F48" s="328"/>
      <c r="G48" s="328"/>
      <c r="H48" s="328"/>
      <c r="I48" s="328"/>
      <c r="J48" s="328"/>
      <c r="K48" s="328"/>
      <c r="M48" s="328"/>
      <c r="N48" s="328"/>
      <c r="EN48" s="4"/>
      <c r="EO48" s="4"/>
      <c r="EP48" s="4"/>
      <c r="EQ48" s="4"/>
      <c r="ER48" s="4"/>
      <c r="ES48" s="4"/>
      <c r="ET48" s="4"/>
      <c r="EU48" s="4"/>
      <c r="EV48" s="4"/>
      <c r="EW48" s="4"/>
    </row>
    <row r="49" spans="2:153" ht="13.5" customHeight="1" x14ac:dyDescent="0.2">
      <c r="B49" s="328"/>
      <c r="C49" s="328"/>
      <c r="D49" s="328"/>
      <c r="E49" s="328"/>
      <c r="F49" s="328"/>
      <c r="G49" s="328"/>
      <c r="H49" s="328"/>
      <c r="I49" s="328"/>
      <c r="J49" s="328"/>
      <c r="K49" s="328"/>
      <c r="M49" s="328"/>
      <c r="N49" s="328"/>
      <c r="EN49" s="4"/>
      <c r="EO49" s="4"/>
      <c r="EP49" s="4"/>
      <c r="EQ49" s="4"/>
      <c r="ER49" s="4"/>
      <c r="ES49" s="4"/>
      <c r="ET49" s="4"/>
      <c r="EU49" s="4"/>
      <c r="EV49" s="4"/>
      <c r="EW49" s="4"/>
    </row>
    <row r="50" spans="2:153" ht="13.5" customHeight="1" x14ac:dyDescent="0.2">
      <c r="B50" s="328"/>
      <c r="C50" s="328"/>
      <c r="D50" s="328"/>
      <c r="E50" s="328"/>
      <c r="F50" s="328"/>
      <c r="G50" s="328"/>
      <c r="H50" s="328"/>
      <c r="I50" s="328"/>
      <c r="J50" s="328"/>
      <c r="K50" s="328"/>
      <c r="M50" s="328"/>
      <c r="N50" s="328"/>
      <c r="EN50" s="4"/>
      <c r="EO50" s="4"/>
      <c r="EP50" s="4"/>
      <c r="EQ50" s="4"/>
      <c r="ER50" s="4"/>
      <c r="ES50" s="4"/>
      <c r="ET50" s="4"/>
      <c r="EU50" s="4"/>
      <c r="EV50" s="4"/>
      <c r="EW50" s="4"/>
    </row>
    <row r="51" spans="2:153" ht="13.5" customHeight="1" x14ac:dyDescent="0.2">
      <c r="B51" s="328"/>
      <c r="C51" s="328"/>
      <c r="D51" s="328"/>
      <c r="E51" s="328"/>
      <c r="F51" s="328"/>
      <c r="G51" s="328"/>
      <c r="H51" s="328"/>
      <c r="I51" s="328"/>
      <c r="J51" s="328"/>
      <c r="K51" s="328"/>
      <c r="M51" s="328"/>
      <c r="N51" s="328"/>
      <c r="EN51" s="4"/>
      <c r="EO51" s="4"/>
      <c r="EP51" s="4"/>
      <c r="EQ51" s="4"/>
      <c r="ER51" s="4"/>
      <c r="ES51" s="4"/>
      <c r="ET51" s="4"/>
      <c r="EU51" s="4"/>
      <c r="EV51" s="4"/>
      <c r="EW51" s="4"/>
    </row>
    <row r="52" spans="2:153" ht="13.5" customHeight="1" x14ac:dyDescent="0.2">
      <c r="B52" s="328"/>
      <c r="C52" s="328"/>
      <c r="D52" s="328"/>
      <c r="E52" s="328"/>
      <c r="F52" s="328"/>
      <c r="G52" s="328"/>
      <c r="H52" s="328"/>
      <c r="I52" s="328"/>
      <c r="J52" s="328"/>
      <c r="K52" s="328"/>
      <c r="M52" s="328"/>
      <c r="N52" s="328"/>
      <c r="EN52" s="4"/>
      <c r="EO52" s="4"/>
      <c r="EP52" s="4"/>
      <c r="EQ52" s="4"/>
      <c r="ER52" s="4"/>
      <c r="ES52" s="4"/>
      <c r="ET52" s="4"/>
      <c r="EU52" s="4"/>
      <c r="EV52" s="4"/>
      <c r="EW52" s="4"/>
    </row>
    <row r="53" spans="2:153" ht="13.5" customHeight="1" x14ac:dyDescent="0.2">
      <c r="B53" s="328"/>
      <c r="C53" s="328"/>
      <c r="D53" s="328"/>
      <c r="E53" s="328"/>
      <c r="F53" s="328"/>
      <c r="G53" s="328"/>
      <c r="H53" s="328"/>
      <c r="I53" s="328"/>
      <c r="J53" s="328"/>
      <c r="K53" s="328"/>
      <c r="M53" s="328"/>
      <c r="N53" s="328"/>
      <c r="EN53" s="4"/>
      <c r="EO53" s="4"/>
      <c r="EP53" s="4"/>
      <c r="EQ53" s="4"/>
      <c r="ER53" s="4"/>
      <c r="ES53" s="4"/>
      <c r="ET53" s="4"/>
      <c r="EU53" s="4"/>
      <c r="EV53" s="4"/>
      <c r="EW53" s="4"/>
    </row>
    <row r="54" spans="2:153" ht="13.5" customHeight="1" x14ac:dyDescent="0.2">
      <c r="B54" s="328"/>
      <c r="C54" s="328"/>
      <c r="D54" s="328"/>
      <c r="E54" s="328"/>
      <c r="F54" s="328"/>
      <c r="G54" s="328"/>
      <c r="H54" s="328"/>
      <c r="I54" s="328"/>
      <c r="J54" s="328"/>
      <c r="K54" s="328"/>
      <c r="M54" s="328"/>
      <c r="N54" s="328"/>
      <c r="EN54" s="4"/>
      <c r="EO54" s="4"/>
      <c r="EP54" s="4"/>
      <c r="EQ54" s="4"/>
      <c r="ER54" s="4"/>
      <c r="ES54" s="4"/>
      <c r="ET54" s="4"/>
      <c r="EU54" s="4"/>
      <c r="EV54" s="4"/>
      <c r="EW54" s="4"/>
    </row>
    <row r="55" spans="2:153" ht="13.5" customHeight="1" x14ac:dyDescent="0.2"/>
    <row r="56" spans="2:153" ht="13.5" customHeight="1" x14ac:dyDescent="0.2"/>
    <row r="57" spans="2:153" ht="13.5" customHeight="1" x14ac:dyDescent="0.2"/>
    <row r="58" spans="2:153" ht="13.5" customHeight="1" x14ac:dyDescent="0.2"/>
    <row r="59" spans="2:153" ht="13.5" customHeight="1" x14ac:dyDescent="0.2"/>
    <row r="60" spans="2:153" ht="13.5" customHeight="1" x14ac:dyDescent="0.2"/>
    <row r="61" spans="2:153" ht="13.5" customHeight="1" x14ac:dyDescent="0.2"/>
    <row r="62" spans="2:153" ht="13.5" customHeight="1" x14ac:dyDescent="0.2"/>
    <row r="63" spans="2:153" ht="13.5" customHeight="1" x14ac:dyDescent="0.2"/>
    <row r="64" spans="2:153" ht="13.5" customHeight="1" x14ac:dyDescent="0.2"/>
    <row r="65" ht="13.5" customHeight="1" x14ac:dyDescent="0.2"/>
  </sheetData>
  <sheetProtection algorithmName="SHA-512" hashValue="XM3rCovsT1QCGal315CvQswy6JQNqyEpeqHZBSQZM0s28pZogTsVNt33lbH5/HoV5ckubHSy6naCOeP2w1ejGQ==" saltValue="s6fJI9ClicxiayrPkSd0PA==" spinCount="100000" sheet="1" selectLockedCells="1"/>
  <mergeCells count="25">
    <mergeCell ref="D28:E28"/>
    <mergeCell ref="H28:I28"/>
    <mergeCell ref="C41:I41"/>
    <mergeCell ref="M28:N28"/>
    <mergeCell ref="K15:K16"/>
    <mergeCell ref="H18:I18"/>
    <mergeCell ref="M15:N16"/>
    <mergeCell ref="C38:N38"/>
    <mergeCell ref="M13:N13"/>
    <mergeCell ref="M18:N18"/>
    <mergeCell ref="D24:E24"/>
    <mergeCell ref="H24:I24"/>
    <mergeCell ref="M24:N24"/>
    <mergeCell ref="C3:F3"/>
    <mergeCell ref="D18:E18"/>
    <mergeCell ref="H15:I15"/>
    <mergeCell ref="F15:G15"/>
    <mergeCell ref="D15:E15"/>
    <mergeCell ref="C13:I13"/>
    <mergeCell ref="C8:D8"/>
    <mergeCell ref="E8:F8"/>
    <mergeCell ref="G8:I8"/>
    <mergeCell ref="D10:I10"/>
    <mergeCell ref="D11:I11"/>
    <mergeCell ref="C6:I6"/>
  </mergeCells>
  <pageMargins left="0.51181102362204722" right="0.51181102362204722" top="0.78740157480314965" bottom="0.78740157480314965" header="0.31496062992125984" footer="0.31496062992125984"/>
  <pageSetup paperSize="9" scale="47" orientation="landscape" r:id="rId1"/>
  <headerFooter>
    <oddHeader>&amp;L&amp;9Berechnung Ausfallentschädigung&amp;C&amp;9Modell Entgangene Einnahmen&amp;R&amp;9Fachstelle Kultur Kanton Zürich</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09"/>
  <sheetViews>
    <sheetView zoomScale="90" zoomScaleNormal="90" workbookViewId="0">
      <pane ySplit="15" topLeftCell="A16" activePane="bottomLeft" state="frozen"/>
      <selection pane="bottomLeft" activeCell="C18" sqref="C18"/>
    </sheetView>
  </sheetViews>
  <sheetFormatPr baseColWidth="10" defaultColWidth="11.5703125" defaultRowHeight="12" x14ac:dyDescent="0.2"/>
  <cols>
    <col min="1" max="1" width="3.7109375" style="329" customWidth="1"/>
    <col min="2" max="2" width="3.85546875" style="329" customWidth="1"/>
    <col min="3" max="3" width="34.42578125" style="384" customWidth="1"/>
    <col min="4" max="4" width="15.5703125" style="329" bestFit="1" customWidth="1"/>
    <col min="5" max="10" width="14.7109375" style="329" customWidth="1"/>
    <col min="11" max="11" width="13.140625" style="329" customWidth="1"/>
    <col min="12" max="12" width="3.85546875" style="329" customWidth="1"/>
    <col min="13" max="16384" width="11.5703125" style="329"/>
  </cols>
  <sheetData>
    <row r="1" spans="1:161" s="4" customFormat="1" ht="12.75" thickBot="1" x14ac:dyDescent="0.25">
      <c r="A1" s="77"/>
      <c r="B1" s="78"/>
      <c r="C1" s="79"/>
      <c r="K1" s="3"/>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row>
    <row r="2" spans="1:161" s="84" customFormat="1" ht="15.75" x14ac:dyDescent="0.25">
      <c r="A2" s="80"/>
      <c r="B2" s="81"/>
      <c r="C2" s="82"/>
      <c r="D2" s="82"/>
      <c r="E2" s="82"/>
      <c r="F2" s="82"/>
      <c r="G2" s="82"/>
      <c r="H2" s="82"/>
      <c r="I2" s="82"/>
      <c r="J2" s="82"/>
      <c r="K2" s="250"/>
      <c r="L2" s="253"/>
    </row>
    <row r="3" spans="1:161" s="84" customFormat="1" ht="15.75" x14ac:dyDescent="0.25">
      <c r="A3" s="80"/>
      <c r="B3" s="85"/>
      <c r="C3" s="86" t="str">
        <f>'Kennzahlen aus den Vorjahren'!C3:F3</f>
        <v xml:space="preserve">Schadensberechnung Kulturunternehmen (Version 3.12.2020) </v>
      </c>
      <c r="D3" s="86"/>
      <c r="E3" s="86"/>
      <c r="F3" s="86"/>
      <c r="K3" s="88" t="str">
        <f>'Kennzahlen aus den Vorjahren'!L4</f>
        <v xml:space="preserve"> Abgabetermin: 31. Januar 2021</v>
      </c>
      <c r="L3" s="254"/>
    </row>
    <row r="4" spans="1:161" s="84" customFormat="1" ht="15.75" x14ac:dyDescent="0.25">
      <c r="A4" s="80"/>
      <c r="B4" s="90"/>
      <c r="C4" s="91" t="str">
        <f>'Kennzahlen aus den Vorjahren'!C4</f>
        <v>Schadensberechnung für Musikklubs und Konzertlokale: 26. September bis 31. Dezember 2020</v>
      </c>
      <c r="D4" s="91"/>
      <c r="E4" s="91"/>
      <c r="F4" s="80"/>
      <c r="G4" s="80"/>
      <c r="H4" s="80"/>
      <c r="I4" s="80"/>
      <c r="J4" s="80"/>
      <c r="K4" s="80"/>
      <c r="L4" s="254"/>
    </row>
    <row r="5" spans="1:161" s="84" customFormat="1" ht="15.75" customHeight="1" x14ac:dyDescent="0.2">
      <c r="A5" s="80"/>
      <c r="B5" s="92"/>
      <c r="C5" s="93"/>
      <c r="D5" s="87"/>
      <c r="E5" s="87"/>
      <c r="F5" s="87"/>
      <c r="G5" s="87"/>
      <c r="H5" s="87"/>
      <c r="I5" s="87"/>
      <c r="J5" s="87"/>
      <c r="K5" s="80"/>
      <c r="L5" s="254"/>
    </row>
    <row r="6" spans="1:161" s="84" customFormat="1" ht="31.5" customHeight="1" x14ac:dyDescent="0.2">
      <c r="A6" s="80"/>
      <c r="B6" s="92"/>
      <c r="C6" s="479" t="str">
        <f>'Kennzahlen aus den Vorjahren'!C6:I6</f>
        <v>Bitte stellen Sie sicher, dass Sie alle drei Blätter (Register) ausfüllen:
 "Kennzahlen aus den Vorjahren" / "Liste Veranstaltungen kuratiert" / "Schadensberechnung"</v>
      </c>
      <c r="D6" s="479"/>
      <c r="E6" s="479"/>
      <c r="F6" s="479"/>
      <c r="G6" s="479"/>
      <c r="H6" s="479"/>
      <c r="I6" s="479"/>
      <c r="J6" s="479"/>
      <c r="K6" s="479"/>
      <c r="L6" s="255"/>
      <c r="M6" s="95"/>
      <c r="N6" s="95"/>
      <c r="O6" s="95"/>
      <c r="P6" s="95"/>
    </row>
    <row r="7" spans="1:161" s="4" customFormat="1" ht="17.25" customHeight="1" thickBot="1" x14ac:dyDescent="0.25">
      <c r="A7" s="77"/>
      <c r="B7" s="103"/>
      <c r="C7" s="104"/>
      <c r="D7" s="41"/>
      <c r="E7" s="41"/>
      <c r="F7" s="105"/>
      <c r="G7" s="105"/>
      <c r="H7" s="105"/>
      <c r="I7" s="105"/>
      <c r="J7" s="105"/>
      <c r="K7" s="237"/>
      <c r="L7" s="58"/>
      <c r="M7" s="106"/>
      <c r="N7" s="106"/>
      <c r="O7" s="106"/>
      <c r="P7" s="106"/>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row>
    <row r="8" spans="1:161" s="102" customFormat="1" ht="27" customHeight="1" thickBot="1" x14ac:dyDescent="0.25">
      <c r="A8" s="98"/>
      <c r="B8" s="99"/>
      <c r="C8" s="450" t="s">
        <v>169</v>
      </c>
      <c r="D8" s="451"/>
      <c r="E8" s="452" t="s">
        <v>83</v>
      </c>
      <c r="F8" s="452"/>
      <c r="G8" s="452"/>
      <c r="H8" s="453" t="s">
        <v>119</v>
      </c>
      <c r="I8" s="453"/>
      <c r="J8" s="453"/>
      <c r="K8" s="454"/>
      <c r="L8" s="29"/>
      <c r="M8" s="101"/>
      <c r="N8" s="101"/>
      <c r="O8" s="101"/>
      <c r="P8" s="101"/>
      <c r="Q8" s="101"/>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row>
    <row r="9" spans="1:161" ht="12.75" thickBot="1" x14ac:dyDescent="0.25">
      <c r="B9" s="330"/>
      <c r="C9" s="331"/>
      <c r="D9" s="332"/>
      <c r="E9" s="332"/>
      <c r="F9" s="332"/>
      <c r="G9" s="332"/>
      <c r="H9" s="332"/>
      <c r="I9" s="332"/>
      <c r="J9" s="332"/>
      <c r="K9" s="332"/>
      <c r="L9" s="333"/>
    </row>
    <row r="10" spans="1:161" s="4" customFormat="1" ht="18.75" customHeight="1" x14ac:dyDescent="0.2">
      <c r="A10" s="77"/>
      <c r="B10" s="103"/>
      <c r="C10" s="107" t="s">
        <v>0</v>
      </c>
      <c r="D10" s="108"/>
      <c r="E10" s="258"/>
      <c r="F10" s="492">
        <f>'Kennzahlen aus den Vorjahren'!D10</f>
        <v>0</v>
      </c>
      <c r="G10" s="492"/>
      <c r="H10" s="492"/>
      <c r="I10" s="492"/>
      <c r="J10" s="492"/>
      <c r="K10" s="493"/>
      <c r="L10" s="58"/>
      <c r="M10" s="106"/>
      <c r="N10" s="106"/>
      <c r="O10" s="106"/>
      <c r="P10" s="106"/>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row>
    <row r="11" spans="1:161" s="4" customFormat="1" ht="18.75" customHeight="1" thickBot="1" x14ac:dyDescent="0.25">
      <c r="A11" s="77"/>
      <c r="B11" s="103"/>
      <c r="C11" s="251" t="s">
        <v>61</v>
      </c>
      <c r="D11" s="252"/>
      <c r="E11" s="259"/>
      <c r="F11" s="494">
        <f>'Kennzahlen aus den Vorjahren'!D11</f>
        <v>0</v>
      </c>
      <c r="G11" s="494"/>
      <c r="H11" s="494"/>
      <c r="I11" s="494"/>
      <c r="J11" s="494"/>
      <c r="K11" s="495"/>
      <c r="L11" s="58"/>
      <c r="M11" s="106"/>
      <c r="N11" s="106"/>
      <c r="O11" s="106"/>
      <c r="P11" s="106"/>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row>
    <row r="12" spans="1:161" s="84" customFormat="1" ht="12" customHeight="1" thickBot="1" x14ac:dyDescent="0.25">
      <c r="A12" s="80"/>
      <c r="B12" s="92"/>
      <c r="C12" s="87"/>
      <c r="D12" s="87"/>
      <c r="E12" s="87"/>
      <c r="F12" s="87"/>
      <c r="G12" s="87"/>
      <c r="H12" s="87"/>
      <c r="I12" s="87"/>
      <c r="J12" s="87"/>
      <c r="K12" s="87"/>
      <c r="L12" s="96"/>
      <c r="M12" s="97"/>
      <c r="N12" s="97"/>
      <c r="O12" s="97"/>
      <c r="P12" s="97"/>
      <c r="Q12" s="97"/>
    </row>
    <row r="13" spans="1:161" ht="22.5" customHeight="1" thickBot="1" x14ac:dyDescent="0.25">
      <c r="B13" s="330"/>
      <c r="C13" s="489" t="s">
        <v>161</v>
      </c>
      <c r="D13" s="490"/>
      <c r="E13" s="490"/>
      <c r="F13" s="490"/>
      <c r="G13" s="490"/>
      <c r="H13" s="490"/>
      <c r="I13" s="490"/>
      <c r="J13" s="490"/>
      <c r="K13" s="491"/>
      <c r="L13" s="333"/>
    </row>
    <row r="14" spans="1:161" ht="48.75" thickBot="1" x14ac:dyDescent="0.25">
      <c r="B14" s="330"/>
      <c r="C14" s="334" t="s">
        <v>114</v>
      </c>
      <c r="D14" s="335" t="s">
        <v>117</v>
      </c>
      <c r="E14" s="335" t="s">
        <v>139</v>
      </c>
      <c r="F14" s="335" t="s">
        <v>142</v>
      </c>
      <c r="G14" s="335" t="s">
        <v>143</v>
      </c>
      <c r="H14" s="335" t="s">
        <v>113</v>
      </c>
      <c r="I14" s="336" t="s">
        <v>121</v>
      </c>
      <c r="J14" s="335" t="s">
        <v>102</v>
      </c>
      <c r="K14" s="337" t="s">
        <v>120</v>
      </c>
      <c r="L14" s="333"/>
    </row>
    <row r="15" spans="1:161" s="338" customFormat="1" ht="15" customHeight="1" thickBot="1" x14ac:dyDescent="0.25">
      <c r="B15" s="339"/>
      <c r="C15" s="340" t="s">
        <v>118</v>
      </c>
      <c r="D15" s="341">
        <v>44100</v>
      </c>
      <c r="E15" s="342" t="s">
        <v>112</v>
      </c>
      <c r="F15" s="343">
        <v>1000</v>
      </c>
      <c r="G15" s="344">
        <v>250</v>
      </c>
      <c r="H15" s="343">
        <v>25</v>
      </c>
      <c r="I15" s="345">
        <f>G15*H15</f>
        <v>6250</v>
      </c>
      <c r="J15" s="343">
        <v>5</v>
      </c>
      <c r="K15" s="346">
        <f>G15*J15</f>
        <v>1250</v>
      </c>
      <c r="L15" s="347"/>
    </row>
    <row r="16" spans="1:161" s="338" customFormat="1" ht="7.5" customHeight="1" thickBot="1" x14ac:dyDescent="0.25">
      <c r="B16" s="339"/>
      <c r="C16" s="348"/>
      <c r="D16" s="349"/>
      <c r="E16" s="348"/>
      <c r="F16" s="350"/>
      <c r="G16" s="351"/>
      <c r="H16" s="350"/>
      <c r="I16" s="350"/>
      <c r="J16" s="350"/>
      <c r="K16" s="350"/>
      <c r="L16" s="347"/>
    </row>
    <row r="17" spans="2:12" s="338" customFormat="1" ht="15" customHeight="1" x14ac:dyDescent="0.2">
      <c r="B17" s="339"/>
      <c r="C17" s="480" t="s">
        <v>125</v>
      </c>
      <c r="D17" s="481"/>
      <c r="E17" s="481"/>
      <c r="F17" s="481"/>
      <c r="G17" s="481"/>
      <c r="H17" s="481"/>
      <c r="I17" s="481"/>
      <c r="J17" s="481"/>
      <c r="K17" s="482"/>
      <c r="L17" s="347"/>
    </row>
    <row r="18" spans="2:12" s="338" customFormat="1" ht="15" customHeight="1" x14ac:dyDescent="0.2">
      <c r="B18" s="339"/>
      <c r="C18" s="394"/>
      <c r="D18" s="395"/>
      <c r="E18" s="396"/>
      <c r="F18" s="397"/>
      <c r="G18" s="398"/>
      <c r="H18" s="397"/>
      <c r="I18" s="352">
        <f>G18*H18</f>
        <v>0</v>
      </c>
      <c r="J18" s="397"/>
      <c r="K18" s="353">
        <f>G18*J18</f>
        <v>0</v>
      </c>
      <c r="L18" s="347"/>
    </row>
    <row r="19" spans="2:12" s="338" customFormat="1" ht="15" customHeight="1" x14ac:dyDescent="0.2">
      <c r="B19" s="339"/>
      <c r="C19" s="394"/>
      <c r="D19" s="395"/>
      <c r="E19" s="396"/>
      <c r="F19" s="397"/>
      <c r="G19" s="398"/>
      <c r="H19" s="397"/>
      <c r="I19" s="352">
        <f t="shared" ref="I19:I26" si="0">G19*H19</f>
        <v>0</v>
      </c>
      <c r="J19" s="397"/>
      <c r="K19" s="353">
        <f t="shared" ref="K19:K26" si="1">G19*J19</f>
        <v>0</v>
      </c>
      <c r="L19" s="347"/>
    </row>
    <row r="20" spans="2:12" s="338" customFormat="1" ht="15" customHeight="1" x14ac:dyDescent="0.2">
      <c r="B20" s="339"/>
      <c r="C20" s="394"/>
      <c r="D20" s="395"/>
      <c r="E20" s="396"/>
      <c r="F20" s="397"/>
      <c r="G20" s="398"/>
      <c r="H20" s="397"/>
      <c r="I20" s="352">
        <f t="shared" si="0"/>
        <v>0</v>
      </c>
      <c r="J20" s="397"/>
      <c r="K20" s="353">
        <f t="shared" si="1"/>
        <v>0</v>
      </c>
      <c r="L20" s="347"/>
    </row>
    <row r="21" spans="2:12" s="338" customFormat="1" ht="15" customHeight="1" x14ac:dyDescent="0.2">
      <c r="B21" s="339"/>
      <c r="C21" s="394"/>
      <c r="D21" s="395"/>
      <c r="E21" s="396"/>
      <c r="F21" s="397"/>
      <c r="G21" s="398"/>
      <c r="H21" s="397"/>
      <c r="I21" s="352">
        <f t="shared" si="0"/>
        <v>0</v>
      </c>
      <c r="J21" s="397"/>
      <c r="K21" s="353">
        <f t="shared" si="1"/>
        <v>0</v>
      </c>
      <c r="L21" s="347"/>
    </row>
    <row r="22" spans="2:12" s="338" customFormat="1" ht="15" customHeight="1" x14ac:dyDescent="0.2">
      <c r="B22" s="339"/>
      <c r="C22" s="394"/>
      <c r="D22" s="395"/>
      <c r="E22" s="396"/>
      <c r="F22" s="397"/>
      <c r="G22" s="398"/>
      <c r="H22" s="397"/>
      <c r="I22" s="352">
        <f t="shared" si="0"/>
        <v>0</v>
      </c>
      <c r="J22" s="397"/>
      <c r="K22" s="353">
        <f t="shared" si="1"/>
        <v>0</v>
      </c>
      <c r="L22" s="347"/>
    </row>
    <row r="23" spans="2:12" s="338" customFormat="1" ht="15" customHeight="1" x14ac:dyDescent="0.2">
      <c r="B23" s="339"/>
      <c r="C23" s="394"/>
      <c r="D23" s="395"/>
      <c r="E23" s="396"/>
      <c r="F23" s="397"/>
      <c r="G23" s="398"/>
      <c r="H23" s="397"/>
      <c r="I23" s="352">
        <f t="shared" si="0"/>
        <v>0</v>
      </c>
      <c r="J23" s="397"/>
      <c r="K23" s="353">
        <f t="shared" si="1"/>
        <v>0</v>
      </c>
      <c r="L23" s="347"/>
    </row>
    <row r="24" spans="2:12" s="338" customFormat="1" ht="15" customHeight="1" x14ac:dyDescent="0.2">
      <c r="B24" s="339"/>
      <c r="C24" s="394"/>
      <c r="D24" s="395"/>
      <c r="E24" s="396"/>
      <c r="F24" s="397"/>
      <c r="G24" s="398"/>
      <c r="H24" s="397"/>
      <c r="I24" s="352">
        <f t="shared" si="0"/>
        <v>0</v>
      </c>
      <c r="J24" s="397"/>
      <c r="K24" s="353">
        <f t="shared" si="1"/>
        <v>0</v>
      </c>
      <c r="L24" s="347"/>
    </row>
    <row r="25" spans="2:12" s="338" customFormat="1" ht="15" customHeight="1" x14ac:dyDescent="0.2">
      <c r="B25" s="339"/>
      <c r="C25" s="394"/>
      <c r="D25" s="395"/>
      <c r="E25" s="396"/>
      <c r="F25" s="397"/>
      <c r="G25" s="398"/>
      <c r="H25" s="397"/>
      <c r="I25" s="352">
        <f t="shared" si="0"/>
        <v>0</v>
      </c>
      <c r="J25" s="397"/>
      <c r="K25" s="353">
        <f t="shared" si="1"/>
        <v>0</v>
      </c>
      <c r="L25" s="347"/>
    </row>
    <row r="26" spans="2:12" s="338" customFormat="1" ht="15" customHeight="1" x14ac:dyDescent="0.2">
      <c r="B26" s="339"/>
      <c r="C26" s="394"/>
      <c r="D26" s="395"/>
      <c r="E26" s="396"/>
      <c r="F26" s="397"/>
      <c r="G26" s="398"/>
      <c r="H26" s="397"/>
      <c r="I26" s="352">
        <f t="shared" si="0"/>
        <v>0</v>
      </c>
      <c r="J26" s="397"/>
      <c r="K26" s="353">
        <f t="shared" si="1"/>
        <v>0</v>
      </c>
      <c r="L26" s="347"/>
    </row>
    <row r="27" spans="2:12" s="338" customFormat="1" ht="15" customHeight="1" thickBot="1" x14ac:dyDescent="0.25">
      <c r="B27" s="339"/>
      <c r="C27" s="399"/>
      <c r="D27" s="400"/>
      <c r="E27" s="401"/>
      <c r="F27" s="402"/>
      <c r="G27" s="403"/>
      <c r="H27" s="402"/>
      <c r="I27" s="391">
        <f>G27*H27</f>
        <v>0</v>
      </c>
      <c r="J27" s="402"/>
      <c r="K27" s="354">
        <f>G27*J27</f>
        <v>0</v>
      </c>
      <c r="L27" s="347"/>
    </row>
    <row r="28" spans="2:12" s="338" customFormat="1" ht="15" customHeight="1" x14ac:dyDescent="0.2">
      <c r="B28" s="339"/>
      <c r="C28" s="355" t="s">
        <v>124</v>
      </c>
      <c r="D28" s="356">
        <f>COUNT(D18:D27)</f>
        <v>0</v>
      </c>
      <c r="E28" s="357"/>
      <c r="F28" s="358">
        <f>SUM(F18:F27)</f>
        <v>0</v>
      </c>
      <c r="G28" s="356">
        <f>SUM(G18:G27)</f>
        <v>0</v>
      </c>
      <c r="H28" s="359"/>
      <c r="I28" s="360">
        <f>SUM(I18:I27)</f>
        <v>0</v>
      </c>
      <c r="J28" s="361"/>
      <c r="K28" s="362">
        <f>SUM(K18:K27)</f>
        <v>0</v>
      </c>
      <c r="L28" s="347"/>
    </row>
    <row r="29" spans="2:12" s="338" customFormat="1" ht="15" customHeight="1" thickBot="1" x14ac:dyDescent="0.25">
      <c r="B29" s="339"/>
      <c r="C29" s="363" t="s">
        <v>123</v>
      </c>
      <c r="D29" s="364"/>
      <c r="E29" s="365"/>
      <c r="F29" s="366"/>
      <c r="G29" s="367">
        <f>IFERROR(AVERAGE(G18:G27),0)</f>
        <v>0</v>
      </c>
      <c r="H29" s="392">
        <f>IFERROR(AVERAGE(H18:H27),0)</f>
        <v>0</v>
      </c>
      <c r="I29" s="368"/>
      <c r="J29" s="392">
        <f>IFERROR(AVERAGE(J18:J27),0)</f>
        <v>0</v>
      </c>
      <c r="K29" s="369"/>
      <c r="L29" s="347"/>
    </row>
    <row r="30" spans="2:12" s="338" customFormat="1" ht="15" customHeight="1" thickBot="1" x14ac:dyDescent="0.25">
      <c r="B30" s="339"/>
      <c r="C30" s="370"/>
      <c r="D30" s="371"/>
      <c r="E30" s="370"/>
      <c r="F30" s="372"/>
      <c r="G30" s="373"/>
      <c r="H30" s="372"/>
      <c r="I30" s="372"/>
      <c r="J30" s="372"/>
      <c r="K30" s="372"/>
      <c r="L30" s="347"/>
    </row>
    <row r="31" spans="2:12" s="338" customFormat="1" ht="15" customHeight="1" x14ac:dyDescent="0.2">
      <c r="B31" s="339"/>
      <c r="C31" s="480" t="s">
        <v>126</v>
      </c>
      <c r="D31" s="481"/>
      <c r="E31" s="481"/>
      <c r="F31" s="481"/>
      <c r="G31" s="481"/>
      <c r="H31" s="481"/>
      <c r="I31" s="481"/>
      <c r="J31" s="481"/>
      <c r="K31" s="482"/>
      <c r="L31" s="347"/>
    </row>
    <row r="32" spans="2:12" s="338" customFormat="1" ht="15" customHeight="1" x14ac:dyDescent="0.2">
      <c r="B32" s="339"/>
      <c r="C32" s="394"/>
      <c r="D32" s="395"/>
      <c r="E32" s="396"/>
      <c r="F32" s="397"/>
      <c r="G32" s="398"/>
      <c r="H32" s="397"/>
      <c r="I32" s="352">
        <f>G32*H32</f>
        <v>0</v>
      </c>
      <c r="J32" s="397"/>
      <c r="K32" s="353">
        <f>G32*J32</f>
        <v>0</v>
      </c>
      <c r="L32" s="347"/>
    </row>
    <row r="33" spans="2:12" s="338" customFormat="1" ht="15" customHeight="1" x14ac:dyDescent="0.2">
      <c r="B33" s="339"/>
      <c r="C33" s="394"/>
      <c r="D33" s="395"/>
      <c r="E33" s="396"/>
      <c r="F33" s="397"/>
      <c r="G33" s="398"/>
      <c r="H33" s="397"/>
      <c r="I33" s="352">
        <f t="shared" ref="I33:I50" si="2">G33*H33</f>
        <v>0</v>
      </c>
      <c r="J33" s="397"/>
      <c r="K33" s="353">
        <f t="shared" ref="K33:K50" si="3">G33*J33</f>
        <v>0</v>
      </c>
      <c r="L33" s="347"/>
    </row>
    <row r="34" spans="2:12" s="338" customFormat="1" ht="15" customHeight="1" x14ac:dyDescent="0.2">
      <c r="B34" s="339"/>
      <c r="C34" s="394"/>
      <c r="D34" s="395"/>
      <c r="E34" s="396"/>
      <c r="F34" s="397"/>
      <c r="G34" s="398"/>
      <c r="H34" s="397"/>
      <c r="I34" s="352">
        <f t="shared" si="2"/>
        <v>0</v>
      </c>
      <c r="J34" s="397"/>
      <c r="K34" s="353">
        <f t="shared" si="3"/>
        <v>0</v>
      </c>
      <c r="L34" s="347"/>
    </row>
    <row r="35" spans="2:12" s="338" customFormat="1" ht="15" customHeight="1" x14ac:dyDescent="0.2">
      <c r="B35" s="339"/>
      <c r="C35" s="394"/>
      <c r="D35" s="395"/>
      <c r="E35" s="396"/>
      <c r="F35" s="397"/>
      <c r="G35" s="398"/>
      <c r="H35" s="397"/>
      <c r="I35" s="352">
        <f t="shared" si="2"/>
        <v>0</v>
      </c>
      <c r="J35" s="397"/>
      <c r="K35" s="353">
        <f t="shared" si="3"/>
        <v>0</v>
      </c>
      <c r="L35" s="347"/>
    </row>
    <row r="36" spans="2:12" s="338" customFormat="1" ht="15" customHeight="1" x14ac:dyDescent="0.2">
      <c r="B36" s="339"/>
      <c r="C36" s="394"/>
      <c r="D36" s="395"/>
      <c r="E36" s="396"/>
      <c r="F36" s="397"/>
      <c r="G36" s="398"/>
      <c r="H36" s="397"/>
      <c r="I36" s="352">
        <f t="shared" si="2"/>
        <v>0</v>
      </c>
      <c r="J36" s="397"/>
      <c r="K36" s="353">
        <f t="shared" si="3"/>
        <v>0</v>
      </c>
      <c r="L36" s="347"/>
    </row>
    <row r="37" spans="2:12" s="338" customFormat="1" ht="15" customHeight="1" x14ac:dyDescent="0.2">
      <c r="B37" s="339"/>
      <c r="C37" s="394"/>
      <c r="D37" s="395"/>
      <c r="E37" s="396"/>
      <c r="F37" s="397"/>
      <c r="G37" s="398"/>
      <c r="H37" s="397"/>
      <c r="I37" s="352">
        <f t="shared" si="2"/>
        <v>0</v>
      </c>
      <c r="J37" s="397"/>
      <c r="K37" s="353">
        <f t="shared" si="3"/>
        <v>0</v>
      </c>
      <c r="L37" s="347"/>
    </row>
    <row r="38" spans="2:12" s="338" customFormat="1" ht="15" customHeight="1" x14ac:dyDescent="0.2">
      <c r="B38" s="339"/>
      <c r="C38" s="394"/>
      <c r="D38" s="395"/>
      <c r="E38" s="396"/>
      <c r="F38" s="397"/>
      <c r="G38" s="398"/>
      <c r="H38" s="397"/>
      <c r="I38" s="352">
        <f t="shared" si="2"/>
        <v>0</v>
      </c>
      <c r="J38" s="397"/>
      <c r="K38" s="353">
        <f t="shared" si="3"/>
        <v>0</v>
      </c>
      <c r="L38" s="347"/>
    </row>
    <row r="39" spans="2:12" s="338" customFormat="1" ht="15" customHeight="1" x14ac:dyDescent="0.2">
      <c r="B39" s="339"/>
      <c r="C39" s="394"/>
      <c r="D39" s="395"/>
      <c r="E39" s="396"/>
      <c r="F39" s="397"/>
      <c r="G39" s="398"/>
      <c r="H39" s="397"/>
      <c r="I39" s="352">
        <f t="shared" si="2"/>
        <v>0</v>
      </c>
      <c r="J39" s="397"/>
      <c r="K39" s="353">
        <f t="shared" si="3"/>
        <v>0</v>
      </c>
      <c r="L39" s="347"/>
    </row>
    <row r="40" spans="2:12" s="338" customFormat="1" ht="15" customHeight="1" x14ac:dyDescent="0.2">
      <c r="B40" s="339"/>
      <c r="C40" s="394"/>
      <c r="D40" s="395"/>
      <c r="E40" s="396"/>
      <c r="F40" s="397"/>
      <c r="G40" s="398"/>
      <c r="H40" s="397"/>
      <c r="I40" s="352">
        <f t="shared" si="2"/>
        <v>0</v>
      </c>
      <c r="J40" s="397"/>
      <c r="K40" s="353">
        <f t="shared" si="3"/>
        <v>0</v>
      </c>
      <c r="L40" s="347"/>
    </row>
    <row r="41" spans="2:12" s="338" customFormat="1" ht="15" customHeight="1" x14ac:dyDescent="0.2">
      <c r="B41" s="339"/>
      <c r="C41" s="394"/>
      <c r="D41" s="395"/>
      <c r="E41" s="396"/>
      <c r="F41" s="397"/>
      <c r="G41" s="398"/>
      <c r="H41" s="397"/>
      <c r="I41" s="352">
        <f t="shared" si="2"/>
        <v>0</v>
      </c>
      <c r="J41" s="397"/>
      <c r="K41" s="353">
        <f t="shared" si="3"/>
        <v>0</v>
      </c>
      <c r="L41" s="347"/>
    </row>
    <row r="42" spans="2:12" s="338" customFormat="1" ht="15" customHeight="1" x14ac:dyDescent="0.2">
      <c r="B42" s="339"/>
      <c r="C42" s="394"/>
      <c r="D42" s="395"/>
      <c r="E42" s="396"/>
      <c r="F42" s="397"/>
      <c r="G42" s="398"/>
      <c r="H42" s="397"/>
      <c r="I42" s="352">
        <f t="shared" si="2"/>
        <v>0</v>
      </c>
      <c r="J42" s="397"/>
      <c r="K42" s="353">
        <f t="shared" si="3"/>
        <v>0</v>
      </c>
      <c r="L42" s="347"/>
    </row>
    <row r="43" spans="2:12" s="338" customFormat="1" ht="15" customHeight="1" x14ac:dyDescent="0.2">
      <c r="B43" s="339"/>
      <c r="C43" s="394"/>
      <c r="D43" s="395"/>
      <c r="E43" s="396"/>
      <c r="F43" s="397"/>
      <c r="G43" s="398"/>
      <c r="H43" s="397"/>
      <c r="I43" s="352">
        <f t="shared" si="2"/>
        <v>0</v>
      </c>
      <c r="J43" s="397"/>
      <c r="K43" s="353">
        <f t="shared" si="3"/>
        <v>0</v>
      </c>
      <c r="L43" s="347"/>
    </row>
    <row r="44" spans="2:12" s="338" customFormat="1" ht="15" customHeight="1" x14ac:dyDescent="0.2">
      <c r="B44" s="339"/>
      <c r="C44" s="394"/>
      <c r="D44" s="395"/>
      <c r="E44" s="396"/>
      <c r="F44" s="397"/>
      <c r="G44" s="398"/>
      <c r="H44" s="397"/>
      <c r="I44" s="352">
        <f t="shared" si="2"/>
        <v>0</v>
      </c>
      <c r="J44" s="397"/>
      <c r="K44" s="353">
        <f t="shared" si="3"/>
        <v>0</v>
      </c>
      <c r="L44" s="347"/>
    </row>
    <row r="45" spans="2:12" s="338" customFormat="1" ht="15" customHeight="1" x14ac:dyDescent="0.2">
      <c r="B45" s="339"/>
      <c r="C45" s="394"/>
      <c r="D45" s="395"/>
      <c r="E45" s="396"/>
      <c r="F45" s="397"/>
      <c r="G45" s="398"/>
      <c r="H45" s="397"/>
      <c r="I45" s="352">
        <f t="shared" si="2"/>
        <v>0</v>
      </c>
      <c r="J45" s="397"/>
      <c r="K45" s="353">
        <f t="shared" si="3"/>
        <v>0</v>
      </c>
      <c r="L45" s="347"/>
    </row>
    <row r="46" spans="2:12" s="338" customFormat="1" ht="15" customHeight="1" x14ac:dyDescent="0.2">
      <c r="B46" s="339"/>
      <c r="C46" s="394"/>
      <c r="D46" s="395"/>
      <c r="E46" s="396"/>
      <c r="F46" s="397"/>
      <c r="G46" s="398"/>
      <c r="H46" s="397"/>
      <c r="I46" s="352">
        <f t="shared" si="2"/>
        <v>0</v>
      </c>
      <c r="J46" s="397"/>
      <c r="K46" s="353">
        <f t="shared" si="3"/>
        <v>0</v>
      </c>
      <c r="L46" s="347"/>
    </row>
    <row r="47" spans="2:12" s="338" customFormat="1" ht="15" customHeight="1" x14ac:dyDescent="0.2">
      <c r="B47" s="339"/>
      <c r="C47" s="394"/>
      <c r="D47" s="395"/>
      <c r="E47" s="396"/>
      <c r="F47" s="397"/>
      <c r="G47" s="398"/>
      <c r="H47" s="397"/>
      <c r="I47" s="352">
        <f t="shared" si="2"/>
        <v>0</v>
      </c>
      <c r="J47" s="397"/>
      <c r="K47" s="353">
        <f t="shared" si="3"/>
        <v>0</v>
      </c>
      <c r="L47" s="347"/>
    </row>
    <row r="48" spans="2:12" s="338" customFormat="1" ht="15" customHeight="1" x14ac:dyDescent="0.2">
      <c r="B48" s="339"/>
      <c r="C48" s="394"/>
      <c r="D48" s="395"/>
      <c r="E48" s="396"/>
      <c r="F48" s="397"/>
      <c r="G48" s="398"/>
      <c r="H48" s="397"/>
      <c r="I48" s="352">
        <f t="shared" si="2"/>
        <v>0</v>
      </c>
      <c r="J48" s="397"/>
      <c r="K48" s="353">
        <f t="shared" si="3"/>
        <v>0</v>
      </c>
      <c r="L48" s="347"/>
    </row>
    <row r="49" spans="2:12" s="338" customFormat="1" ht="15" customHeight="1" x14ac:dyDescent="0.2">
      <c r="B49" s="339"/>
      <c r="C49" s="394"/>
      <c r="D49" s="395"/>
      <c r="E49" s="396"/>
      <c r="F49" s="397"/>
      <c r="G49" s="398"/>
      <c r="H49" s="397"/>
      <c r="I49" s="352">
        <f t="shared" si="2"/>
        <v>0</v>
      </c>
      <c r="J49" s="397"/>
      <c r="K49" s="353">
        <f t="shared" si="3"/>
        <v>0</v>
      </c>
      <c r="L49" s="347"/>
    </row>
    <row r="50" spans="2:12" s="338" customFormat="1" ht="15" customHeight="1" x14ac:dyDescent="0.2">
      <c r="B50" s="339"/>
      <c r="C50" s="394"/>
      <c r="D50" s="395"/>
      <c r="E50" s="396"/>
      <c r="F50" s="397"/>
      <c r="G50" s="398"/>
      <c r="H50" s="397"/>
      <c r="I50" s="352">
        <f t="shared" si="2"/>
        <v>0</v>
      </c>
      <c r="J50" s="397"/>
      <c r="K50" s="353">
        <f t="shared" si="3"/>
        <v>0</v>
      </c>
      <c r="L50" s="347"/>
    </row>
    <row r="51" spans="2:12" s="338" customFormat="1" ht="15" customHeight="1" thickBot="1" x14ac:dyDescent="0.25">
      <c r="B51" s="339"/>
      <c r="C51" s="399"/>
      <c r="D51" s="400"/>
      <c r="E51" s="401"/>
      <c r="F51" s="402"/>
      <c r="G51" s="403"/>
      <c r="H51" s="402"/>
      <c r="I51" s="391">
        <f t="shared" ref="I51" si="4">G51*H51</f>
        <v>0</v>
      </c>
      <c r="J51" s="402"/>
      <c r="K51" s="354">
        <f t="shared" ref="K51" si="5">G51*J51</f>
        <v>0</v>
      </c>
      <c r="L51" s="347"/>
    </row>
    <row r="52" spans="2:12" s="338" customFormat="1" ht="15" customHeight="1" x14ac:dyDescent="0.2">
      <c r="B52" s="339"/>
      <c r="C52" s="355" t="s">
        <v>127</v>
      </c>
      <c r="D52" s="356">
        <f>COUNT(D32:D51)</f>
        <v>0</v>
      </c>
      <c r="E52" s="357"/>
      <c r="F52" s="358">
        <f>SUM(F32:F51)</f>
        <v>0</v>
      </c>
      <c r="G52" s="356">
        <f>SUM(G32:G51)</f>
        <v>0</v>
      </c>
      <c r="H52" s="359"/>
      <c r="I52" s="360">
        <f>SUM(I32:I51)</f>
        <v>0</v>
      </c>
      <c r="J52" s="361"/>
      <c r="K52" s="362">
        <f>SUM(K32:K51)</f>
        <v>0</v>
      </c>
      <c r="L52" s="347"/>
    </row>
    <row r="53" spans="2:12" s="338" customFormat="1" ht="15" customHeight="1" thickBot="1" x14ac:dyDescent="0.25">
      <c r="B53" s="339"/>
      <c r="C53" s="363" t="s">
        <v>128</v>
      </c>
      <c r="D53" s="364"/>
      <c r="E53" s="365"/>
      <c r="F53" s="366"/>
      <c r="G53" s="367">
        <f>IFERROR(AVERAGE(G32:G51),0)</f>
        <v>0</v>
      </c>
      <c r="H53" s="392">
        <f>IFERROR(AVERAGE(H32:H51),0)</f>
        <v>0</v>
      </c>
      <c r="I53" s="368"/>
      <c r="J53" s="392">
        <f>IFERROR(AVERAGE(J32:J51),0)</f>
        <v>0</v>
      </c>
      <c r="K53" s="369"/>
      <c r="L53" s="347"/>
    </row>
    <row r="54" spans="2:12" s="338" customFormat="1" ht="15" customHeight="1" thickBot="1" x14ac:dyDescent="0.25">
      <c r="B54" s="339"/>
      <c r="C54" s="370"/>
      <c r="D54" s="371"/>
      <c r="E54" s="370"/>
      <c r="F54" s="372"/>
      <c r="G54" s="373"/>
      <c r="H54" s="372"/>
      <c r="I54" s="372"/>
      <c r="J54" s="372"/>
      <c r="K54" s="372"/>
      <c r="L54" s="347"/>
    </row>
    <row r="55" spans="2:12" s="338" customFormat="1" ht="15" customHeight="1" x14ac:dyDescent="0.2">
      <c r="B55" s="339"/>
      <c r="C55" s="480" t="s">
        <v>129</v>
      </c>
      <c r="D55" s="481"/>
      <c r="E55" s="481"/>
      <c r="F55" s="481"/>
      <c r="G55" s="481"/>
      <c r="H55" s="481"/>
      <c r="I55" s="481"/>
      <c r="J55" s="481"/>
      <c r="K55" s="482"/>
      <c r="L55" s="347"/>
    </row>
    <row r="56" spans="2:12" s="338" customFormat="1" ht="15" customHeight="1" x14ac:dyDescent="0.2">
      <c r="B56" s="339"/>
      <c r="C56" s="394"/>
      <c r="D56" s="395"/>
      <c r="E56" s="396"/>
      <c r="F56" s="397"/>
      <c r="G56" s="398"/>
      <c r="H56" s="397"/>
      <c r="I56" s="352">
        <f>G56*H56</f>
        <v>0</v>
      </c>
      <c r="J56" s="397"/>
      <c r="K56" s="353">
        <f>G56*J56</f>
        <v>0</v>
      </c>
      <c r="L56" s="347"/>
    </row>
    <row r="57" spans="2:12" s="338" customFormat="1" ht="15" customHeight="1" x14ac:dyDescent="0.2">
      <c r="B57" s="339"/>
      <c r="C57" s="394"/>
      <c r="D57" s="395"/>
      <c r="E57" s="396"/>
      <c r="F57" s="397"/>
      <c r="G57" s="398"/>
      <c r="H57" s="397"/>
      <c r="I57" s="352">
        <f t="shared" ref="I57:I74" si="6">G57*H57</f>
        <v>0</v>
      </c>
      <c r="J57" s="397"/>
      <c r="K57" s="353">
        <f t="shared" ref="K57:K74" si="7">G57*J57</f>
        <v>0</v>
      </c>
      <c r="L57" s="347"/>
    </row>
    <row r="58" spans="2:12" s="338" customFormat="1" ht="15" customHeight="1" x14ac:dyDescent="0.2">
      <c r="B58" s="339"/>
      <c r="C58" s="394"/>
      <c r="D58" s="395"/>
      <c r="E58" s="396"/>
      <c r="F58" s="397"/>
      <c r="G58" s="398"/>
      <c r="H58" s="397"/>
      <c r="I58" s="352">
        <f t="shared" si="6"/>
        <v>0</v>
      </c>
      <c r="J58" s="397"/>
      <c r="K58" s="353">
        <f t="shared" si="7"/>
        <v>0</v>
      </c>
      <c r="L58" s="347"/>
    </row>
    <row r="59" spans="2:12" s="338" customFormat="1" ht="15" customHeight="1" x14ac:dyDescent="0.2">
      <c r="B59" s="339"/>
      <c r="C59" s="394"/>
      <c r="D59" s="395"/>
      <c r="E59" s="396"/>
      <c r="F59" s="397"/>
      <c r="G59" s="398"/>
      <c r="H59" s="397"/>
      <c r="I59" s="352">
        <f t="shared" si="6"/>
        <v>0</v>
      </c>
      <c r="J59" s="397"/>
      <c r="K59" s="353">
        <f t="shared" si="7"/>
        <v>0</v>
      </c>
      <c r="L59" s="347"/>
    </row>
    <row r="60" spans="2:12" s="338" customFormat="1" ht="15" customHeight="1" x14ac:dyDescent="0.2">
      <c r="B60" s="339"/>
      <c r="C60" s="394"/>
      <c r="D60" s="395"/>
      <c r="E60" s="396"/>
      <c r="F60" s="397"/>
      <c r="G60" s="398"/>
      <c r="H60" s="397"/>
      <c r="I60" s="352">
        <f t="shared" si="6"/>
        <v>0</v>
      </c>
      <c r="J60" s="397"/>
      <c r="K60" s="353">
        <f t="shared" si="7"/>
        <v>0</v>
      </c>
      <c r="L60" s="347"/>
    </row>
    <row r="61" spans="2:12" s="338" customFormat="1" ht="15" customHeight="1" x14ac:dyDescent="0.2">
      <c r="B61" s="339"/>
      <c r="C61" s="394"/>
      <c r="D61" s="395"/>
      <c r="E61" s="396"/>
      <c r="F61" s="397"/>
      <c r="G61" s="398"/>
      <c r="H61" s="397"/>
      <c r="I61" s="352">
        <f t="shared" si="6"/>
        <v>0</v>
      </c>
      <c r="J61" s="397"/>
      <c r="K61" s="353">
        <f t="shared" si="7"/>
        <v>0</v>
      </c>
      <c r="L61" s="347"/>
    </row>
    <row r="62" spans="2:12" s="338" customFormat="1" ht="15" customHeight="1" x14ac:dyDescent="0.2">
      <c r="B62" s="339"/>
      <c r="C62" s="394"/>
      <c r="D62" s="395"/>
      <c r="E62" s="396"/>
      <c r="F62" s="397"/>
      <c r="G62" s="398"/>
      <c r="H62" s="397"/>
      <c r="I62" s="352">
        <f t="shared" si="6"/>
        <v>0</v>
      </c>
      <c r="J62" s="397"/>
      <c r="K62" s="353">
        <f t="shared" si="7"/>
        <v>0</v>
      </c>
      <c r="L62" s="347"/>
    </row>
    <row r="63" spans="2:12" s="338" customFormat="1" ht="15" customHeight="1" x14ac:dyDescent="0.2">
      <c r="B63" s="339"/>
      <c r="C63" s="394"/>
      <c r="D63" s="395"/>
      <c r="E63" s="396"/>
      <c r="F63" s="397"/>
      <c r="G63" s="398"/>
      <c r="H63" s="397"/>
      <c r="I63" s="352">
        <f t="shared" si="6"/>
        <v>0</v>
      </c>
      <c r="J63" s="397"/>
      <c r="K63" s="353">
        <f t="shared" si="7"/>
        <v>0</v>
      </c>
      <c r="L63" s="347"/>
    </row>
    <row r="64" spans="2:12" s="338" customFormat="1" ht="15" customHeight="1" x14ac:dyDescent="0.2">
      <c r="B64" s="339"/>
      <c r="C64" s="394"/>
      <c r="D64" s="395"/>
      <c r="E64" s="396"/>
      <c r="F64" s="397"/>
      <c r="G64" s="398"/>
      <c r="H64" s="397"/>
      <c r="I64" s="352">
        <f t="shared" si="6"/>
        <v>0</v>
      </c>
      <c r="J64" s="397"/>
      <c r="K64" s="353">
        <f t="shared" si="7"/>
        <v>0</v>
      </c>
      <c r="L64" s="347"/>
    </row>
    <row r="65" spans="2:12" s="338" customFormat="1" ht="15" customHeight="1" x14ac:dyDescent="0.2">
      <c r="B65" s="339"/>
      <c r="C65" s="394"/>
      <c r="D65" s="395"/>
      <c r="E65" s="396"/>
      <c r="F65" s="397"/>
      <c r="G65" s="398"/>
      <c r="H65" s="397"/>
      <c r="I65" s="352">
        <f t="shared" si="6"/>
        <v>0</v>
      </c>
      <c r="J65" s="397"/>
      <c r="K65" s="353">
        <f t="shared" si="7"/>
        <v>0</v>
      </c>
      <c r="L65" s="347"/>
    </row>
    <row r="66" spans="2:12" s="338" customFormat="1" ht="15" customHeight="1" x14ac:dyDescent="0.2">
      <c r="B66" s="339"/>
      <c r="C66" s="394"/>
      <c r="D66" s="395"/>
      <c r="E66" s="396"/>
      <c r="F66" s="397"/>
      <c r="G66" s="398"/>
      <c r="H66" s="397"/>
      <c r="I66" s="352">
        <f t="shared" si="6"/>
        <v>0</v>
      </c>
      <c r="J66" s="397"/>
      <c r="K66" s="353">
        <f t="shared" si="7"/>
        <v>0</v>
      </c>
      <c r="L66" s="347"/>
    </row>
    <row r="67" spans="2:12" ht="15" customHeight="1" x14ac:dyDescent="0.2">
      <c r="B67" s="339"/>
      <c r="C67" s="394"/>
      <c r="D67" s="395"/>
      <c r="E67" s="396"/>
      <c r="F67" s="397"/>
      <c r="G67" s="398"/>
      <c r="H67" s="397"/>
      <c r="I67" s="352">
        <f t="shared" si="6"/>
        <v>0</v>
      </c>
      <c r="J67" s="397"/>
      <c r="K67" s="353">
        <f t="shared" si="7"/>
        <v>0</v>
      </c>
      <c r="L67" s="347"/>
    </row>
    <row r="68" spans="2:12" ht="15" customHeight="1" x14ac:dyDescent="0.2">
      <c r="B68" s="339"/>
      <c r="C68" s="394"/>
      <c r="D68" s="395"/>
      <c r="E68" s="396"/>
      <c r="F68" s="397"/>
      <c r="G68" s="398"/>
      <c r="H68" s="397"/>
      <c r="I68" s="352">
        <f t="shared" si="6"/>
        <v>0</v>
      </c>
      <c r="J68" s="397"/>
      <c r="K68" s="353">
        <f t="shared" si="7"/>
        <v>0</v>
      </c>
      <c r="L68" s="347"/>
    </row>
    <row r="69" spans="2:12" ht="15" customHeight="1" x14ac:dyDescent="0.2">
      <c r="B69" s="339"/>
      <c r="C69" s="394"/>
      <c r="D69" s="395"/>
      <c r="E69" s="396"/>
      <c r="F69" s="397"/>
      <c r="G69" s="398"/>
      <c r="H69" s="397"/>
      <c r="I69" s="352">
        <f t="shared" si="6"/>
        <v>0</v>
      </c>
      <c r="J69" s="397"/>
      <c r="K69" s="353">
        <f t="shared" si="7"/>
        <v>0</v>
      </c>
      <c r="L69" s="347"/>
    </row>
    <row r="70" spans="2:12" ht="15" customHeight="1" x14ac:dyDescent="0.2">
      <c r="B70" s="339"/>
      <c r="C70" s="394"/>
      <c r="D70" s="395"/>
      <c r="E70" s="396"/>
      <c r="F70" s="397"/>
      <c r="G70" s="398"/>
      <c r="H70" s="397"/>
      <c r="I70" s="352">
        <f t="shared" si="6"/>
        <v>0</v>
      </c>
      <c r="J70" s="397"/>
      <c r="K70" s="353">
        <f t="shared" si="7"/>
        <v>0</v>
      </c>
      <c r="L70" s="347"/>
    </row>
    <row r="71" spans="2:12" ht="15" customHeight="1" x14ac:dyDescent="0.2">
      <c r="B71" s="339"/>
      <c r="C71" s="394"/>
      <c r="D71" s="395"/>
      <c r="E71" s="396"/>
      <c r="F71" s="397"/>
      <c r="G71" s="398"/>
      <c r="H71" s="397"/>
      <c r="I71" s="352">
        <f t="shared" si="6"/>
        <v>0</v>
      </c>
      <c r="J71" s="397"/>
      <c r="K71" s="353">
        <f t="shared" si="7"/>
        <v>0</v>
      </c>
      <c r="L71" s="347"/>
    </row>
    <row r="72" spans="2:12" ht="15" customHeight="1" x14ac:dyDescent="0.2">
      <c r="B72" s="339"/>
      <c r="C72" s="394"/>
      <c r="D72" s="395"/>
      <c r="E72" s="396"/>
      <c r="F72" s="397"/>
      <c r="G72" s="398"/>
      <c r="H72" s="397"/>
      <c r="I72" s="352">
        <f t="shared" si="6"/>
        <v>0</v>
      </c>
      <c r="J72" s="397"/>
      <c r="K72" s="353">
        <f t="shared" si="7"/>
        <v>0</v>
      </c>
      <c r="L72" s="347"/>
    </row>
    <row r="73" spans="2:12" ht="15" customHeight="1" x14ac:dyDescent="0.2">
      <c r="B73" s="339"/>
      <c r="C73" s="394"/>
      <c r="D73" s="395"/>
      <c r="E73" s="396"/>
      <c r="F73" s="397"/>
      <c r="G73" s="398"/>
      <c r="H73" s="397"/>
      <c r="I73" s="352">
        <f t="shared" si="6"/>
        <v>0</v>
      </c>
      <c r="J73" s="397"/>
      <c r="K73" s="353">
        <f t="shared" si="7"/>
        <v>0</v>
      </c>
      <c r="L73" s="347"/>
    </row>
    <row r="74" spans="2:12" ht="15" customHeight="1" x14ac:dyDescent="0.2">
      <c r="B74" s="339"/>
      <c r="C74" s="394"/>
      <c r="D74" s="395"/>
      <c r="E74" s="396"/>
      <c r="F74" s="397"/>
      <c r="G74" s="398"/>
      <c r="H74" s="397"/>
      <c r="I74" s="352">
        <f t="shared" si="6"/>
        <v>0</v>
      </c>
      <c r="J74" s="397"/>
      <c r="K74" s="353">
        <f t="shared" si="7"/>
        <v>0</v>
      </c>
      <c r="L74" s="347"/>
    </row>
    <row r="75" spans="2:12" ht="15" customHeight="1" thickBot="1" x14ac:dyDescent="0.25">
      <c r="B75" s="339"/>
      <c r="C75" s="399"/>
      <c r="D75" s="400"/>
      <c r="E75" s="401"/>
      <c r="F75" s="402"/>
      <c r="G75" s="403"/>
      <c r="H75" s="402"/>
      <c r="I75" s="391">
        <f t="shared" ref="I75" si="8">G75*H75</f>
        <v>0</v>
      </c>
      <c r="J75" s="402"/>
      <c r="K75" s="354">
        <f t="shared" ref="K75" si="9">G75*J75</f>
        <v>0</v>
      </c>
      <c r="L75" s="347"/>
    </row>
    <row r="76" spans="2:12" ht="15" customHeight="1" x14ac:dyDescent="0.2">
      <c r="B76" s="339"/>
      <c r="C76" s="355" t="s">
        <v>130</v>
      </c>
      <c r="D76" s="356">
        <f>COUNT(D56:D75)</f>
        <v>0</v>
      </c>
      <c r="E76" s="357"/>
      <c r="F76" s="358">
        <f>SUM(F56:F75)</f>
        <v>0</v>
      </c>
      <c r="G76" s="356">
        <f>SUM(G56:G75)</f>
        <v>0</v>
      </c>
      <c r="H76" s="359"/>
      <c r="I76" s="360">
        <f>SUM(I56:I75)</f>
        <v>0</v>
      </c>
      <c r="J76" s="361"/>
      <c r="K76" s="362">
        <f>SUM(K56:K75)</f>
        <v>0</v>
      </c>
      <c r="L76" s="347"/>
    </row>
    <row r="77" spans="2:12" ht="15" customHeight="1" thickBot="1" x14ac:dyDescent="0.25">
      <c r="B77" s="339"/>
      <c r="C77" s="363" t="s">
        <v>131</v>
      </c>
      <c r="D77" s="364"/>
      <c r="E77" s="365"/>
      <c r="F77" s="366"/>
      <c r="G77" s="367">
        <f>IFERROR(AVERAGE(G56:G75),0)</f>
        <v>0</v>
      </c>
      <c r="H77" s="392">
        <f>IFERROR(AVERAGE(H56:H75),0)</f>
        <v>0</v>
      </c>
      <c r="I77" s="368"/>
      <c r="J77" s="392">
        <f>IFERROR(AVERAGE(J56:J75),0)</f>
        <v>0</v>
      </c>
      <c r="K77" s="369"/>
      <c r="L77" s="347"/>
    </row>
    <row r="78" spans="2:12" ht="15" customHeight="1" thickBot="1" x14ac:dyDescent="0.25">
      <c r="B78" s="339"/>
      <c r="C78" s="370"/>
      <c r="D78" s="371"/>
      <c r="E78" s="370"/>
      <c r="F78" s="372"/>
      <c r="G78" s="373"/>
      <c r="H78" s="372"/>
      <c r="I78" s="372"/>
      <c r="J78" s="372"/>
      <c r="K78" s="372"/>
      <c r="L78" s="347"/>
    </row>
    <row r="79" spans="2:12" ht="15" customHeight="1" x14ac:dyDescent="0.2">
      <c r="B79" s="339"/>
      <c r="C79" s="480" t="s">
        <v>132</v>
      </c>
      <c r="D79" s="481"/>
      <c r="E79" s="481"/>
      <c r="F79" s="481"/>
      <c r="G79" s="481"/>
      <c r="H79" s="481"/>
      <c r="I79" s="481"/>
      <c r="J79" s="481"/>
      <c r="K79" s="482"/>
      <c r="L79" s="347"/>
    </row>
    <row r="80" spans="2:12" ht="15" customHeight="1" x14ac:dyDescent="0.2">
      <c r="B80" s="339"/>
      <c r="C80" s="394"/>
      <c r="D80" s="395"/>
      <c r="E80" s="396"/>
      <c r="F80" s="397"/>
      <c r="G80" s="398"/>
      <c r="H80" s="397"/>
      <c r="I80" s="352">
        <f>G80*H80</f>
        <v>0</v>
      </c>
      <c r="J80" s="397"/>
      <c r="K80" s="353">
        <f>G80*J80</f>
        <v>0</v>
      </c>
      <c r="L80" s="347"/>
    </row>
    <row r="81" spans="2:12" ht="15" customHeight="1" x14ac:dyDescent="0.2">
      <c r="B81" s="339"/>
      <c r="C81" s="394"/>
      <c r="D81" s="395"/>
      <c r="E81" s="396"/>
      <c r="F81" s="397"/>
      <c r="G81" s="398"/>
      <c r="H81" s="397"/>
      <c r="I81" s="352">
        <f t="shared" ref="I81:I85" si="10">G81*H81</f>
        <v>0</v>
      </c>
      <c r="J81" s="397"/>
      <c r="K81" s="353">
        <f t="shared" ref="K81:K98" si="11">G81*J81</f>
        <v>0</v>
      </c>
      <c r="L81" s="347"/>
    </row>
    <row r="82" spans="2:12" ht="15" customHeight="1" x14ac:dyDescent="0.2">
      <c r="B82" s="339"/>
      <c r="C82" s="394"/>
      <c r="D82" s="395"/>
      <c r="E82" s="396"/>
      <c r="F82" s="397"/>
      <c r="G82" s="398"/>
      <c r="H82" s="397"/>
      <c r="I82" s="352">
        <f t="shared" si="10"/>
        <v>0</v>
      </c>
      <c r="J82" s="397"/>
      <c r="K82" s="353">
        <f t="shared" si="11"/>
        <v>0</v>
      </c>
      <c r="L82" s="347"/>
    </row>
    <row r="83" spans="2:12" ht="15" customHeight="1" x14ac:dyDescent="0.2">
      <c r="B83" s="339"/>
      <c r="C83" s="394"/>
      <c r="D83" s="395"/>
      <c r="E83" s="396"/>
      <c r="F83" s="397"/>
      <c r="G83" s="398"/>
      <c r="H83" s="397"/>
      <c r="I83" s="352">
        <f t="shared" si="10"/>
        <v>0</v>
      </c>
      <c r="J83" s="397"/>
      <c r="K83" s="353">
        <f t="shared" si="11"/>
        <v>0</v>
      </c>
      <c r="L83" s="347"/>
    </row>
    <row r="84" spans="2:12" ht="15" customHeight="1" x14ac:dyDescent="0.2">
      <c r="B84" s="339"/>
      <c r="C84" s="394"/>
      <c r="D84" s="395"/>
      <c r="E84" s="396"/>
      <c r="F84" s="397"/>
      <c r="G84" s="398"/>
      <c r="H84" s="397"/>
      <c r="I84" s="352">
        <f t="shared" si="10"/>
        <v>0</v>
      </c>
      <c r="J84" s="397"/>
      <c r="K84" s="353">
        <f t="shared" si="11"/>
        <v>0</v>
      </c>
      <c r="L84" s="347"/>
    </row>
    <row r="85" spans="2:12" ht="15" customHeight="1" x14ac:dyDescent="0.2">
      <c r="B85" s="339"/>
      <c r="C85" s="394"/>
      <c r="D85" s="395"/>
      <c r="E85" s="396"/>
      <c r="F85" s="397"/>
      <c r="G85" s="398"/>
      <c r="H85" s="397"/>
      <c r="I85" s="352">
        <f t="shared" si="10"/>
        <v>0</v>
      </c>
      <c r="J85" s="397"/>
      <c r="K85" s="353">
        <f t="shared" si="11"/>
        <v>0</v>
      </c>
      <c r="L85" s="347"/>
    </row>
    <row r="86" spans="2:12" ht="15" customHeight="1" x14ac:dyDescent="0.2">
      <c r="B86" s="339"/>
      <c r="C86" s="394"/>
      <c r="D86" s="395"/>
      <c r="E86" s="396"/>
      <c r="F86" s="397"/>
      <c r="G86" s="398"/>
      <c r="H86" s="397"/>
      <c r="I86" s="352">
        <f>G86*H86</f>
        <v>0</v>
      </c>
      <c r="J86" s="397"/>
      <c r="K86" s="353">
        <f t="shared" si="11"/>
        <v>0</v>
      </c>
      <c r="L86" s="347"/>
    </row>
    <row r="87" spans="2:12" ht="15" customHeight="1" x14ac:dyDescent="0.2">
      <c r="B87" s="339"/>
      <c r="C87" s="394"/>
      <c r="D87" s="395"/>
      <c r="E87" s="396"/>
      <c r="F87" s="397"/>
      <c r="G87" s="398"/>
      <c r="H87" s="397"/>
      <c r="I87" s="352">
        <f t="shared" ref="I87:I98" si="12">G87*H87</f>
        <v>0</v>
      </c>
      <c r="J87" s="397"/>
      <c r="K87" s="353">
        <f t="shared" si="11"/>
        <v>0</v>
      </c>
      <c r="L87" s="347"/>
    </row>
    <row r="88" spans="2:12" ht="15" customHeight="1" x14ac:dyDescent="0.2">
      <c r="B88" s="339"/>
      <c r="C88" s="394"/>
      <c r="D88" s="395"/>
      <c r="E88" s="396"/>
      <c r="F88" s="397"/>
      <c r="G88" s="398"/>
      <c r="H88" s="397"/>
      <c r="I88" s="352">
        <f t="shared" si="12"/>
        <v>0</v>
      </c>
      <c r="J88" s="397"/>
      <c r="K88" s="353">
        <f t="shared" si="11"/>
        <v>0</v>
      </c>
      <c r="L88" s="347"/>
    </row>
    <row r="89" spans="2:12" ht="15" customHeight="1" x14ac:dyDescent="0.2">
      <c r="B89" s="339"/>
      <c r="C89" s="394"/>
      <c r="D89" s="395"/>
      <c r="E89" s="396"/>
      <c r="F89" s="397"/>
      <c r="G89" s="398"/>
      <c r="H89" s="397"/>
      <c r="I89" s="352">
        <f t="shared" si="12"/>
        <v>0</v>
      </c>
      <c r="J89" s="397"/>
      <c r="K89" s="353">
        <f t="shared" si="11"/>
        <v>0</v>
      </c>
      <c r="L89" s="347"/>
    </row>
    <row r="90" spans="2:12" ht="15" customHeight="1" x14ac:dyDescent="0.2">
      <c r="B90" s="339"/>
      <c r="C90" s="394"/>
      <c r="D90" s="395"/>
      <c r="E90" s="396"/>
      <c r="F90" s="397"/>
      <c r="G90" s="398"/>
      <c r="H90" s="397"/>
      <c r="I90" s="352">
        <f t="shared" si="12"/>
        <v>0</v>
      </c>
      <c r="J90" s="397"/>
      <c r="K90" s="353">
        <f t="shared" si="11"/>
        <v>0</v>
      </c>
      <c r="L90" s="347"/>
    </row>
    <row r="91" spans="2:12" ht="15" customHeight="1" x14ac:dyDescent="0.2">
      <c r="B91" s="339"/>
      <c r="C91" s="394"/>
      <c r="D91" s="395"/>
      <c r="E91" s="396"/>
      <c r="F91" s="397"/>
      <c r="G91" s="398"/>
      <c r="H91" s="397"/>
      <c r="I91" s="352">
        <f t="shared" si="12"/>
        <v>0</v>
      </c>
      <c r="J91" s="397"/>
      <c r="K91" s="353">
        <f t="shared" si="11"/>
        <v>0</v>
      </c>
      <c r="L91" s="347"/>
    </row>
    <row r="92" spans="2:12" ht="15" customHeight="1" x14ac:dyDescent="0.2">
      <c r="B92" s="339"/>
      <c r="C92" s="394"/>
      <c r="D92" s="395"/>
      <c r="E92" s="396"/>
      <c r="F92" s="397"/>
      <c r="G92" s="398"/>
      <c r="H92" s="397"/>
      <c r="I92" s="352">
        <f t="shared" si="12"/>
        <v>0</v>
      </c>
      <c r="J92" s="397"/>
      <c r="K92" s="353">
        <f t="shared" si="11"/>
        <v>0</v>
      </c>
      <c r="L92" s="347"/>
    </row>
    <row r="93" spans="2:12" ht="15" customHeight="1" x14ac:dyDescent="0.2">
      <c r="B93" s="339"/>
      <c r="C93" s="394"/>
      <c r="D93" s="395"/>
      <c r="E93" s="396"/>
      <c r="F93" s="397"/>
      <c r="G93" s="398"/>
      <c r="H93" s="397"/>
      <c r="I93" s="352">
        <f t="shared" si="12"/>
        <v>0</v>
      </c>
      <c r="J93" s="397"/>
      <c r="K93" s="353">
        <f t="shared" si="11"/>
        <v>0</v>
      </c>
      <c r="L93" s="347"/>
    </row>
    <row r="94" spans="2:12" ht="15" customHeight="1" x14ac:dyDescent="0.2">
      <c r="B94" s="339"/>
      <c r="C94" s="394"/>
      <c r="D94" s="395"/>
      <c r="E94" s="396"/>
      <c r="F94" s="397"/>
      <c r="G94" s="398"/>
      <c r="H94" s="397"/>
      <c r="I94" s="352">
        <f t="shared" si="12"/>
        <v>0</v>
      </c>
      <c r="J94" s="397"/>
      <c r="K94" s="353">
        <f t="shared" si="11"/>
        <v>0</v>
      </c>
      <c r="L94" s="347"/>
    </row>
    <row r="95" spans="2:12" ht="15" customHeight="1" x14ac:dyDescent="0.2">
      <c r="B95" s="339"/>
      <c r="C95" s="394"/>
      <c r="D95" s="395"/>
      <c r="E95" s="396"/>
      <c r="F95" s="397"/>
      <c r="G95" s="398"/>
      <c r="H95" s="397"/>
      <c r="I95" s="352">
        <f t="shared" si="12"/>
        <v>0</v>
      </c>
      <c r="J95" s="397"/>
      <c r="K95" s="353">
        <f t="shared" si="11"/>
        <v>0</v>
      </c>
      <c r="L95" s="347"/>
    </row>
    <row r="96" spans="2:12" ht="15" customHeight="1" x14ac:dyDescent="0.2">
      <c r="B96" s="339"/>
      <c r="C96" s="394"/>
      <c r="D96" s="395"/>
      <c r="E96" s="396"/>
      <c r="F96" s="397"/>
      <c r="G96" s="398"/>
      <c r="H96" s="397"/>
      <c r="I96" s="352">
        <f t="shared" si="12"/>
        <v>0</v>
      </c>
      <c r="J96" s="397"/>
      <c r="K96" s="353">
        <f t="shared" si="11"/>
        <v>0</v>
      </c>
      <c r="L96" s="347"/>
    </row>
    <row r="97" spans="2:12" ht="15" customHeight="1" x14ac:dyDescent="0.2">
      <c r="B97" s="339"/>
      <c r="C97" s="394"/>
      <c r="D97" s="395"/>
      <c r="E97" s="396"/>
      <c r="F97" s="397"/>
      <c r="G97" s="398"/>
      <c r="H97" s="397"/>
      <c r="I97" s="352">
        <f t="shared" si="12"/>
        <v>0</v>
      </c>
      <c r="J97" s="397"/>
      <c r="K97" s="353">
        <f t="shared" si="11"/>
        <v>0</v>
      </c>
      <c r="L97" s="347"/>
    </row>
    <row r="98" spans="2:12" ht="15" customHeight="1" x14ac:dyDescent="0.2">
      <c r="B98" s="339"/>
      <c r="C98" s="394"/>
      <c r="D98" s="395"/>
      <c r="E98" s="396"/>
      <c r="F98" s="397"/>
      <c r="G98" s="398"/>
      <c r="H98" s="397"/>
      <c r="I98" s="352">
        <f t="shared" si="12"/>
        <v>0</v>
      </c>
      <c r="J98" s="397"/>
      <c r="K98" s="353">
        <f t="shared" si="11"/>
        <v>0</v>
      </c>
      <c r="L98" s="347"/>
    </row>
    <row r="99" spans="2:12" ht="15" customHeight="1" thickBot="1" x14ac:dyDescent="0.25">
      <c r="B99" s="339"/>
      <c r="C99" s="399"/>
      <c r="D99" s="400"/>
      <c r="E99" s="401"/>
      <c r="F99" s="402"/>
      <c r="G99" s="403"/>
      <c r="H99" s="402"/>
      <c r="I99" s="391">
        <f t="shared" ref="I99" si="13">G99*H99</f>
        <v>0</v>
      </c>
      <c r="J99" s="402"/>
      <c r="K99" s="354">
        <f t="shared" ref="K99" si="14">G99*J99</f>
        <v>0</v>
      </c>
      <c r="L99" s="347"/>
    </row>
    <row r="100" spans="2:12" ht="15" customHeight="1" x14ac:dyDescent="0.2">
      <c r="B100" s="339"/>
      <c r="C100" s="355" t="s">
        <v>133</v>
      </c>
      <c r="D100" s="356">
        <f>COUNT(D80:D99)</f>
        <v>0</v>
      </c>
      <c r="E100" s="357"/>
      <c r="F100" s="358">
        <f>SUM(F80:F99)</f>
        <v>0</v>
      </c>
      <c r="G100" s="356">
        <f>SUM(G80:G99)</f>
        <v>0</v>
      </c>
      <c r="H100" s="359"/>
      <c r="I100" s="360">
        <f>SUM(I80:I99)</f>
        <v>0</v>
      </c>
      <c r="J100" s="361"/>
      <c r="K100" s="362">
        <f>SUM(K80:K99)</f>
        <v>0</v>
      </c>
      <c r="L100" s="347"/>
    </row>
    <row r="101" spans="2:12" ht="15" customHeight="1" thickBot="1" x14ac:dyDescent="0.25">
      <c r="B101" s="339"/>
      <c r="C101" s="363" t="s">
        <v>134</v>
      </c>
      <c r="D101" s="364"/>
      <c r="E101" s="365"/>
      <c r="F101" s="366"/>
      <c r="G101" s="367">
        <f>IFERROR(AVERAGE(G80:G99),0)</f>
        <v>0</v>
      </c>
      <c r="H101" s="392">
        <f>IFERROR(AVERAGE(H80:H99),0)</f>
        <v>0</v>
      </c>
      <c r="I101" s="368"/>
      <c r="J101" s="392">
        <f>IFERROR(AVERAGE(J80:J99),0)</f>
        <v>0</v>
      </c>
      <c r="K101" s="369"/>
      <c r="L101" s="347"/>
    </row>
    <row r="102" spans="2:12" ht="15" customHeight="1" x14ac:dyDescent="0.2">
      <c r="B102" s="339"/>
      <c r="C102" s="374"/>
      <c r="D102" s="375"/>
      <c r="E102" s="374"/>
      <c r="F102" s="376"/>
      <c r="G102" s="377"/>
      <c r="H102" s="376"/>
      <c r="I102" s="376"/>
      <c r="J102" s="376"/>
      <c r="K102" s="376"/>
      <c r="L102" s="347"/>
    </row>
    <row r="103" spans="2:12" ht="15" customHeight="1" thickBot="1" x14ac:dyDescent="0.25">
      <c r="B103" s="339"/>
      <c r="C103" s="378" t="s">
        <v>122</v>
      </c>
      <c r="D103" s="379"/>
      <c r="E103" s="379"/>
      <c r="F103" s="379"/>
      <c r="G103" s="379"/>
      <c r="H103" s="379"/>
      <c r="I103" s="379"/>
      <c r="J103" s="379"/>
      <c r="K103" s="379"/>
      <c r="L103" s="347"/>
    </row>
    <row r="104" spans="2:12" ht="24" x14ac:dyDescent="0.2">
      <c r="B104" s="339"/>
      <c r="C104" s="355" t="s">
        <v>135</v>
      </c>
      <c r="D104" s="356">
        <f>D100+D76+D52+D28</f>
        <v>0</v>
      </c>
      <c r="E104" s="357"/>
      <c r="F104" s="358">
        <f>F100+F76+F52+F28</f>
        <v>0</v>
      </c>
      <c r="G104" s="356">
        <f>G100+G76+G52+G28</f>
        <v>0</v>
      </c>
      <c r="H104" s="359"/>
      <c r="I104" s="360">
        <f>I100+I76+I52+I28</f>
        <v>0</v>
      </c>
      <c r="J104" s="361"/>
      <c r="K104" s="362">
        <f>K100+K76+K52+K28</f>
        <v>0</v>
      </c>
      <c r="L104" s="347"/>
    </row>
    <row r="105" spans="2:12" ht="24.75" thickBot="1" x14ac:dyDescent="0.25">
      <c r="B105" s="330"/>
      <c r="C105" s="363" t="s">
        <v>136</v>
      </c>
      <c r="D105" s="364"/>
      <c r="E105" s="365"/>
      <c r="F105" s="366"/>
      <c r="G105" s="367">
        <f>AVERAGE(G29,G53,G77,G101)</f>
        <v>0</v>
      </c>
      <c r="H105" s="392">
        <f>AVERAGE(H29,H53,H77,H101)</f>
        <v>0</v>
      </c>
      <c r="I105" s="368"/>
      <c r="J105" s="380">
        <f>AVERAGE(J29,J53,J77,J101)</f>
        <v>0</v>
      </c>
      <c r="K105" s="369"/>
      <c r="L105" s="333"/>
    </row>
    <row r="106" spans="2:12" ht="12.75" thickBot="1" x14ac:dyDescent="0.25">
      <c r="B106" s="330"/>
      <c r="C106" s="331"/>
      <c r="D106" s="332"/>
      <c r="E106" s="332"/>
      <c r="F106" s="332"/>
      <c r="G106" s="332"/>
      <c r="H106" s="332"/>
      <c r="I106" s="332"/>
      <c r="J106" s="332"/>
      <c r="K106" s="332"/>
      <c r="L106" s="333"/>
    </row>
    <row r="107" spans="2:12" x14ac:dyDescent="0.2">
      <c r="B107" s="330"/>
      <c r="C107" s="483" t="s">
        <v>162</v>
      </c>
      <c r="D107" s="484"/>
      <c r="E107" s="484"/>
      <c r="F107" s="484"/>
      <c r="G107" s="484"/>
      <c r="H107" s="484"/>
      <c r="I107" s="484"/>
      <c r="J107" s="484"/>
      <c r="K107" s="485"/>
      <c r="L107" s="333"/>
    </row>
    <row r="108" spans="2:12" ht="12.75" thickBot="1" x14ac:dyDescent="0.25">
      <c r="B108" s="330"/>
      <c r="C108" s="486"/>
      <c r="D108" s="487"/>
      <c r="E108" s="487"/>
      <c r="F108" s="487"/>
      <c r="G108" s="487"/>
      <c r="H108" s="487"/>
      <c r="I108" s="487"/>
      <c r="J108" s="487"/>
      <c r="K108" s="488"/>
      <c r="L108" s="333"/>
    </row>
    <row r="109" spans="2:12" ht="12.75" thickBot="1" x14ac:dyDescent="0.25">
      <c r="B109" s="381"/>
      <c r="C109" s="382"/>
      <c r="D109" s="379"/>
      <c r="E109" s="379"/>
      <c r="F109" s="379"/>
      <c r="G109" s="379"/>
      <c r="H109" s="379"/>
      <c r="I109" s="379"/>
      <c r="J109" s="379"/>
      <c r="K109" s="379"/>
      <c r="L109" s="383"/>
    </row>
  </sheetData>
  <sheetProtection algorithmName="SHA-512" hashValue="AdkbVUqxbU8m8WZdisgiLhyapIWPqTX9tke972DhOSjb00DcDJ2jK+fEa/J78jwjXZ3q6RbXr8vxvqualojPGw==" saltValue="DXDKHAQi1k3wmo288MGtvQ==" spinCount="100000" sheet="1" selectLockedCells="1"/>
  <mergeCells count="12">
    <mergeCell ref="C6:K6"/>
    <mergeCell ref="C17:K17"/>
    <mergeCell ref="C31:K31"/>
    <mergeCell ref="C107:K108"/>
    <mergeCell ref="C13:K13"/>
    <mergeCell ref="C55:K55"/>
    <mergeCell ref="C79:K79"/>
    <mergeCell ref="C8:D8"/>
    <mergeCell ref="E8:G8"/>
    <mergeCell ref="H8:K8"/>
    <mergeCell ref="F10:K10"/>
    <mergeCell ref="F11:K11"/>
  </mergeCells>
  <pageMargins left="0.70866141732283472" right="0.70866141732283472" top="0.78740157480314965" bottom="0.78740157480314965" header="0.31496062992125984" footer="0.31496062992125984"/>
  <pageSetup paperSize="9" scale="54" orientation="portrait" r:id="rId1"/>
  <headerFooter>
    <oddFooter>&amp;L&amp;D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93"/>
  <sheetViews>
    <sheetView zoomScale="90" zoomScaleNormal="90" workbookViewId="0">
      <selection activeCell="F16" sqref="F16"/>
    </sheetView>
  </sheetViews>
  <sheetFormatPr baseColWidth="10" defaultColWidth="11.5703125" defaultRowHeight="12" x14ac:dyDescent="0.2"/>
  <cols>
    <col min="1" max="1" width="5.7109375" style="77" customWidth="1"/>
    <col min="2" max="2" width="5.28515625" style="78" bestFit="1" customWidth="1"/>
    <col min="3" max="3" width="20.7109375" style="79" customWidth="1"/>
    <col min="4" max="5" width="16.85546875" style="4" customWidth="1"/>
    <col min="6" max="6" width="17.7109375" style="4" customWidth="1"/>
    <col min="7" max="8" width="16.85546875" style="4" customWidth="1"/>
    <col min="9" max="9" width="58" style="4" customWidth="1"/>
    <col min="10" max="10" width="3.85546875" style="3" customWidth="1"/>
    <col min="11" max="11" width="7.7109375" style="4" customWidth="1"/>
    <col min="12" max="13" width="16.85546875" style="4" hidden="1" customWidth="1"/>
    <col min="14" max="14" width="31.140625" style="4" hidden="1" customWidth="1"/>
    <col min="15" max="15" width="55" style="4" hidden="1" customWidth="1"/>
    <col min="16" max="17" width="0" style="77" hidden="1" customWidth="1"/>
    <col min="18" max="18" width="2.42578125" style="77" hidden="1" customWidth="1"/>
    <col min="19" max="19" width="4.42578125" style="77" hidden="1" customWidth="1"/>
    <col min="20" max="20" width="13.7109375" style="77" hidden="1" customWidth="1"/>
    <col min="21" max="21" width="13.7109375" style="77" customWidth="1"/>
    <col min="22" max="155" width="11.5703125" style="77"/>
    <col min="156" max="16384" width="11.5703125" style="4"/>
  </cols>
  <sheetData>
    <row r="1" spans="1:159" ht="12.75" thickBot="1" x14ac:dyDescent="0.25"/>
    <row r="2" spans="1:159" s="84" customFormat="1" ht="15.75" x14ac:dyDescent="0.25">
      <c r="A2" s="80"/>
      <c r="B2" s="81"/>
      <c r="C2" s="82"/>
      <c r="D2" s="82"/>
      <c r="E2" s="82"/>
      <c r="F2" s="82"/>
      <c r="G2" s="82"/>
      <c r="H2" s="82"/>
      <c r="I2" s="82"/>
      <c r="J2" s="83"/>
    </row>
    <row r="3" spans="1:159" s="84" customFormat="1" ht="15.75" x14ac:dyDescent="0.25">
      <c r="A3" s="80"/>
      <c r="B3" s="85"/>
      <c r="C3" s="86" t="str">
        <f>'Kennzahlen aus den Vorjahren'!C3:F3</f>
        <v xml:space="preserve">Schadensberechnung Kulturunternehmen (Version 3.12.2020) </v>
      </c>
      <c r="D3" s="86"/>
      <c r="E3" s="86"/>
      <c r="F3" s="86"/>
      <c r="G3" s="86"/>
      <c r="H3" s="87"/>
      <c r="I3" s="88" t="str">
        <f>'Kennzahlen aus den Vorjahren'!L4</f>
        <v xml:space="preserve"> Abgabetermin: 31. Januar 2021</v>
      </c>
      <c r="J3" s="89"/>
    </row>
    <row r="4" spans="1:159" s="84" customFormat="1" ht="15.75" x14ac:dyDescent="0.25">
      <c r="A4" s="80"/>
      <c r="B4" s="90"/>
      <c r="C4" s="91" t="str">
        <f>'Kennzahlen aus den Vorjahren'!C4</f>
        <v>Schadensberechnung für Musikklubs und Konzertlokale: 26. September bis 31. Dezember 2020</v>
      </c>
      <c r="D4" s="91"/>
      <c r="E4" s="91"/>
      <c r="F4" s="91"/>
      <c r="G4" s="80"/>
      <c r="H4" s="80"/>
      <c r="I4" s="80"/>
      <c r="J4" s="89"/>
    </row>
    <row r="5" spans="1:159" s="84" customFormat="1" ht="15.75" customHeight="1" x14ac:dyDescent="0.2">
      <c r="A5" s="80"/>
      <c r="B5" s="92"/>
      <c r="C5" s="93"/>
      <c r="D5" s="87"/>
      <c r="E5" s="87"/>
      <c r="F5" s="87"/>
      <c r="G5" s="87"/>
      <c r="H5" s="87"/>
      <c r="I5" s="87"/>
      <c r="J5" s="89"/>
    </row>
    <row r="6" spans="1:159" s="84" customFormat="1" ht="30" customHeight="1" x14ac:dyDescent="0.2">
      <c r="A6" s="80"/>
      <c r="B6" s="92"/>
      <c r="C6" s="479" t="str">
        <f>'Kennzahlen aus den Vorjahren'!C6:I6</f>
        <v>Bitte stellen Sie sicher, dass Sie alle drei Blätter (Register) ausfüllen:
 "Kennzahlen aus den Vorjahren" / "Liste Veranstaltungen kuratiert" / "Schadensberechnung"</v>
      </c>
      <c r="D6" s="479"/>
      <c r="E6" s="479"/>
      <c r="F6" s="479"/>
      <c r="G6" s="479"/>
      <c r="H6" s="479"/>
      <c r="I6" s="479"/>
      <c r="J6" s="94"/>
      <c r="K6" s="95"/>
      <c r="L6" s="95"/>
      <c r="M6" s="95"/>
      <c r="N6" s="95"/>
      <c r="O6" s="95"/>
    </row>
    <row r="7" spans="1:159" s="84" customFormat="1" ht="15.75" thickBot="1" x14ac:dyDescent="0.25">
      <c r="A7" s="80"/>
      <c r="B7" s="92"/>
      <c r="C7" s="87"/>
      <c r="D7" s="87"/>
      <c r="E7" s="87"/>
      <c r="F7" s="87"/>
      <c r="G7" s="87"/>
      <c r="H7" s="87"/>
      <c r="I7" s="87"/>
      <c r="J7" s="96"/>
      <c r="K7" s="97"/>
      <c r="L7" s="97"/>
      <c r="M7" s="97"/>
      <c r="N7" s="97"/>
      <c r="O7" s="97"/>
    </row>
    <row r="8" spans="1:159" s="102" customFormat="1" ht="27" customHeight="1" thickBot="1" x14ac:dyDescent="0.25">
      <c r="A8" s="98"/>
      <c r="B8" s="99"/>
      <c r="C8" s="450" t="s">
        <v>170</v>
      </c>
      <c r="D8" s="451"/>
      <c r="E8" s="451"/>
      <c r="F8" s="452" t="s">
        <v>83</v>
      </c>
      <c r="G8" s="452"/>
      <c r="H8" s="452"/>
      <c r="I8" s="100" t="s">
        <v>119</v>
      </c>
      <c r="J8" s="29"/>
      <c r="K8" s="101"/>
      <c r="L8" s="101"/>
      <c r="M8" s="101"/>
      <c r="N8" s="101"/>
      <c r="O8" s="101"/>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row>
    <row r="9" spans="1:159" ht="17.25" customHeight="1" thickBot="1" x14ac:dyDescent="0.25">
      <c r="B9" s="103"/>
      <c r="C9" s="104"/>
      <c r="D9" s="41"/>
      <c r="E9" s="41"/>
      <c r="F9" s="41"/>
      <c r="G9" s="105"/>
      <c r="H9" s="105"/>
      <c r="I9" s="105"/>
      <c r="J9" s="58"/>
      <c r="K9" s="106"/>
      <c r="L9" s="106"/>
      <c r="M9" s="106"/>
      <c r="N9" s="106"/>
      <c r="O9" s="106"/>
      <c r="EZ9" s="77"/>
      <c r="FA9" s="77"/>
      <c r="FB9" s="77"/>
    </row>
    <row r="10" spans="1:159" ht="18.75" customHeight="1" x14ac:dyDescent="0.2">
      <c r="B10" s="103"/>
      <c r="C10" s="107" t="s">
        <v>0</v>
      </c>
      <c r="D10" s="108"/>
      <c r="E10" s="108"/>
      <c r="F10" s="108"/>
      <c r="G10" s="559">
        <f>'Kennzahlen aus den Vorjahren'!D10</f>
        <v>0</v>
      </c>
      <c r="H10" s="560"/>
      <c r="I10" s="561"/>
      <c r="J10" s="58"/>
      <c r="K10" s="106"/>
      <c r="L10" s="106"/>
      <c r="M10" s="106"/>
      <c r="N10" s="106"/>
      <c r="O10" s="106"/>
      <c r="EZ10" s="77"/>
      <c r="FA10" s="77"/>
      <c r="FB10" s="77"/>
    </row>
    <row r="11" spans="1:159" ht="18.75" customHeight="1" thickBot="1" x14ac:dyDescent="0.25">
      <c r="B11" s="103"/>
      <c r="C11" s="109" t="s">
        <v>61</v>
      </c>
      <c r="D11" s="110"/>
      <c r="E11" s="110"/>
      <c r="F11" s="110"/>
      <c r="G11" s="562">
        <f>'Kennzahlen aus den Vorjahren'!D11</f>
        <v>0</v>
      </c>
      <c r="H11" s="563"/>
      <c r="I11" s="564"/>
      <c r="J11" s="111"/>
      <c r="K11" s="106"/>
      <c r="L11" s="106"/>
      <c r="M11" s="106"/>
      <c r="N11" s="106"/>
      <c r="O11" s="106"/>
      <c r="EZ11" s="77"/>
      <c r="FA11" s="77"/>
      <c r="FB11" s="77"/>
    </row>
    <row r="12" spans="1:159" ht="11.45" customHeight="1" thickBot="1" x14ac:dyDescent="0.25">
      <c r="B12" s="103"/>
      <c r="C12" s="104"/>
      <c r="D12" s="41"/>
      <c r="E12" s="41"/>
      <c r="F12" s="41"/>
      <c r="G12" s="105"/>
      <c r="H12" s="105"/>
      <c r="I12" s="105"/>
      <c r="J12" s="58"/>
      <c r="K12" s="106"/>
      <c r="L12" s="106"/>
      <c r="M12" s="106"/>
      <c r="N12" s="106"/>
      <c r="O12" s="106"/>
      <c r="EZ12" s="77"/>
      <c r="FA12" s="77"/>
      <c r="FB12" s="77"/>
    </row>
    <row r="13" spans="1:159" ht="33.75" customHeight="1" thickBot="1" x14ac:dyDescent="0.25">
      <c r="B13" s="103"/>
      <c r="C13" s="566" t="s">
        <v>2</v>
      </c>
      <c r="D13" s="567"/>
      <c r="E13" s="567"/>
      <c r="F13" s="567"/>
      <c r="G13" s="567"/>
      <c r="H13" s="567"/>
      <c r="I13" s="568"/>
      <c r="J13" s="112"/>
      <c r="K13" s="113"/>
      <c r="L13" s="553" t="s">
        <v>37</v>
      </c>
      <c r="M13" s="554"/>
      <c r="N13" s="554"/>
      <c r="O13" s="555"/>
      <c r="EV13" s="4"/>
      <c r="EW13" s="4"/>
      <c r="EX13" s="4"/>
      <c r="EY13" s="4"/>
    </row>
    <row r="14" spans="1:159" s="118" customFormat="1" ht="34.15" customHeight="1" thickBot="1" x14ac:dyDescent="0.25">
      <c r="A14" s="114"/>
      <c r="B14" s="115"/>
      <c r="C14" s="445" t="s">
        <v>3</v>
      </c>
      <c r="D14" s="509"/>
      <c r="E14" s="509"/>
      <c r="F14" s="509"/>
      <c r="G14" s="509"/>
      <c r="H14" s="509"/>
      <c r="I14" s="446"/>
      <c r="J14" s="116"/>
      <c r="K14" s="117"/>
      <c r="L14" s="510" t="s">
        <v>43</v>
      </c>
      <c r="M14" s="511"/>
      <c r="N14" s="511"/>
      <c r="O14" s="512"/>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row>
    <row r="15" spans="1:159" s="413" customFormat="1" ht="14.25" customHeight="1" thickBot="1" x14ac:dyDescent="0.25">
      <c r="A15" s="406"/>
      <c r="B15" s="407"/>
      <c r="C15" s="408"/>
      <c r="D15" s="408"/>
      <c r="E15" s="408"/>
      <c r="F15" s="408" t="s">
        <v>155</v>
      </c>
      <c r="G15" s="408" t="s">
        <v>156</v>
      </c>
      <c r="H15" s="408"/>
      <c r="I15" s="408"/>
      <c r="J15" s="409"/>
      <c r="K15" s="410"/>
      <c r="L15" s="411"/>
      <c r="M15" s="408"/>
      <c r="N15" s="408"/>
      <c r="O15" s="412"/>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406"/>
      <c r="AR15" s="406"/>
      <c r="AS15" s="406"/>
      <c r="AT15" s="406"/>
      <c r="AU15" s="406"/>
      <c r="AV15" s="406"/>
      <c r="AW15" s="406"/>
      <c r="AX15" s="406"/>
      <c r="AY15" s="406"/>
      <c r="AZ15" s="406"/>
      <c r="BA15" s="406"/>
      <c r="BB15" s="406"/>
      <c r="BC15" s="406"/>
      <c r="BD15" s="406"/>
      <c r="BE15" s="406"/>
      <c r="BF15" s="406"/>
      <c r="BG15" s="406"/>
      <c r="BH15" s="406"/>
      <c r="BI15" s="406"/>
      <c r="BJ15" s="406"/>
      <c r="BK15" s="406"/>
      <c r="BL15" s="406"/>
      <c r="BM15" s="406"/>
      <c r="BN15" s="406"/>
      <c r="BO15" s="406"/>
      <c r="BP15" s="406"/>
      <c r="BQ15" s="406"/>
      <c r="BR15" s="406"/>
      <c r="BS15" s="406"/>
      <c r="BT15" s="406"/>
      <c r="BU15" s="406"/>
      <c r="BV15" s="406"/>
      <c r="BW15" s="406"/>
      <c r="BX15" s="406"/>
      <c r="BY15" s="406"/>
      <c r="BZ15" s="406"/>
      <c r="CA15" s="406"/>
      <c r="CB15" s="406"/>
      <c r="CC15" s="406"/>
      <c r="CD15" s="406"/>
      <c r="CE15" s="406"/>
      <c r="CF15" s="406"/>
      <c r="CG15" s="406"/>
      <c r="CH15" s="406"/>
      <c r="CI15" s="406"/>
      <c r="CJ15" s="406"/>
      <c r="CK15" s="406"/>
      <c r="CL15" s="406"/>
      <c r="CM15" s="406"/>
      <c r="CN15" s="406"/>
      <c r="CO15" s="406"/>
      <c r="CP15" s="406"/>
      <c r="CQ15" s="406"/>
      <c r="CR15" s="406"/>
      <c r="CS15" s="406"/>
      <c r="CT15" s="406"/>
      <c r="CU15" s="406"/>
      <c r="CV15" s="406"/>
      <c r="CW15" s="406"/>
      <c r="CX15" s="406"/>
      <c r="CY15" s="406"/>
      <c r="CZ15" s="406"/>
      <c r="DA15" s="406"/>
      <c r="DB15" s="406"/>
      <c r="DC15" s="406"/>
      <c r="DD15" s="406"/>
      <c r="DE15" s="406"/>
      <c r="DF15" s="406"/>
      <c r="DG15" s="406"/>
      <c r="DH15" s="406"/>
      <c r="DI15" s="406"/>
      <c r="DJ15" s="406"/>
      <c r="DK15" s="406"/>
      <c r="DL15" s="406"/>
      <c r="DM15" s="406"/>
      <c r="DN15" s="406"/>
      <c r="DO15" s="406"/>
      <c r="DP15" s="406"/>
      <c r="DQ15" s="406"/>
      <c r="DR15" s="406"/>
      <c r="DS15" s="406"/>
      <c r="DT15" s="406"/>
      <c r="DU15" s="406"/>
      <c r="DV15" s="406"/>
      <c r="DW15" s="406"/>
      <c r="DX15" s="406"/>
      <c r="DY15" s="406"/>
      <c r="DZ15" s="406"/>
      <c r="EA15" s="406"/>
      <c r="EB15" s="406"/>
      <c r="EC15" s="406"/>
      <c r="ED15" s="406"/>
      <c r="EE15" s="406"/>
      <c r="EF15" s="406"/>
      <c r="EG15" s="406"/>
      <c r="EH15" s="406"/>
      <c r="EI15" s="406"/>
      <c r="EJ15" s="406"/>
      <c r="EK15" s="406"/>
      <c r="EL15" s="406"/>
      <c r="EM15" s="406"/>
      <c r="EN15" s="406"/>
      <c r="EO15" s="406"/>
      <c r="EP15" s="406"/>
      <c r="EQ15" s="406"/>
    </row>
    <row r="16" spans="1:159" s="424" customFormat="1" ht="34.15" customHeight="1" x14ac:dyDescent="0.2">
      <c r="A16" s="414"/>
      <c r="B16" s="415"/>
      <c r="C16" s="577" t="s">
        <v>157</v>
      </c>
      <c r="D16" s="578"/>
      <c r="E16" s="578"/>
      <c r="F16" s="416"/>
      <c r="G16" s="416"/>
      <c r="H16" s="417"/>
      <c r="I16" s="418"/>
      <c r="J16" s="419"/>
      <c r="K16" s="420"/>
      <c r="L16" s="421"/>
      <c r="M16" s="422"/>
      <c r="N16" s="422"/>
      <c r="O16" s="423"/>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4"/>
      <c r="BC16" s="414"/>
      <c r="BD16" s="414"/>
      <c r="BE16" s="414"/>
      <c r="BF16" s="414"/>
      <c r="BG16" s="414"/>
      <c r="BH16" s="414"/>
      <c r="BI16" s="414"/>
      <c r="BJ16" s="414"/>
      <c r="BK16" s="414"/>
      <c r="BL16" s="414"/>
      <c r="BM16" s="414"/>
      <c r="BN16" s="414"/>
      <c r="BO16" s="414"/>
      <c r="BP16" s="414"/>
      <c r="BQ16" s="414"/>
      <c r="BR16" s="414"/>
      <c r="BS16" s="414"/>
      <c r="BT16" s="414"/>
      <c r="BU16" s="414"/>
      <c r="BV16" s="414"/>
      <c r="BW16" s="414"/>
      <c r="BX16" s="414"/>
      <c r="BY16" s="414"/>
      <c r="BZ16" s="414"/>
      <c r="CA16" s="414"/>
      <c r="CB16" s="414"/>
      <c r="CC16" s="414"/>
      <c r="CD16" s="414"/>
      <c r="CE16" s="414"/>
      <c r="CF16" s="414"/>
      <c r="CG16" s="414"/>
      <c r="CH16" s="414"/>
      <c r="CI16" s="414"/>
      <c r="CJ16" s="414"/>
      <c r="CK16" s="414"/>
      <c r="CL16" s="414"/>
      <c r="CM16" s="414"/>
      <c r="CN16" s="414"/>
      <c r="CO16" s="414"/>
      <c r="CP16" s="414"/>
      <c r="CQ16" s="414"/>
      <c r="CR16" s="414"/>
      <c r="CS16" s="414"/>
      <c r="CT16" s="414"/>
      <c r="CU16" s="414"/>
      <c r="CV16" s="414"/>
      <c r="CW16" s="414"/>
      <c r="CX16" s="414"/>
      <c r="CY16" s="414"/>
      <c r="CZ16" s="414"/>
      <c r="DA16" s="414"/>
      <c r="DB16" s="414"/>
      <c r="DC16" s="414"/>
      <c r="DD16" s="414"/>
      <c r="DE16" s="414"/>
      <c r="DF16" s="414"/>
      <c r="DG16" s="414"/>
      <c r="DH16" s="414"/>
      <c r="DI16" s="414"/>
      <c r="DJ16" s="414"/>
      <c r="DK16" s="414"/>
      <c r="DL16" s="414"/>
      <c r="DM16" s="414"/>
      <c r="DN16" s="414"/>
      <c r="DO16" s="414"/>
      <c r="DP16" s="414"/>
      <c r="DQ16" s="414"/>
      <c r="DR16" s="414"/>
      <c r="DS16" s="414"/>
      <c r="DT16" s="414"/>
      <c r="DU16" s="414"/>
      <c r="DV16" s="414"/>
      <c r="DW16" s="414"/>
      <c r="DX16" s="414"/>
      <c r="DY16" s="414"/>
      <c r="DZ16" s="414"/>
      <c r="EA16" s="414"/>
      <c r="EB16" s="414"/>
      <c r="EC16" s="414"/>
      <c r="ED16" s="414"/>
      <c r="EE16" s="414"/>
      <c r="EF16" s="414"/>
      <c r="EG16" s="414"/>
      <c r="EH16" s="414"/>
      <c r="EI16" s="414"/>
      <c r="EJ16" s="414"/>
      <c r="EK16" s="414"/>
      <c r="EL16" s="414"/>
      <c r="EM16" s="414"/>
      <c r="EN16" s="414"/>
      <c r="EO16" s="414"/>
      <c r="EP16" s="414"/>
      <c r="EQ16" s="414"/>
    </row>
    <row r="17" spans="1:147" s="429" customFormat="1" ht="34.15" customHeight="1" x14ac:dyDescent="0.2">
      <c r="A17" s="414"/>
      <c r="B17" s="425"/>
      <c r="C17" s="579" t="s">
        <v>158</v>
      </c>
      <c r="D17" s="580"/>
      <c r="E17" s="580"/>
      <c r="F17" s="580"/>
      <c r="G17" s="580"/>
      <c r="H17" s="580"/>
      <c r="I17" s="581"/>
      <c r="J17" s="419"/>
      <c r="K17" s="420"/>
      <c r="L17" s="426"/>
      <c r="M17" s="427"/>
      <c r="N17" s="427"/>
      <c r="O17" s="428"/>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c r="AW17" s="414"/>
      <c r="AX17" s="414"/>
      <c r="AY17" s="414"/>
      <c r="AZ17" s="414"/>
      <c r="BA17" s="414"/>
      <c r="BB17" s="414"/>
      <c r="BC17" s="414"/>
      <c r="BD17" s="414"/>
      <c r="BE17" s="414"/>
      <c r="BF17" s="414"/>
      <c r="BG17" s="414"/>
      <c r="BH17" s="414"/>
      <c r="BI17" s="414"/>
      <c r="BJ17" s="414"/>
      <c r="BK17" s="414"/>
      <c r="BL17" s="414"/>
      <c r="BM17" s="414"/>
      <c r="BN17" s="414"/>
      <c r="BO17" s="414"/>
      <c r="BP17" s="414"/>
      <c r="BQ17" s="414"/>
      <c r="BR17" s="414"/>
      <c r="BS17" s="414"/>
      <c r="BT17" s="414"/>
      <c r="BU17" s="414"/>
      <c r="BV17" s="414"/>
      <c r="BW17" s="414"/>
      <c r="BX17" s="414"/>
      <c r="BY17" s="414"/>
      <c r="BZ17" s="414"/>
      <c r="CA17" s="414"/>
      <c r="CB17" s="414"/>
      <c r="CC17" s="414"/>
      <c r="CD17" s="414"/>
      <c r="CE17" s="414"/>
      <c r="CF17" s="414"/>
      <c r="CG17" s="414"/>
      <c r="CH17" s="414"/>
      <c r="CI17" s="414"/>
      <c r="CJ17" s="414"/>
      <c r="CK17" s="414"/>
      <c r="CL17" s="414"/>
      <c r="CM17" s="414"/>
      <c r="CN17" s="414"/>
      <c r="CO17" s="414"/>
      <c r="CP17" s="414"/>
      <c r="CQ17" s="414"/>
      <c r="CR17" s="414"/>
      <c r="CS17" s="414"/>
      <c r="CT17" s="414"/>
      <c r="CU17" s="414"/>
      <c r="CV17" s="414"/>
      <c r="CW17" s="414"/>
      <c r="CX17" s="414"/>
      <c r="CY17" s="414"/>
      <c r="CZ17" s="414"/>
      <c r="DA17" s="414"/>
      <c r="DB17" s="414"/>
      <c r="DC17" s="414"/>
      <c r="DD17" s="414"/>
      <c r="DE17" s="414"/>
      <c r="DF17" s="414"/>
      <c r="DG17" s="414"/>
      <c r="DH17" s="414"/>
      <c r="DI17" s="414"/>
      <c r="DJ17" s="414"/>
      <c r="DK17" s="414"/>
      <c r="DL17" s="414"/>
      <c r="DM17" s="414"/>
      <c r="DN17" s="414"/>
      <c r="DO17" s="414"/>
      <c r="DP17" s="414"/>
      <c r="DQ17" s="414"/>
      <c r="DR17" s="414"/>
      <c r="DS17" s="414"/>
      <c r="DT17" s="414"/>
      <c r="DU17" s="414"/>
      <c r="DV17" s="414"/>
      <c r="DW17" s="414"/>
      <c r="DX17" s="414"/>
      <c r="DY17" s="414"/>
      <c r="DZ17" s="414"/>
      <c r="EA17" s="414"/>
      <c r="EB17" s="414"/>
      <c r="EC17" s="414"/>
      <c r="ED17" s="414"/>
      <c r="EE17" s="414"/>
      <c r="EF17" s="414"/>
      <c r="EG17" s="414"/>
      <c r="EH17" s="414"/>
      <c r="EI17" s="414"/>
      <c r="EJ17" s="414"/>
      <c r="EK17" s="414"/>
      <c r="EL17" s="414"/>
      <c r="EM17" s="414"/>
      <c r="EN17" s="414"/>
      <c r="EO17" s="414"/>
      <c r="EP17" s="414"/>
      <c r="EQ17" s="414"/>
    </row>
    <row r="18" spans="1:147" s="123" customFormat="1" ht="25.5" customHeight="1" x14ac:dyDescent="0.2">
      <c r="A18" s="98"/>
      <c r="B18" s="99"/>
      <c r="C18" s="119" t="s">
        <v>76</v>
      </c>
      <c r="D18" s="120" t="s">
        <v>151</v>
      </c>
      <c r="E18" s="120" t="s">
        <v>77</v>
      </c>
      <c r="F18" s="120" t="s">
        <v>78</v>
      </c>
      <c r="G18" s="430" t="s">
        <v>79</v>
      </c>
      <c r="H18" s="23"/>
      <c r="I18" s="74"/>
      <c r="J18" s="121"/>
      <c r="K18" s="98"/>
      <c r="L18" s="56"/>
      <c r="M18" s="55"/>
      <c r="N18" s="55"/>
      <c r="O18" s="57"/>
      <c r="P18" s="98"/>
      <c r="Q18" s="98"/>
      <c r="R18" s="122"/>
      <c r="S18" s="122"/>
      <c r="T18" s="122"/>
      <c r="U18" s="122"/>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row>
    <row r="19" spans="1:147" s="123" customFormat="1" ht="36.6" customHeight="1" thickBot="1" x14ac:dyDescent="0.25">
      <c r="A19" s="98"/>
      <c r="B19" s="99"/>
      <c r="C19" s="124" t="s">
        <v>82</v>
      </c>
      <c r="D19" s="75" t="s">
        <v>81</v>
      </c>
      <c r="E19" s="76" t="s">
        <v>81</v>
      </c>
      <c r="F19" s="75" t="s">
        <v>81</v>
      </c>
      <c r="G19" s="75" t="s">
        <v>81</v>
      </c>
      <c r="H19" s="571" t="s">
        <v>163</v>
      </c>
      <c r="I19" s="572"/>
      <c r="J19" s="121"/>
      <c r="K19" s="98"/>
      <c r="L19" s="125" t="s">
        <v>80</v>
      </c>
      <c r="M19" s="126" t="s">
        <v>81</v>
      </c>
      <c r="N19" s="66"/>
      <c r="O19" s="67"/>
      <c r="P19" s="98"/>
      <c r="Q19" s="98"/>
      <c r="R19" s="127"/>
      <c r="S19" s="127"/>
      <c r="T19" s="122"/>
      <c r="U19" s="122"/>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row>
    <row r="20" spans="1:147" s="132" customFormat="1" ht="7.5" customHeight="1" thickBot="1" x14ac:dyDescent="0.25">
      <c r="A20" s="98"/>
      <c r="B20" s="128"/>
      <c r="C20" s="129"/>
      <c r="D20" s="130"/>
      <c r="E20" s="130"/>
      <c r="F20" s="130"/>
      <c r="G20" s="130"/>
      <c r="H20" s="23"/>
      <c r="I20" s="131"/>
      <c r="J20" s="121"/>
      <c r="K20" s="98"/>
      <c r="L20" s="71"/>
      <c r="M20" s="72"/>
      <c r="N20" s="72"/>
      <c r="O20" s="73"/>
      <c r="P20" s="98"/>
      <c r="Q20" s="98"/>
      <c r="R20" s="122"/>
      <c r="S20" s="122"/>
      <c r="T20" s="122"/>
      <c r="U20" s="122"/>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row>
    <row r="21" spans="1:147" s="136" customFormat="1" ht="17.25" customHeight="1" x14ac:dyDescent="0.2">
      <c r="A21" s="114"/>
      <c r="B21" s="133">
        <v>1</v>
      </c>
      <c r="C21" s="536" t="s">
        <v>108</v>
      </c>
      <c r="D21" s="537"/>
      <c r="E21" s="537"/>
      <c r="F21" s="537"/>
      <c r="G21" s="565"/>
      <c r="H21" s="565"/>
      <c r="I21" s="134"/>
      <c r="J21" s="135"/>
      <c r="K21" s="114"/>
      <c r="L21" s="556"/>
      <c r="M21" s="557"/>
      <c r="N21" s="557"/>
      <c r="O21" s="558"/>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row>
    <row r="22" spans="1:147" s="123" customFormat="1" ht="48" x14ac:dyDescent="0.2">
      <c r="A22" s="98"/>
      <c r="B22" s="137"/>
      <c r="C22" s="138"/>
      <c r="D22" s="139" t="s">
        <v>105</v>
      </c>
      <c r="E22" s="140" t="s">
        <v>152</v>
      </c>
      <c r="F22" s="140" t="s">
        <v>153</v>
      </c>
      <c r="G22" s="65" t="s">
        <v>6</v>
      </c>
      <c r="H22" s="65" t="s">
        <v>90</v>
      </c>
      <c r="I22" s="142" t="s">
        <v>39</v>
      </c>
      <c r="J22" s="121"/>
      <c r="K22" s="98"/>
      <c r="L22" s="68" t="s">
        <v>6</v>
      </c>
      <c r="M22" s="65" t="s">
        <v>90</v>
      </c>
      <c r="N22" s="65" t="s">
        <v>85</v>
      </c>
      <c r="O22" s="64" t="s">
        <v>8</v>
      </c>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row>
    <row r="23" spans="1:147" s="123" customFormat="1" ht="18" customHeight="1" x14ac:dyDescent="0.2">
      <c r="A23" s="98"/>
      <c r="B23" s="137">
        <v>1.1000000000000001</v>
      </c>
      <c r="C23" s="235" t="s">
        <v>103</v>
      </c>
      <c r="D23" s="164"/>
      <c r="E23" s="164"/>
      <c r="F23" s="164"/>
      <c r="G23" s="236"/>
      <c r="H23" s="143"/>
      <c r="I23" s="144"/>
      <c r="J23" s="121"/>
      <c r="K23" s="98"/>
      <c r="L23" s="45"/>
      <c r="M23" s="46"/>
      <c r="N23" s="229" t="s">
        <v>11</v>
      </c>
      <c r="O23" s="47"/>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row>
    <row r="24" spans="1:147" s="123" customFormat="1" ht="18" customHeight="1" x14ac:dyDescent="0.2">
      <c r="A24" s="98"/>
      <c r="B24" s="137"/>
      <c r="C24" s="145" t="s">
        <v>88</v>
      </c>
      <c r="D24" s="385">
        <f>'Liste Veranstaltungen kuratiert'!G28</f>
        <v>0</v>
      </c>
      <c r="E24" s="256">
        <f>'Liste Veranstaltungen kuratiert'!J29</f>
        <v>0</v>
      </c>
      <c r="F24" s="146">
        <f>F25/30*5</f>
        <v>0</v>
      </c>
      <c r="G24" s="148">
        <f>IF($D$19="Ja",($F24-$D24*$E$24),0)</f>
        <v>0</v>
      </c>
      <c r="H24" s="149"/>
      <c r="I24" s="257" t="s">
        <v>140</v>
      </c>
      <c r="J24" s="121"/>
      <c r="K24" s="98"/>
      <c r="L24" s="21">
        <f t="shared" ref="L24:L27" si="0">G24</f>
        <v>0</v>
      </c>
      <c r="M24" s="5"/>
      <c r="N24" s="150" t="s">
        <v>21</v>
      </c>
      <c r="O24" s="151"/>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row>
    <row r="25" spans="1:147" s="123" customFormat="1" ht="18" customHeight="1" x14ac:dyDescent="0.2">
      <c r="A25" s="98"/>
      <c r="B25" s="137"/>
      <c r="C25" s="145" t="s">
        <v>22</v>
      </c>
      <c r="D25" s="385">
        <f>'Liste Veranstaltungen kuratiert'!G52</f>
        <v>0</v>
      </c>
      <c r="E25" s="256">
        <f>'Liste Veranstaltungen kuratiert'!J53</f>
        <v>0</v>
      </c>
      <c r="F25" s="524">
        <f>'Kennzahlen aus den Vorjahren'!K27</f>
        <v>0</v>
      </c>
      <c r="G25" s="148">
        <f>IF($E$19="Ja",($F25-$D25*$E$25),0)</f>
        <v>0</v>
      </c>
      <c r="H25" s="149"/>
      <c r="I25" s="257" t="s">
        <v>140</v>
      </c>
      <c r="J25" s="121"/>
      <c r="K25" s="98"/>
      <c r="L25" s="15">
        <f t="shared" si="0"/>
        <v>0</v>
      </c>
      <c r="M25" s="5"/>
      <c r="N25" s="150" t="s">
        <v>22</v>
      </c>
      <c r="O25" s="151"/>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row>
    <row r="26" spans="1:147" s="123" customFormat="1" ht="18" customHeight="1" x14ac:dyDescent="0.2">
      <c r="A26" s="98"/>
      <c r="B26" s="137"/>
      <c r="C26" s="145" t="s">
        <v>47</v>
      </c>
      <c r="D26" s="385">
        <f>'Liste Veranstaltungen kuratiert'!G76</f>
        <v>0</v>
      </c>
      <c r="E26" s="256">
        <f>'Liste Veranstaltungen kuratiert'!J77</f>
        <v>0</v>
      </c>
      <c r="F26" s="525"/>
      <c r="G26" s="148">
        <f>IF($F$19="Ja",($F$25-$D26*$E$26),0)</f>
        <v>0</v>
      </c>
      <c r="H26" s="149"/>
      <c r="I26" s="257" t="s">
        <v>140</v>
      </c>
      <c r="J26" s="121"/>
      <c r="K26" s="98"/>
      <c r="L26" s="15">
        <f t="shared" si="0"/>
        <v>0</v>
      </c>
      <c r="M26" s="5"/>
      <c r="N26" s="150" t="s">
        <v>47</v>
      </c>
      <c r="O26" s="151"/>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row>
    <row r="27" spans="1:147" s="123" customFormat="1" ht="18" customHeight="1" thickBot="1" x14ac:dyDescent="0.25">
      <c r="A27" s="98"/>
      <c r="B27" s="137"/>
      <c r="C27" s="145" t="s">
        <v>48</v>
      </c>
      <c r="D27" s="385">
        <f>'Liste Veranstaltungen kuratiert'!G100</f>
        <v>0</v>
      </c>
      <c r="E27" s="256">
        <f>'Liste Veranstaltungen kuratiert'!J101</f>
        <v>0</v>
      </c>
      <c r="F27" s="576"/>
      <c r="G27" s="405">
        <f>IF($G$19="Ja",($F$25-$D27*$E$27),0)</f>
        <v>0</v>
      </c>
      <c r="H27" s="303"/>
      <c r="I27" s="257" t="s">
        <v>140</v>
      </c>
      <c r="J27" s="121"/>
      <c r="K27" s="98"/>
      <c r="L27" s="242">
        <f t="shared" si="0"/>
        <v>0</v>
      </c>
      <c r="M27" s="243"/>
      <c r="N27" s="244" t="s">
        <v>48</v>
      </c>
      <c r="O27" s="245"/>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row>
    <row r="28" spans="1:147" s="123" customFormat="1" ht="18" customHeight="1" thickBot="1" x14ac:dyDescent="0.25">
      <c r="A28" s="98"/>
      <c r="B28" s="133">
        <v>1</v>
      </c>
      <c r="C28" s="573" t="s">
        <v>107</v>
      </c>
      <c r="D28" s="574"/>
      <c r="E28" s="574"/>
      <c r="F28" s="575"/>
      <c r="G28" s="404">
        <f>SUM(G24:G27)</f>
        <v>0</v>
      </c>
      <c r="H28" s="157"/>
      <c r="I28" s="158"/>
      <c r="J28" s="121"/>
      <c r="K28" s="98"/>
      <c r="L28" s="22">
        <f>SUM(L24:L27)</f>
        <v>0</v>
      </c>
      <c r="M28" s="18"/>
      <c r="N28" s="52" t="s">
        <v>30</v>
      </c>
      <c r="O28" s="19"/>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row>
    <row r="29" spans="1:147" s="123" customFormat="1" ht="18" customHeight="1" thickBot="1" x14ac:dyDescent="0.25">
      <c r="A29" s="98"/>
      <c r="B29" s="526"/>
      <c r="C29" s="527"/>
      <c r="D29" s="527"/>
      <c r="E29" s="527"/>
      <c r="F29" s="527"/>
      <c r="G29" s="527"/>
      <c r="H29" s="527"/>
      <c r="I29" s="527"/>
      <c r="J29" s="121"/>
      <c r="K29" s="98"/>
      <c r="L29" s="13"/>
      <c r="M29" s="16"/>
      <c r="N29" s="17"/>
      <c r="O29" s="17"/>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row>
    <row r="30" spans="1:147" s="123" customFormat="1" ht="18" customHeight="1" x14ac:dyDescent="0.2">
      <c r="A30" s="98"/>
      <c r="B30" s="159">
        <v>2</v>
      </c>
      <c r="C30" s="536" t="s">
        <v>109</v>
      </c>
      <c r="D30" s="537"/>
      <c r="E30" s="537"/>
      <c r="F30" s="537"/>
      <c r="G30" s="160"/>
      <c r="H30" s="38"/>
      <c r="I30" s="161"/>
      <c r="J30" s="121"/>
      <c r="K30" s="98"/>
      <c r="L30" s="37"/>
      <c r="M30" s="38"/>
      <c r="N30" s="53" t="s">
        <v>109</v>
      </c>
      <c r="O30" s="33"/>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row>
    <row r="31" spans="1:147" s="123" customFormat="1" ht="60" x14ac:dyDescent="0.2">
      <c r="A31" s="98"/>
      <c r="B31" s="137"/>
      <c r="C31" s="138"/>
      <c r="D31" s="139" t="s">
        <v>87</v>
      </c>
      <c r="E31" s="140" t="s">
        <v>154</v>
      </c>
      <c r="F31" s="141"/>
      <c r="G31" s="238" t="s">
        <v>6</v>
      </c>
      <c r="H31" s="238" t="s">
        <v>90</v>
      </c>
      <c r="I31" s="142" t="s">
        <v>39</v>
      </c>
      <c r="J31" s="121"/>
      <c r="K31" s="98"/>
      <c r="L31" s="240" t="s">
        <v>6</v>
      </c>
      <c r="M31" s="238" t="s">
        <v>90</v>
      </c>
      <c r="N31" s="238" t="s">
        <v>85</v>
      </c>
      <c r="O31" s="241" t="s">
        <v>8</v>
      </c>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row>
    <row r="32" spans="1:147" s="123" customFormat="1" ht="18" customHeight="1" x14ac:dyDescent="0.2">
      <c r="A32" s="98"/>
      <c r="B32" s="137">
        <v>2.1</v>
      </c>
      <c r="C32" s="517" t="s">
        <v>10</v>
      </c>
      <c r="D32" s="518"/>
      <c r="E32" s="518"/>
      <c r="F32" s="569"/>
      <c r="G32" s="570"/>
      <c r="H32" s="143"/>
      <c r="I32" s="144"/>
      <c r="J32" s="121"/>
      <c r="K32" s="98"/>
      <c r="L32" s="45"/>
      <c r="M32" s="46"/>
      <c r="N32" s="229" t="s">
        <v>10</v>
      </c>
      <c r="O32" s="47"/>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row>
    <row r="33" spans="1:147" s="123" customFormat="1" ht="18" customHeight="1" x14ac:dyDescent="0.2">
      <c r="A33" s="98"/>
      <c r="B33" s="137"/>
      <c r="C33" s="145" t="s">
        <v>88</v>
      </c>
      <c r="D33" s="386">
        <f>'Liste Veranstaltungen kuratiert'!I28</f>
        <v>0</v>
      </c>
      <c r="E33" s="146">
        <f>E34/30*5</f>
        <v>0</v>
      </c>
      <c r="F33" s="147"/>
      <c r="G33" s="148">
        <f>IF($D$19="Ja",$E33-D33,0)</f>
        <v>0</v>
      </c>
      <c r="H33" s="149"/>
      <c r="I33" s="257" t="s">
        <v>140</v>
      </c>
      <c r="J33" s="121"/>
      <c r="K33" s="98"/>
      <c r="L33" s="40">
        <f>G33</f>
        <v>0</v>
      </c>
      <c r="M33" s="5"/>
      <c r="N33" s="150" t="s">
        <v>21</v>
      </c>
      <c r="O33" s="151"/>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row>
    <row r="34" spans="1:147" s="123" customFormat="1" ht="18" customHeight="1" x14ac:dyDescent="0.2">
      <c r="A34" s="98"/>
      <c r="B34" s="137"/>
      <c r="C34" s="145" t="s">
        <v>22</v>
      </c>
      <c r="D34" s="386">
        <f>'Liste Veranstaltungen kuratiert'!I52</f>
        <v>0</v>
      </c>
      <c r="E34" s="524">
        <f>SUM('Kennzahlen aus den Vorjahren'!K20)</f>
        <v>0</v>
      </c>
      <c r="F34" s="152"/>
      <c r="G34" s="148">
        <f>IF($E$19="Ja",$E34-D34,0)</f>
        <v>0</v>
      </c>
      <c r="H34" s="149"/>
      <c r="I34" s="257" t="s">
        <v>140</v>
      </c>
      <c r="J34" s="121"/>
      <c r="K34" s="98"/>
      <c r="L34" s="15">
        <f>G34</f>
        <v>0</v>
      </c>
      <c r="M34" s="5"/>
      <c r="N34" s="150" t="s">
        <v>22</v>
      </c>
      <c r="O34" s="151"/>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row>
    <row r="35" spans="1:147" s="123" customFormat="1" ht="18" customHeight="1" x14ac:dyDescent="0.2">
      <c r="A35" s="98"/>
      <c r="B35" s="137"/>
      <c r="C35" s="145" t="s">
        <v>47</v>
      </c>
      <c r="D35" s="386">
        <f>'Liste Veranstaltungen kuratiert'!I76</f>
        <v>0</v>
      </c>
      <c r="E35" s="525"/>
      <c r="F35" s="152"/>
      <c r="G35" s="148">
        <f>IF($F$19="Ja",$E34-D35,0)</f>
        <v>0</v>
      </c>
      <c r="H35" s="149"/>
      <c r="I35" s="257" t="s">
        <v>140</v>
      </c>
      <c r="J35" s="121"/>
      <c r="K35" s="98"/>
      <c r="L35" s="15">
        <f>G35</f>
        <v>0</v>
      </c>
      <c r="M35" s="5"/>
      <c r="N35" s="150" t="s">
        <v>47</v>
      </c>
      <c r="O35" s="151"/>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row>
    <row r="36" spans="1:147" s="123" customFormat="1" ht="18" customHeight="1" x14ac:dyDescent="0.2">
      <c r="A36" s="98"/>
      <c r="B36" s="137"/>
      <c r="C36" s="145" t="s">
        <v>48</v>
      </c>
      <c r="D36" s="386">
        <f>'Liste Veranstaltungen kuratiert'!I100</f>
        <v>0</v>
      </c>
      <c r="E36" s="525"/>
      <c r="F36" s="152"/>
      <c r="G36" s="148">
        <f>IF($G$19="Ja",$E34-D36,0)</f>
        <v>0</v>
      </c>
      <c r="H36" s="149"/>
      <c r="I36" s="257" t="s">
        <v>140</v>
      </c>
      <c r="J36" s="121"/>
      <c r="K36" s="98"/>
      <c r="L36" s="15">
        <f>G36</f>
        <v>0</v>
      </c>
      <c r="M36" s="5"/>
      <c r="N36" s="150" t="s">
        <v>48</v>
      </c>
      <c r="O36" s="151"/>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row>
    <row r="37" spans="1:147" s="123" customFormat="1" ht="18" customHeight="1" thickBot="1" x14ac:dyDescent="0.25">
      <c r="A37" s="98"/>
      <c r="B37" s="133">
        <v>2</v>
      </c>
      <c r="C37" s="528" t="s">
        <v>111</v>
      </c>
      <c r="D37" s="529"/>
      <c r="E37" s="529"/>
      <c r="F37" s="530"/>
      <c r="G37" s="156">
        <f>SUM(G33:G36)</f>
        <v>0</v>
      </c>
      <c r="H37" s="157"/>
      <c r="I37" s="158"/>
      <c r="J37" s="121"/>
      <c r="K37" s="98"/>
      <c r="L37" s="22">
        <f>SUM(L33:L36)</f>
        <v>0</v>
      </c>
      <c r="M37" s="18"/>
      <c r="N37" s="52" t="s">
        <v>30</v>
      </c>
      <c r="O37" s="19"/>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row>
    <row r="38" spans="1:147" s="123" customFormat="1" ht="18" customHeight="1" thickBot="1" x14ac:dyDescent="0.25">
      <c r="A38" s="98"/>
      <c r="B38" s="526"/>
      <c r="C38" s="527"/>
      <c r="D38" s="527"/>
      <c r="E38" s="527"/>
      <c r="F38" s="527"/>
      <c r="G38" s="527"/>
      <c r="H38" s="527"/>
      <c r="I38" s="527"/>
      <c r="J38" s="121"/>
      <c r="K38" s="98"/>
      <c r="L38" s="13"/>
      <c r="M38" s="16"/>
      <c r="N38" s="17"/>
      <c r="O38" s="17"/>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row>
    <row r="39" spans="1:147" s="123" customFormat="1" ht="18" customHeight="1" x14ac:dyDescent="0.2">
      <c r="A39" s="98"/>
      <c r="B39" s="159">
        <v>3</v>
      </c>
      <c r="C39" s="536" t="s">
        <v>23</v>
      </c>
      <c r="D39" s="537"/>
      <c r="E39" s="537"/>
      <c r="F39" s="537"/>
      <c r="G39" s="160"/>
      <c r="H39" s="38"/>
      <c r="I39" s="161"/>
      <c r="J39" s="121"/>
      <c r="K39" s="98"/>
      <c r="L39" s="37"/>
      <c r="M39" s="38"/>
      <c r="N39" s="53" t="s">
        <v>23</v>
      </c>
      <c r="O39" s="33"/>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row>
    <row r="40" spans="1:147" s="123" customFormat="1" ht="18" customHeight="1" x14ac:dyDescent="0.2">
      <c r="A40" s="98"/>
      <c r="B40" s="153"/>
      <c r="C40" s="517" t="s">
        <v>49</v>
      </c>
      <c r="D40" s="518"/>
      <c r="E40" s="518"/>
      <c r="F40" s="518"/>
      <c r="G40" s="552"/>
      <c r="H40" s="162"/>
      <c r="I40" s="163"/>
      <c r="J40" s="121"/>
      <c r="K40" s="98"/>
      <c r="L40" s="45"/>
      <c r="M40" s="46"/>
      <c r="N40" s="164" t="s">
        <v>93</v>
      </c>
      <c r="O40" s="165"/>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row>
    <row r="41" spans="1:147" s="123" customFormat="1" ht="18" customHeight="1" x14ac:dyDescent="0.2">
      <c r="A41" s="98"/>
      <c r="B41" s="153">
        <v>3.1</v>
      </c>
      <c r="C41" s="513" t="s">
        <v>50</v>
      </c>
      <c r="D41" s="538"/>
      <c r="E41" s="538"/>
      <c r="F41" s="539"/>
      <c r="G41" s="10">
        <v>0</v>
      </c>
      <c r="H41" s="230"/>
      <c r="I41" s="389"/>
      <c r="J41" s="121"/>
      <c r="K41" s="98"/>
      <c r="L41" s="39">
        <f>G41</f>
        <v>0</v>
      </c>
      <c r="M41" s="14"/>
      <c r="N41" s="166" t="s">
        <v>148</v>
      </c>
      <c r="O41" s="167"/>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row>
    <row r="42" spans="1:147" s="123" customFormat="1" ht="18" customHeight="1" x14ac:dyDescent="0.2">
      <c r="A42" s="98"/>
      <c r="B42" s="153">
        <v>3.2</v>
      </c>
      <c r="C42" s="547" t="s">
        <v>51</v>
      </c>
      <c r="D42" s="548"/>
      <c r="E42" s="548"/>
      <c r="F42" s="549"/>
      <c r="G42" s="10">
        <v>0</v>
      </c>
      <c r="H42" s="230"/>
      <c r="I42" s="389"/>
      <c r="J42" s="121"/>
      <c r="K42" s="98"/>
      <c r="L42" s="15">
        <f>G42</f>
        <v>0</v>
      </c>
      <c r="M42" s="14"/>
      <c r="N42" s="168" t="s">
        <v>149</v>
      </c>
      <c r="O42" s="169"/>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row>
    <row r="43" spans="1:147" s="123" customFormat="1" ht="18" customHeight="1" x14ac:dyDescent="0.2">
      <c r="A43" s="98"/>
      <c r="B43" s="153">
        <v>3.3</v>
      </c>
      <c r="C43" s="513" t="s">
        <v>52</v>
      </c>
      <c r="D43" s="538"/>
      <c r="E43" s="538"/>
      <c r="F43" s="539"/>
      <c r="G43" s="10">
        <v>0</v>
      </c>
      <c r="H43" s="230"/>
      <c r="I43" s="389"/>
      <c r="J43" s="121"/>
      <c r="K43" s="98"/>
      <c r="L43" s="15">
        <f>G43</f>
        <v>0</v>
      </c>
      <c r="M43" s="14"/>
      <c r="N43" s="168" t="s">
        <v>150</v>
      </c>
      <c r="O43" s="169"/>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row>
    <row r="44" spans="1:147" s="123" customFormat="1" ht="18" customHeight="1" x14ac:dyDescent="0.2">
      <c r="A44" s="98"/>
      <c r="B44" s="153">
        <v>3.4</v>
      </c>
      <c r="C44" s="533" t="s">
        <v>147</v>
      </c>
      <c r="D44" s="550"/>
      <c r="E44" s="550"/>
      <c r="F44" s="551"/>
      <c r="G44" s="10">
        <v>0</v>
      </c>
      <c r="H44" s="230"/>
      <c r="I44" s="389"/>
      <c r="J44" s="121"/>
      <c r="K44" s="98"/>
      <c r="L44" s="15">
        <f>G44</f>
        <v>0</v>
      </c>
      <c r="M44" s="14"/>
      <c r="N44" s="168" t="s">
        <v>92</v>
      </c>
      <c r="O44" s="16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row>
    <row r="45" spans="1:147" s="123" customFormat="1" ht="18" customHeight="1" thickBot="1" x14ac:dyDescent="0.25">
      <c r="A45" s="98"/>
      <c r="B45" s="133">
        <v>3</v>
      </c>
      <c r="C45" s="528" t="s">
        <v>31</v>
      </c>
      <c r="D45" s="529"/>
      <c r="E45" s="529"/>
      <c r="F45" s="530"/>
      <c r="G45" s="170">
        <f>SUM(G41:G44)</f>
        <v>0</v>
      </c>
      <c r="H45" s="157"/>
      <c r="I45" s="171"/>
      <c r="J45" s="121"/>
      <c r="K45" s="98"/>
      <c r="L45" s="22">
        <f>SUM(L41:L44)</f>
        <v>0</v>
      </c>
      <c r="M45" s="18"/>
      <c r="N45" s="52" t="s">
        <v>95</v>
      </c>
      <c r="O45" s="19"/>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row>
    <row r="46" spans="1:147" s="123" customFormat="1" ht="18" customHeight="1" thickBot="1" x14ac:dyDescent="0.25">
      <c r="A46" s="98"/>
      <c r="B46" s="526"/>
      <c r="C46" s="527"/>
      <c r="D46" s="527"/>
      <c r="E46" s="527"/>
      <c r="F46" s="527"/>
      <c r="G46" s="527"/>
      <c r="H46" s="527"/>
      <c r="I46" s="527"/>
      <c r="J46" s="121"/>
      <c r="K46" s="98"/>
      <c r="L46" s="13"/>
      <c r="M46" s="16"/>
      <c r="N46" s="17"/>
      <c r="O46" s="17"/>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row>
    <row r="47" spans="1:147" s="123" customFormat="1" ht="18" customHeight="1" x14ac:dyDescent="0.2">
      <c r="A47" s="98"/>
      <c r="B47" s="159">
        <v>4</v>
      </c>
      <c r="C47" s="536" t="s">
        <v>7</v>
      </c>
      <c r="D47" s="537"/>
      <c r="E47" s="537"/>
      <c r="F47" s="537"/>
      <c r="G47" s="160"/>
      <c r="H47" s="38"/>
      <c r="I47" s="161"/>
      <c r="J47" s="121"/>
      <c r="K47" s="98"/>
      <c r="L47" s="37"/>
      <c r="M47" s="38"/>
      <c r="N47" s="53" t="s">
        <v>58</v>
      </c>
      <c r="O47" s="33"/>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row>
    <row r="48" spans="1:147" s="123" customFormat="1" ht="30" customHeight="1" x14ac:dyDescent="0.2">
      <c r="A48" s="98"/>
      <c r="B48" s="172"/>
      <c r="C48" s="541" t="s">
        <v>115</v>
      </c>
      <c r="D48" s="542"/>
      <c r="E48" s="542"/>
      <c r="F48" s="543"/>
      <c r="G48" s="248" t="s">
        <v>116</v>
      </c>
      <c r="H48" s="387">
        <f>'Liste Veranstaltungen kuratiert'!D104</f>
        <v>0</v>
      </c>
      <c r="I48" s="393" t="s">
        <v>140</v>
      </c>
      <c r="J48" s="121"/>
      <c r="K48" s="98"/>
      <c r="L48" s="12"/>
      <c r="M48" s="36"/>
      <c r="N48" s="36"/>
      <c r="O48" s="59"/>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row>
    <row r="49" spans="1:147" s="123" customFormat="1" ht="18" customHeight="1" x14ac:dyDescent="0.2">
      <c r="A49" s="98"/>
      <c r="B49" s="153"/>
      <c r="C49" s="517" t="s">
        <v>144</v>
      </c>
      <c r="D49" s="518"/>
      <c r="E49" s="518"/>
      <c r="F49" s="518"/>
      <c r="G49" s="518"/>
      <c r="H49" s="518"/>
      <c r="I49" s="174"/>
      <c r="J49" s="121"/>
      <c r="K49" s="98"/>
      <c r="L49" s="48"/>
      <c r="M49" s="49"/>
      <c r="N49" s="175" t="s">
        <v>53</v>
      </c>
      <c r="O49" s="176"/>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row>
    <row r="50" spans="1:147" s="123" customFormat="1" ht="18" customHeight="1" x14ac:dyDescent="0.2">
      <c r="A50" s="98"/>
      <c r="B50" s="153">
        <v>4.0999999999999996</v>
      </c>
      <c r="C50" s="513" t="s">
        <v>24</v>
      </c>
      <c r="D50" s="538"/>
      <c r="E50" s="538"/>
      <c r="F50" s="539"/>
      <c r="G50" s="173"/>
      <c r="H50" s="9">
        <v>0</v>
      </c>
      <c r="I50" s="389"/>
      <c r="J50" s="121"/>
      <c r="K50" s="98"/>
      <c r="L50" s="1"/>
      <c r="M50" s="24">
        <f>H50</f>
        <v>0</v>
      </c>
      <c r="N50" s="150" t="s">
        <v>64</v>
      </c>
      <c r="O50" s="151"/>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row>
    <row r="51" spans="1:147" s="123" customFormat="1" ht="33.75" customHeight="1" x14ac:dyDescent="0.2">
      <c r="A51" s="98"/>
      <c r="B51" s="153">
        <v>4.2</v>
      </c>
      <c r="C51" s="513" t="s">
        <v>84</v>
      </c>
      <c r="D51" s="514"/>
      <c r="E51" s="514"/>
      <c r="F51" s="515"/>
      <c r="G51" s="540"/>
      <c r="H51" s="9">
        <v>0</v>
      </c>
      <c r="I51" s="389"/>
      <c r="J51" s="121"/>
      <c r="K51" s="98"/>
      <c r="L51" s="1"/>
      <c r="M51" s="20">
        <f t="shared" ref="M51:M56" si="1">H51</f>
        <v>0</v>
      </c>
      <c r="N51" s="150" t="s">
        <v>86</v>
      </c>
      <c r="O51" s="151"/>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row>
    <row r="52" spans="1:147" s="123" customFormat="1" ht="18" customHeight="1" x14ac:dyDescent="0.2">
      <c r="A52" s="98"/>
      <c r="B52" s="153">
        <v>4.3</v>
      </c>
      <c r="C52" s="513" t="s">
        <v>25</v>
      </c>
      <c r="D52" s="514"/>
      <c r="E52" s="514"/>
      <c r="F52" s="515"/>
      <c r="G52" s="540"/>
      <c r="H52" s="9">
        <v>0</v>
      </c>
      <c r="I52" s="389"/>
      <c r="J52" s="121"/>
      <c r="K52" s="98"/>
      <c r="L52" s="1"/>
      <c r="M52" s="20">
        <f t="shared" si="1"/>
        <v>0</v>
      </c>
      <c r="N52" s="150" t="s">
        <v>98</v>
      </c>
      <c r="O52" s="151"/>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row>
    <row r="53" spans="1:147" s="123" customFormat="1" ht="18" customHeight="1" x14ac:dyDescent="0.2">
      <c r="A53" s="98"/>
      <c r="B53" s="153">
        <v>4.4000000000000004</v>
      </c>
      <c r="C53" s="513" t="s">
        <v>65</v>
      </c>
      <c r="D53" s="514"/>
      <c r="E53" s="514"/>
      <c r="F53" s="515"/>
      <c r="G53" s="14"/>
      <c r="H53" s="9">
        <v>0</v>
      </c>
      <c r="I53" s="389"/>
      <c r="J53" s="121"/>
      <c r="K53" s="98"/>
      <c r="L53" s="1"/>
      <c r="M53" s="20">
        <f t="shared" si="1"/>
        <v>0</v>
      </c>
      <c r="N53" s="150" t="s">
        <v>99</v>
      </c>
      <c r="O53" s="151"/>
      <c r="P53" s="98"/>
      <c r="Q53" s="98"/>
      <c r="R53" s="177"/>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row>
    <row r="54" spans="1:147" s="123" customFormat="1" ht="18" customHeight="1" x14ac:dyDescent="0.2">
      <c r="A54" s="98"/>
      <c r="B54" s="153">
        <v>4.5</v>
      </c>
      <c r="C54" s="513" t="s">
        <v>74</v>
      </c>
      <c r="D54" s="514"/>
      <c r="E54" s="514"/>
      <c r="F54" s="515"/>
      <c r="G54" s="173"/>
      <c r="H54" s="9">
        <v>0</v>
      </c>
      <c r="I54" s="389"/>
      <c r="J54" s="121"/>
      <c r="K54" s="98"/>
      <c r="L54" s="1"/>
      <c r="M54" s="20">
        <f t="shared" si="1"/>
        <v>0</v>
      </c>
      <c r="N54" s="150" t="s">
        <v>100</v>
      </c>
      <c r="O54" s="151"/>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row>
    <row r="55" spans="1:147" s="440" customFormat="1" ht="22.5" customHeight="1" x14ac:dyDescent="0.2">
      <c r="A55" s="431"/>
      <c r="B55" s="153">
        <v>4.5999999999999996</v>
      </c>
      <c r="C55" s="544" t="s">
        <v>172</v>
      </c>
      <c r="D55" s="545"/>
      <c r="E55" s="545"/>
      <c r="F55" s="546"/>
      <c r="G55" s="432"/>
      <c r="H55" s="433">
        <v>0</v>
      </c>
      <c r="I55" s="434" t="s">
        <v>166</v>
      </c>
      <c r="J55" s="435"/>
      <c r="K55" s="431"/>
      <c r="L55" s="436"/>
      <c r="M55" s="437">
        <f t="shared" si="1"/>
        <v>0</v>
      </c>
      <c r="N55" s="438" t="s">
        <v>159</v>
      </c>
      <c r="O55" s="439"/>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431"/>
      <c r="AY55" s="431"/>
      <c r="AZ55" s="431"/>
      <c r="BA55" s="431"/>
      <c r="BB55" s="431"/>
      <c r="BC55" s="431"/>
      <c r="BD55" s="431"/>
      <c r="BE55" s="431"/>
      <c r="BF55" s="431"/>
      <c r="BG55" s="431"/>
      <c r="BH55" s="431"/>
      <c r="BI55" s="431"/>
      <c r="BJ55" s="431"/>
      <c r="BK55" s="431"/>
      <c r="BL55" s="431"/>
      <c r="BM55" s="431"/>
      <c r="BN55" s="431"/>
      <c r="BO55" s="431"/>
      <c r="BP55" s="431"/>
      <c r="BQ55" s="431"/>
      <c r="BR55" s="431"/>
      <c r="BS55" s="431"/>
      <c r="BT55" s="431"/>
      <c r="BU55" s="431"/>
      <c r="BV55" s="431"/>
      <c r="BW55" s="431"/>
      <c r="BX55" s="431"/>
      <c r="BY55" s="431"/>
      <c r="BZ55" s="431"/>
      <c r="CA55" s="431"/>
      <c r="CB55" s="431"/>
      <c r="CC55" s="431"/>
      <c r="CD55" s="431"/>
      <c r="CE55" s="431"/>
      <c r="CF55" s="431"/>
      <c r="CG55" s="431"/>
      <c r="CH55" s="431"/>
      <c r="CI55" s="431"/>
      <c r="CJ55" s="431"/>
      <c r="CK55" s="431"/>
      <c r="CL55" s="431"/>
      <c r="CM55" s="431"/>
      <c r="CN55" s="431"/>
      <c r="CO55" s="431"/>
      <c r="CP55" s="431"/>
      <c r="CQ55" s="431"/>
      <c r="CR55" s="431"/>
      <c r="CS55" s="431"/>
      <c r="CT55" s="431"/>
      <c r="CU55" s="431"/>
      <c r="CV55" s="431"/>
      <c r="CW55" s="431"/>
      <c r="CX55" s="431"/>
      <c r="CY55" s="431"/>
      <c r="CZ55" s="431"/>
      <c r="DA55" s="431"/>
      <c r="DB55" s="431"/>
      <c r="DC55" s="431"/>
      <c r="DD55" s="431"/>
      <c r="DE55" s="431"/>
      <c r="DF55" s="431"/>
      <c r="DG55" s="431"/>
      <c r="DH55" s="431"/>
      <c r="DI55" s="431"/>
      <c r="DJ55" s="431"/>
      <c r="DK55" s="431"/>
      <c r="DL55" s="431"/>
      <c r="DM55" s="431"/>
      <c r="DN55" s="431"/>
      <c r="DO55" s="431"/>
      <c r="DP55" s="431"/>
      <c r="DQ55" s="431"/>
      <c r="DR55" s="431"/>
      <c r="DS55" s="431"/>
      <c r="DT55" s="431"/>
      <c r="DU55" s="431"/>
      <c r="DV55" s="431"/>
      <c r="DW55" s="431"/>
      <c r="DX55" s="431"/>
      <c r="DY55" s="431"/>
      <c r="DZ55" s="431"/>
      <c r="EA55" s="431"/>
      <c r="EB55" s="431"/>
      <c r="EC55" s="431"/>
      <c r="ED55" s="431"/>
      <c r="EE55" s="431"/>
      <c r="EF55" s="431"/>
      <c r="EG55" s="431"/>
      <c r="EH55" s="431"/>
      <c r="EI55" s="431"/>
      <c r="EJ55" s="431"/>
      <c r="EK55" s="431"/>
      <c r="EL55" s="431"/>
      <c r="EM55" s="431"/>
      <c r="EN55" s="431"/>
      <c r="EO55" s="431"/>
      <c r="EP55" s="431"/>
      <c r="EQ55" s="431"/>
    </row>
    <row r="56" spans="1:147" s="123" customFormat="1" ht="18" customHeight="1" x14ac:dyDescent="0.2">
      <c r="A56" s="98"/>
      <c r="B56" s="153">
        <v>4.7</v>
      </c>
      <c r="C56" s="513" t="s">
        <v>26</v>
      </c>
      <c r="D56" s="538"/>
      <c r="E56" s="538"/>
      <c r="F56" s="539"/>
      <c r="G56" s="173"/>
      <c r="H56" s="9">
        <v>0</v>
      </c>
      <c r="I56" s="441" t="s">
        <v>164</v>
      </c>
      <c r="J56" s="121"/>
      <c r="K56" s="98"/>
      <c r="L56" s="1"/>
      <c r="M56" s="25">
        <f t="shared" si="1"/>
        <v>0</v>
      </c>
      <c r="N56" s="178" t="s">
        <v>26</v>
      </c>
      <c r="O56" s="179"/>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row>
    <row r="57" spans="1:147" s="185" customFormat="1" ht="18" customHeight="1" x14ac:dyDescent="0.2">
      <c r="A57" s="180"/>
      <c r="B57" s="181"/>
      <c r="C57" s="517" t="s">
        <v>145</v>
      </c>
      <c r="D57" s="588"/>
      <c r="E57" s="588"/>
      <c r="F57" s="589"/>
      <c r="G57" s="586"/>
      <c r="H57" s="587"/>
      <c r="I57" s="390"/>
      <c r="J57" s="182"/>
      <c r="K57" s="180"/>
      <c r="L57" s="592"/>
      <c r="M57" s="593"/>
      <c r="N57" s="183" t="s">
        <v>60</v>
      </c>
      <c r="O57" s="184"/>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0"/>
      <c r="BR57" s="180"/>
      <c r="BS57" s="180"/>
      <c r="BT57" s="180"/>
      <c r="BU57" s="180"/>
      <c r="BV57" s="180"/>
      <c r="BW57" s="180"/>
      <c r="BX57" s="180"/>
      <c r="BY57" s="180"/>
      <c r="BZ57" s="180"/>
      <c r="CA57" s="180"/>
      <c r="CB57" s="180"/>
      <c r="CC57" s="180"/>
      <c r="CD57" s="180"/>
      <c r="CE57" s="180"/>
      <c r="CF57" s="180"/>
      <c r="CG57" s="180"/>
      <c r="CH57" s="180"/>
      <c r="CI57" s="180"/>
      <c r="CJ57" s="180"/>
      <c r="CK57" s="180"/>
      <c r="CL57" s="180"/>
      <c r="CM57" s="180"/>
      <c r="CN57" s="180"/>
      <c r="CO57" s="180"/>
      <c r="CP57" s="180"/>
      <c r="CQ57" s="180"/>
      <c r="CR57" s="180"/>
      <c r="CS57" s="180"/>
      <c r="CT57" s="180"/>
      <c r="CU57" s="180"/>
      <c r="CV57" s="180"/>
      <c r="CW57" s="180"/>
      <c r="CX57" s="180"/>
      <c r="CY57" s="180"/>
      <c r="CZ57" s="180"/>
      <c r="DA57" s="180"/>
      <c r="DB57" s="180"/>
      <c r="DC57" s="180"/>
      <c r="DD57" s="180"/>
      <c r="DE57" s="180"/>
      <c r="DF57" s="180"/>
      <c r="DG57" s="180"/>
      <c r="DH57" s="180"/>
      <c r="DI57" s="180"/>
      <c r="DJ57" s="180"/>
      <c r="DK57" s="180"/>
      <c r="DL57" s="180"/>
      <c r="DM57" s="180"/>
      <c r="DN57" s="180"/>
      <c r="DO57" s="180"/>
      <c r="DP57" s="180"/>
      <c r="DQ57" s="180"/>
      <c r="DR57" s="180"/>
      <c r="DS57" s="180"/>
      <c r="DT57" s="180"/>
      <c r="DU57" s="180"/>
      <c r="DV57" s="180"/>
      <c r="DW57" s="180"/>
      <c r="DX57" s="180"/>
      <c r="DY57" s="180"/>
      <c r="DZ57" s="180"/>
      <c r="EA57" s="180"/>
      <c r="EB57" s="180"/>
      <c r="EC57" s="180"/>
      <c r="ED57" s="180"/>
      <c r="EE57" s="180"/>
      <c r="EF57" s="180"/>
      <c r="EG57" s="180"/>
      <c r="EH57" s="180"/>
      <c r="EI57" s="180"/>
      <c r="EJ57" s="180"/>
      <c r="EK57" s="180"/>
      <c r="EL57" s="180"/>
      <c r="EM57" s="180"/>
      <c r="EN57" s="180"/>
      <c r="EO57" s="180"/>
      <c r="EP57" s="180"/>
      <c r="EQ57" s="180"/>
    </row>
    <row r="58" spans="1:147" s="123" customFormat="1" ht="20.25" customHeight="1" x14ac:dyDescent="0.2">
      <c r="A58" s="98"/>
      <c r="B58" s="137">
        <v>4.8</v>
      </c>
      <c r="C58" s="513" t="s">
        <v>89</v>
      </c>
      <c r="D58" s="514"/>
      <c r="E58" s="514"/>
      <c r="F58" s="515"/>
      <c r="G58" s="149"/>
      <c r="H58" s="11">
        <v>0</v>
      </c>
      <c r="I58" s="389"/>
      <c r="J58" s="186"/>
      <c r="K58" s="122"/>
      <c r="L58" s="1"/>
      <c r="M58" s="26">
        <f>H58</f>
        <v>0</v>
      </c>
      <c r="N58" s="154" t="s">
        <v>28</v>
      </c>
      <c r="O58" s="155"/>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row>
    <row r="59" spans="1:147" s="123" customFormat="1" ht="20.25" customHeight="1" x14ac:dyDescent="0.2">
      <c r="A59" s="98"/>
      <c r="B59" s="187">
        <v>4.9000000000000004</v>
      </c>
      <c r="C59" s="513" t="s">
        <v>138</v>
      </c>
      <c r="D59" s="514"/>
      <c r="E59" s="514"/>
      <c r="F59" s="515"/>
      <c r="G59" s="149"/>
      <c r="H59" s="11">
        <v>0</v>
      </c>
      <c r="I59" s="389"/>
      <c r="J59" s="186"/>
      <c r="K59" s="122"/>
      <c r="L59" s="1"/>
      <c r="M59" s="26">
        <f>H59</f>
        <v>0</v>
      </c>
      <c r="N59" s="154" t="s">
        <v>96</v>
      </c>
      <c r="O59" s="155"/>
      <c r="P59" s="98"/>
      <c r="Q59" s="127"/>
      <c r="R59" s="127"/>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row>
    <row r="60" spans="1:147" s="123" customFormat="1" ht="18" customHeight="1" x14ac:dyDescent="0.2">
      <c r="A60" s="98"/>
      <c r="B60" s="187">
        <v>4.91</v>
      </c>
      <c r="C60" s="513" t="s">
        <v>72</v>
      </c>
      <c r="D60" s="514"/>
      <c r="E60" s="514"/>
      <c r="F60" s="515"/>
      <c r="G60" s="149"/>
      <c r="H60" s="11">
        <v>0</v>
      </c>
      <c r="I60" s="389"/>
      <c r="J60" s="186"/>
      <c r="K60" s="122"/>
      <c r="L60" s="1"/>
      <c r="M60" s="27">
        <f t="shared" ref="M60:M64" si="2">H60</f>
        <v>0</v>
      </c>
      <c r="N60" s="150" t="s">
        <v>27</v>
      </c>
      <c r="O60" s="151"/>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row>
    <row r="61" spans="1:147" s="123" customFormat="1" ht="18" customHeight="1" x14ac:dyDescent="0.2">
      <c r="A61" s="98"/>
      <c r="B61" s="187">
        <v>4.92</v>
      </c>
      <c r="C61" s="513" t="s">
        <v>73</v>
      </c>
      <c r="D61" s="514"/>
      <c r="E61" s="514"/>
      <c r="F61" s="515"/>
      <c r="G61" s="149"/>
      <c r="H61" s="11">
        <v>0</v>
      </c>
      <c r="I61" s="389"/>
      <c r="J61" s="121"/>
      <c r="K61" s="98"/>
      <c r="L61" s="1"/>
      <c r="M61" s="27">
        <f t="shared" si="2"/>
        <v>0</v>
      </c>
      <c r="N61" s="150" t="s">
        <v>29</v>
      </c>
      <c r="O61" s="151"/>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row>
    <row r="62" spans="1:147" s="123" customFormat="1" ht="18" customHeight="1" x14ac:dyDescent="0.2">
      <c r="A62" s="98"/>
      <c r="B62" s="187">
        <v>4.93</v>
      </c>
      <c r="C62" s="513" t="s">
        <v>18</v>
      </c>
      <c r="D62" s="514"/>
      <c r="E62" s="514"/>
      <c r="F62" s="515"/>
      <c r="G62" s="149"/>
      <c r="H62" s="11">
        <v>0</v>
      </c>
      <c r="I62" s="389"/>
      <c r="J62" s="121"/>
      <c r="K62" s="98"/>
      <c r="L62" s="1"/>
      <c r="M62" s="27">
        <f t="shared" si="2"/>
        <v>0</v>
      </c>
      <c r="N62" s="150" t="s">
        <v>18</v>
      </c>
      <c r="O62" s="151"/>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row>
    <row r="63" spans="1:147" s="185" customFormat="1" ht="18" customHeight="1" x14ac:dyDescent="0.2">
      <c r="A63" s="180"/>
      <c r="B63" s="181"/>
      <c r="C63" s="517" t="s">
        <v>146</v>
      </c>
      <c r="D63" s="588"/>
      <c r="E63" s="588"/>
      <c r="F63" s="589"/>
      <c r="G63" s="586"/>
      <c r="H63" s="587"/>
      <c r="I63" s="390"/>
      <c r="J63" s="182"/>
      <c r="K63" s="180"/>
      <c r="L63" s="592"/>
      <c r="M63" s="593"/>
      <c r="N63" s="183" t="s">
        <v>60</v>
      </c>
      <c r="O63" s="184"/>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180"/>
      <c r="BW63" s="180"/>
      <c r="BX63" s="180"/>
      <c r="BY63" s="180"/>
      <c r="BZ63" s="180"/>
      <c r="CA63" s="180"/>
      <c r="CB63" s="180"/>
      <c r="CC63" s="180"/>
      <c r="CD63" s="180"/>
      <c r="CE63" s="180"/>
      <c r="CF63" s="180"/>
      <c r="CG63" s="180"/>
      <c r="CH63" s="180"/>
      <c r="CI63" s="180"/>
      <c r="CJ63" s="180"/>
      <c r="CK63" s="180"/>
      <c r="CL63" s="180"/>
      <c r="CM63" s="180"/>
      <c r="CN63" s="180"/>
      <c r="CO63" s="180"/>
      <c r="CP63" s="180"/>
      <c r="CQ63" s="180"/>
      <c r="CR63" s="180"/>
      <c r="CS63" s="180"/>
      <c r="CT63" s="180"/>
      <c r="CU63" s="180"/>
      <c r="CV63" s="180"/>
      <c r="CW63" s="180"/>
      <c r="CX63" s="180"/>
      <c r="CY63" s="180"/>
      <c r="CZ63" s="180"/>
      <c r="DA63" s="180"/>
      <c r="DB63" s="180"/>
      <c r="DC63" s="180"/>
      <c r="DD63" s="180"/>
      <c r="DE63" s="180"/>
      <c r="DF63" s="180"/>
      <c r="DG63" s="180"/>
      <c r="DH63" s="180"/>
      <c r="DI63" s="180"/>
      <c r="DJ63" s="180"/>
      <c r="DK63" s="180"/>
      <c r="DL63" s="180"/>
      <c r="DM63" s="180"/>
      <c r="DN63" s="180"/>
      <c r="DO63" s="180"/>
      <c r="DP63" s="180"/>
      <c r="DQ63" s="180"/>
      <c r="DR63" s="180"/>
      <c r="DS63" s="180"/>
      <c r="DT63" s="180"/>
      <c r="DU63" s="180"/>
      <c r="DV63" s="180"/>
      <c r="DW63" s="180"/>
      <c r="DX63" s="180"/>
      <c r="DY63" s="180"/>
      <c r="DZ63" s="180"/>
      <c r="EA63" s="180"/>
      <c r="EB63" s="180"/>
      <c r="EC63" s="180"/>
      <c r="ED63" s="180"/>
      <c r="EE63" s="180"/>
      <c r="EF63" s="180"/>
      <c r="EG63" s="180"/>
      <c r="EH63" s="180"/>
      <c r="EI63" s="180"/>
      <c r="EJ63" s="180"/>
      <c r="EK63" s="180"/>
      <c r="EL63" s="180"/>
      <c r="EM63" s="180"/>
      <c r="EN63" s="180"/>
      <c r="EO63" s="180"/>
      <c r="EP63" s="180"/>
      <c r="EQ63" s="180"/>
    </row>
    <row r="64" spans="1:147" s="123" customFormat="1" ht="18" customHeight="1" x14ac:dyDescent="0.2">
      <c r="A64" s="98"/>
      <c r="B64" s="187">
        <v>4.9400000000000004</v>
      </c>
      <c r="C64" s="513" t="s">
        <v>97</v>
      </c>
      <c r="D64" s="514"/>
      <c r="E64" s="514"/>
      <c r="F64" s="515"/>
      <c r="G64" s="149"/>
      <c r="H64" s="231">
        <f>'Kennzahlen aus den Vorjahren'!N37/(AVERAGE('Kennzahlen aus den Vorjahren'!D16,'Kennzahlen aus den Vorjahren'!F16,'Kennzahlen aus den Vorjahren'!H16))*((IF(D19="Ja",0.16667,0))+(IF(E19="Ja",1,0))+(IF(F19="Ja",1,0))+(IF(G19="Ja",1,0)))</f>
        <v>0</v>
      </c>
      <c r="I64" s="389"/>
      <c r="J64" s="121"/>
      <c r="K64" s="98"/>
      <c r="L64" s="1"/>
      <c r="M64" s="27">
        <f t="shared" si="2"/>
        <v>0</v>
      </c>
      <c r="N64" s="150" t="s">
        <v>75</v>
      </c>
      <c r="O64" s="151"/>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row>
    <row r="65" spans="1:155" s="123" customFormat="1" ht="18" customHeight="1" thickBot="1" x14ac:dyDescent="0.25">
      <c r="A65" s="98"/>
      <c r="B65" s="188">
        <v>4</v>
      </c>
      <c r="C65" s="528" t="s">
        <v>55</v>
      </c>
      <c r="D65" s="529"/>
      <c r="E65" s="529"/>
      <c r="F65" s="530"/>
      <c r="G65" s="189"/>
      <c r="H65" s="190">
        <f>SUM(H50:H64)</f>
        <v>0</v>
      </c>
      <c r="I65" s="191"/>
      <c r="J65" s="29"/>
      <c r="K65" s="17"/>
      <c r="L65" s="34"/>
      <c r="M65" s="44">
        <f>SUM(M50:M64)</f>
        <v>0</v>
      </c>
      <c r="N65" s="54" t="s">
        <v>55</v>
      </c>
      <c r="O65" s="35"/>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row>
    <row r="66" spans="1:155" s="123" customFormat="1" ht="18" customHeight="1" thickBot="1" x14ac:dyDescent="0.25">
      <c r="A66" s="98"/>
      <c r="B66" s="522"/>
      <c r="C66" s="523"/>
      <c r="D66" s="523"/>
      <c r="E66" s="523"/>
      <c r="F66" s="523"/>
      <c r="G66" s="523"/>
      <c r="H66" s="523"/>
      <c r="I66" s="523"/>
      <c r="J66" s="29"/>
      <c r="K66" s="17"/>
      <c r="L66" s="16"/>
      <c r="M66" s="13"/>
      <c r="N66" s="23"/>
      <c r="O66" s="23"/>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row>
    <row r="67" spans="1:155" s="185" customFormat="1" ht="18" customHeight="1" x14ac:dyDescent="0.2">
      <c r="A67" s="180"/>
      <c r="B67" s="192"/>
      <c r="C67" s="536" t="s">
        <v>56</v>
      </c>
      <c r="D67" s="537"/>
      <c r="E67" s="537"/>
      <c r="F67" s="537"/>
      <c r="G67" s="193"/>
      <c r="H67" s="194"/>
      <c r="I67" s="195"/>
      <c r="J67" s="182"/>
      <c r="K67" s="180"/>
      <c r="L67" s="31"/>
      <c r="M67" s="32"/>
      <c r="N67" s="53" t="s">
        <v>94</v>
      </c>
      <c r="O67" s="33"/>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180"/>
      <c r="BW67" s="180"/>
      <c r="BX67" s="180"/>
      <c r="BY67" s="180"/>
      <c r="BZ67" s="180"/>
      <c r="CA67" s="180"/>
      <c r="CB67" s="180"/>
      <c r="CC67" s="180"/>
      <c r="CD67" s="180"/>
      <c r="CE67" s="180"/>
      <c r="CF67" s="180"/>
      <c r="CG67" s="180"/>
      <c r="CH67" s="180"/>
      <c r="CI67" s="180"/>
      <c r="CJ67" s="180"/>
      <c r="CK67" s="180"/>
      <c r="CL67" s="180"/>
      <c r="CM67" s="180"/>
      <c r="CN67" s="180"/>
      <c r="CO67" s="180"/>
      <c r="CP67" s="180"/>
      <c r="CQ67" s="180"/>
      <c r="CR67" s="180"/>
      <c r="CS67" s="180"/>
      <c r="CT67" s="180"/>
      <c r="CU67" s="180"/>
      <c r="CV67" s="180"/>
      <c r="CW67" s="180"/>
      <c r="CX67" s="180"/>
      <c r="CY67" s="180"/>
      <c r="CZ67" s="180"/>
      <c r="DA67" s="180"/>
      <c r="DB67" s="180"/>
      <c r="DC67" s="180"/>
      <c r="DD67" s="180"/>
      <c r="DE67" s="180"/>
      <c r="DF67" s="180"/>
      <c r="DG67" s="180"/>
      <c r="DH67" s="180"/>
      <c r="DI67" s="180"/>
      <c r="DJ67" s="180"/>
      <c r="DK67" s="180"/>
      <c r="DL67" s="180"/>
      <c r="DM67" s="180"/>
      <c r="DN67" s="180"/>
      <c r="DO67" s="180"/>
      <c r="DP67" s="180"/>
      <c r="DQ67" s="180"/>
      <c r="DR67" s="180"/>
      <c r="DS67" s="180"/>
      <c r="DT67" s="180"/>
      <c r="DU67" s="180"/>
      <c r="DV67" s="180"/>
      <c r="DW67" s="180"/>
      <c r="DX67" s="180"/>
      <c r="DY67" s="180"/>
      <c r="DZ67" s="180"/>
      <c r="EA67" s="180"/>
      <c r="EB67" s="180"/>
      <c r="EC67" s="180"/>
      <c r="ED67" s="180"/>
      <c r="EE67" s="180"/>
      <c r="EF67" s="180"/>
      <c r="EG67" s="180"/>
      <c r="EH67" s="180"/>
      <c r="EI67" s="180"/>
      <c r="EJ67" s="180"/>
      <c r="EK67" s="180"/>
      <c r="EL67" s="180"/>
      <c r="EM67" s="180"/>
      <c r="EN67" s="180"/>
      <c r="EO67" s="180"/>
      <c r="EP67" s="180"/>
      <c r="EQ67" s="180"/>
    </row>
    <row r="68" spans="1:155" s="123" customFormat="1" ht="18" customHeight="1" x14ac:dyDescent="0.2">
      <c r="A68" s="98"/>
      <c r="B68" s="196">
        <v>1</v>
      </c>
      <c r="C68" s="519" t="s">
        <v>107</v>
      </c>
      <c r="D68" s="520"/>
      <c r="E68" s="520"/>
      <c r="F68" s="521"/>
      <c r="G68" s="197">
        <f>G28</f>
        <v>0</v>
      </c>
      <c r="H68" s="198"/>
      <c r="I68" s="208"/>
      <c r="J68" s="200"/>
      <c r="K68" s="201"/>
      <c r="L68" s="261">
        <f>L28</f>
        <v>0</v>
      </c>
      <c r="M68" s="30"/>
      <c r="N68" s="69" t="s">
        <v>54</v>
      </c>
      <c r="O68" s="260"/>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row>
    <row r="69" spans="1:155" s="123" customFormat="1" ht="18" customHeight="1" x14ac:dyDescent="0.2">
      <c r="A69" s="98"/>
      <c r="B69" s="196">
        <v>2</v>
      </c>
      <c r="C69" s="533" t="s">
        <v>110</v>
      </c>
      <c r="D69" s="534"/>
      <c r="E69" s="534"/>
      <c r="F69" s="535"/>
      <c r="G69" s="197">
        <f>G37</f>
        <v>0</v>
      </c>
      <c r="H69" s="246"/>
      <c r="I69" s="199"/>
      <c r="J69" s="200"/>
      <c r="K69" s="201"/>
      <c r="L69" s="261">
        <f>L37</f>
        <v>0</v>
      </c>
      <c r="M69" s="247"/>
      <c r="N69" s="69" t="s">
        <v>110</v>
      </c>
      <c r="O69" s="29"/>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row>
    <row r="70" spans="1:155" s="123" customFormat="1" ht="18" customHeight="1" x14ac:dyDescent="0.2">
      <c r="A70" s="98"/>
      <c r="B70" s="202">
        <v>3</v>
      </c>
      <c r="C70" s="533" t="s">
        <v>57</v>
      </c>
      <c r="D70" s="534"/>
      <c r="E70" s="534"/>
      <c r="F70" s="535"/>
      <c r="G70" s="203">
        <f>G45</f>
        <v>0</v>
      </c>
      <c r="H70" s="204"/>
      <c r="I70" s="205"/>
      <c r="J70" s="200"/>
      <c r="K70" s="201"/>
      <c r="L70" s="262">
        <f>L45</f>
        <v>0</v>
      </c>
      <c r="M70" s="28"/>
      <c r="N70" s="69" t="s">
        <v>57</v>
      </c>
      <c r="O70" s="2"/>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row>
    <row r="71" spans="1:155" s="136" customFormat="1" ht="18" customHeight="1" thickBot="1" x14ac:dyDescent="0.25">
      <c r="A71" s="114"/>
      <c r="B71" s="202">
        <v>4</v>
      </c>
      <c r="C71" s="531" t="s">
        <v>55</v>
      </c>
      <c r="D71" s="532"/>
      <c r="E71" s="532"/>
      <c r="F71" s="532"/>
      <c r="G71" s="206"/>
      <c r="H71" s="207">
        <f>H65</f>
        <v>0</v>
      </c>
      <c r="I71" s="208"/>
      <c r="J71" s="200"/>
      <c r="K71" s="201"/>
      <c r="L71" s="263"/>
      <c r="M71" s="60">
        <f>M65</f>
        <v>0</v>
      </c>
      <c r="N71" s="70" t="s">
        <v>55</v>
      </c>
      <c r="O71" s="61"/>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c r="DA71" s="114"/>
      <c r="DB71" s="114"/>
      <c r="DC71" s="114"/>
      <c r="DD71" s="114"/>
      <c r="DE71" s="114"/>
      <c r="DF71" s="114"/>
      <c r="DG71" s="114"/>
      <c r="DH71" s="114"/>
      <c r="DI71" s="114"/>
      <c r="DJ71" s="114"/>
      <c r="DK71" s="114"/>
      <c r="DL71" s="114"/>
      <c r="DM71" s="114"/>
      <c r="DN71" s="114"/>
      <c r="DO71" s="114"/>
      <c r="DP71" s="114"/>
      <c r="DQ71" s="114"/>
      <c r="DR71" s="114"/>
      <c r="DS71" s="114"/>
      <c r="DT71" s="114"/>
      <c r="DU71" s="114"/>
      <c r="DV71" s="114"/>
      <c r="DW71" s="114"/>
      <c r="DX71" s="114"/>
      <c r="DY71" s="114"/>
      <c r="DZ71" s="114"/>
      <c r="EA71" s="114"/>
      <c r="EB71" s="114"/>
      <c r="EC71" s="114"/>
      <c r="ED71" s="114"/>
      <c r="EE71" s="114"/>
      <c r="EF71" s="114"/>
      <c r="EG71" s="114"/>
      <c r="EH71" s="114"/>
      <c r="EI71" s="114"/>
      <c r="EJ71" s="114"/>
      <c r="EK71" s="114"/>
      <c r="EL71" s="114"/>
      <c r="EM71" s="114"/>
      <c r="EN71" s="114"/>
      <c r="EO71" s="114"/>
      <c r="EP71" s="114"/>
      <c r="EQ71" s="114"/>
    </row>
    <row r="72" spans="1:155" s="214" customFormat="1" ht="28.5" customHeight="1" thickBot="1" x14ac:dyDescent="0.25">
      <c r="A72" s="209"/>
      <c r="B72" s="210"/>
      <c r="C72" s="594" t="s">
        <v>36</v>
      </c>
      <c r="D72" s="595"/>
      <c r="E72" s="595"/>
      <c r="F72" s="596"/>
      <c r="G72" s="590">
        <f>G68+G69+G70-H71</f>
        <v>0</v>
      </c>
      <c r="H72" s="591"/>
      <c r="I72" s="211"/>
      <c r="J72" s="212"/>
      <c r="K72" s="213"/>
      <c r="L72" s="582">
        <f>L68+L69+L70-M71</f>
        <v>0</v>
      </c>
      <c r="M72" s="583"/>
      <c r="N72" s="63" t="s">
        <v>36</v>
      </c>
      <c r="O72" s="62"/>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c r="BQ72" s="209"/>
      <c r="BR72" s="209"/>
      <c r="BS72" s="209"/>
      <c r="BT72" s="209"/>
      <c r="BU72" s="209"/>
      <c r="BV72" s="209"/>
      <c r="BW72" s="209"/>
      <c r="BX72" s="209"/>
      <c r="BY72" s="209"/>
      <c r="BZ72" s="209"/>
      <c r="CA72" s="209"/>
      <c r="CB72" s="209"/>
      <c r="CC72" s="209"/>
      <c r="CD72" s="209"/>
      <c r="CE72" s="209"/>
      <c r="CF72" s="209"/>
      <c r="CG72" s="209"/>
      <c r="CH72" s="209"/>
      <c r="CI72" s="209"/>
      <c r="CJ72" s="209"/>
      <c r="CK72" s="209"/>
      <c r="CL72" s="209"/>
      <c r="CM72" s="209"/>
      <c r="CN72" s="209"/>
      <c r="CO72" s="209"/>
      <c r="CP72" s="209"/>
      <c r="CQ72" s="209"/>
      <c r="CR72" s="209"/>
      <c r="CS72" s="209"/>
      <c r="CT72" s="209"/>
      <c r="CU72" s="209"/>
      <c r="CV72" s="209"/>
      <c r="CW72" s="209"/>
      <c r="CX72" s="209"/>
      <c r="CY72" s="209"/>
      <c r="CZ72" s="209"/>
      <c r="DA72" s="209"/>
      <c r="DB72" s="209"/>
      <c r="DC72" s="209"/>
      <c r="DD72" s="209"/>
      <c r="DE72" s="209"/>
      <c r="DF72" s="209"/>
      <c r="DG72" s="209"/>
      <c r="DH72" s="209"/>
      <c r="DI72" s="209"/>
      <c r="DJ72" s="209"/>
      <c r="DK72" s="209"/>
      <c r="DL72" s="209"/>
      <c r="DM72" s="209"/>
      <c r="DN72" s="209"/>
      <c r="DO72" s="209"/>
      <c r="DP72" s="209"/>
      <c r="DQ72" s="209"/>
      <c r="DR72" s="209"/>
      <c r="DS72" s="209"/>
      <c r="DT72" s="209"/>
      <c r="DU72" s="209"/>
      <c r="DV72" s="209"/>
      <c r="DW72" s="209"/>
      <c r="DX72" s="209"/>
      <c r="DY72" s="209"/>
      <c r="DZ72" s="209"/>
      <c r="EA72" s="209"/>
      <c r="EB72" s="209"/>
      <c r="EC72" s="209"/>
      <c r="ED72" s="209"/>
      <c r="EE72" s="209"/>
      <c r="EF72" s="209"/>
      <c r="EG72" s="209"/>
      <c r="EH72" s="209"/>
      <c r="EI72" s="209"/>
      <c r="EJ72" s="209"/>
      <c r="EK72" s="209"/>
      <c r="EL72" s="209"/>
      <c r="EM72" s="209"/>
      <c r="EN72" s="209"/>
      <c r="EO72" s="209"/>
      <c r="EP72" s="209"/>
      <c r="EQ72" s="209"/>
      <c r="ER72" s="209"/>
    </row>
    <row r="73" spans="1:155" ht="45" customHeight="1" thickBot="1" x14ac:dyDescent="0.25">
      <c r="B73" s="215"/>
      <c r="C73" s="516" t="s">
        <v>165</v>
      </c>
      <c r="D73" s="516"/>
      <c r="E73" s="516"/>
      <c r="F73" s="516"/>
      <c r="G73" s="516"/>
      <c r="H73" s="516"/>
      <c r="I73" s="516"/>
      <c r="J73" s="216"/>
      <c r="K73" s="3"/>
      <c r="L73" s="584">
        <f>L72*80%</f>
        <v>0</v>
      </c>
      <c r="M73" s="585"/>
      <c r="N73" s="42" t="s">
        <v>59</v>
      </c>
      <c r="ES73" s="4"/>
      <c r="ET73" s="4"/>
      <c r="EU73" s="4"/>
      <c r="EV73" s="4"/>
      <c r="EW73" s="4"/>
      <c r="EX73" s="4"/>
      <c r="EY73" s="4"/>
    </row>
    <row r="74" spans="1:155" s="3" customFormat="1" ht="13.5" customHeight="1" thickBot="1" x14ac:dyDescent="0.25">
      <c r="A74" s="77"/>
      <c r="B74" s="217"/>
      <c r="C74" s="218"/>
      <c r="I74" s="219"/>
      <c r="J74" s="219"/>
      <c r="K74" s="219"/>
      <c r="M74" s="4"/>
      <c r="N74" s="4"/>
      <c r="O74" s="41"/>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row>
    <row r="75" spans="1:155" ht="16.5" customHeight="1" x14ac:dyDescent="0.2">
      <c r="H75" s="220"/>
      <c r="I75" s="220"/>
      <c r="J75" s="219"/>
      <c r="K75" s="220"/>
      <c r="L75" s="496" t="s">
        <v>66</v>
      </c>
      <c r="M75" s="497"/>
      <c r="N75" s="497"/>
      <c r="O75" s="498"/>
      <c r="P75" s="221"/>
    </row>
    <row r="76" spans="1:155" ht="15.75" customHeight="1" x14ac:dyDescent="0.2">
      <c r="L76" s="499"/>
      <c r="M76" s="500"/>
      <c r="N76" s="500"/>
      <c r="O76" s="501"/>
      <c r="P76" s="221"/>
    </row>
    <row r="77" spans="1:155" ht="16.5" customHeight="1" x14ac:dyDescent="0.2">
      <c r="B77" s="222"/>
      <c r="C77" s="223"/>
      <c r="D77" s="222"/>
      <c r="E77" s="222"/>
      <c r="F77" s="222"/>
      <c r="G77" s="222"/>
      <c r="H77" s="222"/>
      <c r="I77" s="222"/>
      <c r="J77" s="224"/>
      <c r="K77" s="222"/>
      <c r="L77" s="499"/>
      <c r="M77" s="500"/>
      <c r="N77" s="500"/>
      <c r="O77" s="501"/>
      <c r="P77" s="221"/>
      <c r="EP77" s="4"/>
      <c r="EQ77" s="4"/>
      <c r="ER77" s="4"/>
      <c r="ES77" s="4"/>
      <c r="ET77" s="4"/>
      <c r="EU77" s="4"/>
      <c r="EV77" s="4"/>
      <c r="EW77" s="4"/>
      <c r="EX77" s="4"/>
      <c r="EY77" s="4"/>
    </row>
    <row r="78" spans="1:155" ht="16.5" customHeight="1" x14ac:dyDescent="0.2">
      <c r="B78" s="222"/>
      <c r="C78" s="223"/>
      <c r="D78" s="222"/>
      <c r="E78" s="222"/>
      <c r="F78" s="222"/>
      <c r="G78" s="222"/>
      <c r="H78" s="222"/>
      <c r="I78" s="222"/>
      <c r="J78" s="224"/>
      <c r="K78" s="222"/>
      <c r="L78" s="499"/>
      <c r="M78" s="500"/>
      <c r="N78" s="500"/>
      <c r="O78" s="501"/>
      <c r="P78" s="221"/>
      <c r="EP78" s="4"/>
      <c r="EQ78" s="4"/>
      <c r="ER78" s="4"/>
      <c r="ES78" s="4"/>
      <c r="ET78" s="4"/>
      <c r="EU78" s="4"/>
      <c r="EV78" s="4"/>
      <c r="EW78" s="4"/>
      <c r="EX78" s="4"/>
      <c r="EY78" s="4"/>
    </row>
    <row r="79" spans="1:155" ht="12.75" customHeight="1" x14ac:dyDescent="0.2">
      <c r="B79" s="222"/>
      <c r="C79" s="223"/>
      <c r="D79" s="222"/>
      <c r="E79" s="222"/>
      <c r="F79" s="222"/>
      <c r="G79" s="222"/>
      <c r="H79" s="222"/>
      <c r="I79" s="222"/>
      <c r="J79" s="224"/>
      <c r="K79" s="222"/>
      <c r="L79" s="499"/>
      <c r="M79" s="500"/>
      <c r="N79" s="500"/>
      <c r="O79" s="501"/>
      <c r="P79" s="221"/>
      <c r="EP79" s="4"/>
      <c r="EQ79" s="4"/>
      <c r="ER79" s="4"/>
      <c r="ES79" s="4"/>
      <c r="ET79" s="4"/>
      <c r="EU79" s="4"/>
      <c r="EV79" s="4"/>
      <c r="EW79" s="4"/>
      <c r="EX79" s="4"/>
      <c r="EY79" s="4"/>
    </row>
    <row r="80" spans="1:155" ht="12.75" customHeight="1" x14ac:dyDescent="0.2">
      <c r="B80" s="222"/>
      <c r="C80" s="223"/>
      <c r="D80" s="222"/>
      <c r="E80" s="222"/>
      <c r="F80" s="222"/>
      <c r="G80" s="222"/>
      <c r="H80" s="222"/>
      <c r="I80" s="222"/>
      <c r="J80" s="224"/>
      <c r="K80" s="222"/>
      <c r="L80" s="499"/>
      <c r="M80" s="500"/>
      <c r="N80" s="500"/>
      <c r="O80" s="501"/>
      <c r="P80" s="221"/>
      <c r="EP80" s="4"/>
      <c r="EQ80" s="4"/>
      <c r="ER80" s="4"/>
      <c r="ES80" s="4"/>
      <c r="ET80" s="4"/>
      <c r="EU80" s="4"/>
      <c r="EV80" s="4"/>
      <c r="EW80" s="4"/>
      <c r="EX80" s="4"/>
      <c r="EY80" s="4"/>
    </row>
    <row r="81" spans="2:155" ht="12.75" customHeight="1" thickBot="1" x14ac:dyDescent="0.25">
      <c r="B81" s="222"/>
      <c r="C81" s="223"/>
      <c r="D81" s="222"/>
      <c r="E81" s="222"/>
      <c r="F81" s="222"/>
      <c r="G81" s="222"/>
      <c r="H81" s="222"/>
      <c r="I81" s="222"/>
      <c r="J81" s="224"/>
      <c r="K81" s="222"/>
      <c r="L81" s="502"/>
      <c r="M81" s="503"/>
      <c r="N81" s="503"/>
      <c r="O81" s="504"/>
      <c r="P81" s="221"/>
      <c r="EP81" s="4"/>
      <c r="EQ81" s="4"/>
      <c r="ER81" s="4"/>
      <c r="ES81" s="4"/>
      <c r="ET81" s="4"/>
      <c r="EU81" s="4"/>
      <c r="EV81" s="4"/>
      <c r="EW81" s="4"/>
      <c r="EX81" s="4"/>
      <c r="EY81" s="4"/>
    </row>
    <row r="82" spans="2:155" ht="12.75" customHeight="1" thickBot="1" x14ac:dyDescent="0.25">
      <c r="B82" s="222"/>
      <c r="C82" s="223"/>
      <c r="D82" s="222"/>
      <c r="E82" s="222"/>
      <c r="F82" s="222"/>
      <c r="G82" s="222"/>
      <c r="H82" s="222"/>
      <c r="I82" s="222"/>
      <c r="J82" s="224"/>
      <c r="K82" s="222"/>
      <c r="L82" s="225"/>
      <c r="M82" s="225"/>
      <c r="N82" s="225"/>
      <c r="O82" s="225"/>
      <c r="P82" s="225"/>
      <c r="EP82" s="4"/>
      <c r="EQ82" s="4"/>
      <c r="ER82" s="4"/>
      <c r="ES82" s="4"/>
      <c r="ET82" s="4"/>
      <c r="EU82" s="4"/>
      <c r="EV82" s="4"/>
      <c r="EW82" s="4"/>
      <c r="EX82" s="4"/>
      <c r="EY82" s="4"/>
    </row>
    <row r="83" spans="2:155" ht="16.5" customHeight="1" x14ac:dyDescent="0.2">
      <c r="B83" s="222"/>
      <c r="C83" s="223"/>
      <c r="D83" s="222"/>
      <c r="E83" s="222"/>
      <c r="F83" s="222"/>
      <c r="G83" s="222"/>
      <c r="H83" s="222"/>
      <c r="I83" s="222"/>
      <c r="J83" s="224"/>
      <c r="K83" s="222"/>
      <c r="L83" s="505" t="s">
        <v>68</v>
      </c>
      <c r="M83" s="506"/>
      <c r="N83" s="226" t="s">
        <v>67</v>
      </c>
      <c r="P83" s="227"/>
      <c r="EP83" s="4"/>
      <c r="EQ83" s="4"/>
      <c r="ER83" s="4"/>
      <c r="ES83" s="4"/>
      <c r="ET83" s="4"/>
      <c r="EU83" s="4"/>
      <c r="EV83" s="4"/>
      <c r="EW83" s="4"/>
      <c r="EX83" s="4"/>
      <c r="EY83" s="4"/>
    </row>
    <row r="84" spans="2:155" ht="16.5" customHeight="1" thickBot="1" x14ac:dyDescent="0.25">
      <c r="B84" s="222"/>
      <c r="C84" s="223"/>
      <c r="D84" s="222"/>
      <c r="E84" s="222"/>
      <c r="F84" s="222"/>
      <c r="G84" s="222"/>
      <c r="H84" s="222"/>
      <c r="I84" s="222"/>
      <c r="J84" s="224"/>
      <c r="K84" s="222"/>
      <c r="L84" s="507" t="s">
        <v>70</v>
      </c>
      <c r="M84" s="508"/>
      <c r="N84" s="228" t="s">
        <v>69</v>
      </c>
      <c r="P84" s="227"/>
      <c r="EP84" s="4"/>
      <c r="EQ84" s="4"/>
      <c r="ER84" s="4"/>
      <c r="ES84" s="4"/>
      <c r="ET84" s="4"/>
      <c r="EU84" s="4"/>
      <c r="EV84" s="4"/>
      <c r="EW84" s="4"/>
      <c r="EX84" s="4"/>
      <c r="EY84" s="4"/>
    </row>
    <row r="85" spans="2:155" ht="12.75" customHeight="1" x14ac:dyDescent="0.2">
      <c r="B85" s="222"/>
      <c r="C85" s="223"/>
      <c r="D85" s="222"/>
      <c r="E85" s="222"/>
      <c r="F85" s="222"/>
      <c r="G85" s="222"/>
      <c r="H85" s="222"/>
      <c r="I85" s="222"/>
      <c r="J85" s="224"/>
      <c r="K85" s="222"/>
      <c r="L85" s="222"/>
      <c r="M85" s="222"/>
      <c r="N85" s="222"/>
      <c r="O85" s="222"/>
      <c r="EP85" s="4"/>
      <c r="EQ85" s="4"/>
      <c r="ER85" s="4"/>
      <c r="ES85" s="4"/>
      <c r="ET85" s="4"/>
      <c r="EU85" s="4"/>
      <c r="EV85" s="4"/>
      <c r="EW85" s="4"/>
      <c r="EX85" s="4"/>
      <c r="EY85" s="4"/>
    </row>
    <row r="86" spans="2:155" ht="12.75" customHeight="1" x14ac:dyDescent="0.2">
      <c r="L86" s="222"/>
      <c r="M86" s="222"/>
      <c r="N86" s="222"/>
      <c r="O86" s="222"/>
    </row>
    <row r="87" spans="2:155" ht="12.75" customHeight="1" x14ac:dyDescent="0.2">
      <c r="L87" s="222"/>
      <c r="M87" s="222"/>
      <c r="N87" s="222"/>
      <c r="O87" s="222"/>
    </row>
    <row r="88" spans="2:155" ht="12.75" customHeight="1" x14ac:dyDescent="0.2">
      <c r="L88" s="222"/>
      <c r="M88" s="222"/>
      <c r="N88" s="222"/>
      <c r="O88" s="222"/>
    </row>
    <row r="89" spans="2:155" ht="12.75" customHeight="1" x14ac:dyDescent="0.2">
      <c r="L89" s="222"/>
      <c r="M89" s="222"/>
      <c r="N89" s="222"/>
      <c r="O89" s="222"/>
    </row>
    <row r="90" spans="2:155" ht="12.75" customHeight="1" x14ac:dyDescent="0.2">
      <c r="L90" s="222"/>
      <c r="M90" s="222"/>
      <c r="N90" s="222"/>
      <c r="O90" s="222"/>
    </row>
    <row r="91" spans="2:155" ht="12.75" customHeight="1" x14ac:dyDescent="0.2">
      <c r="L91" s="222"/>
    </row>
    <row r="92" spans="2:155" ht="12.75" customHeight="1" x14ac:dyDescent="0.2">
      <c r="L92" s="222"/>
    </row>
    <row r="93" spans="2:155" ht="12.75" customHeight="1" x14ac:dyDescent="0.2"/>
  </sheetData>
  <sheetProtection algorithmName="SHA-512" hashValue="WFbU+Lzo/zf2J+Qqi/iazZ8w7px1gGa8BOGhSuwU0QSpV72doxn6LUXp22u7FfwGa6b+z0w5WMbzJZwEog/Bjw==" saltValue="qVdbAQ+0JS5p0D0Fe82/eA==" spinCount="100000" sheet="1" selectLockedCells="1"/>
  <mergeCells count="69">
    <mergeCell ref="L72:M72"/>
    <mergeCell ref="L73:M73"/>
    <mergeCell ref="C61:F61"/>
    <mergeCell ref="C62:F62"/>
    <mergeCell ref="C56:F56"/>
    <mergeCell ref="G57:H57"/>
    <mergeCell ref="C57:F57"/>
    <mergeCell ref="G72:H72"/>
    <mergeCell ref="L57:M57"/>
    <mergeCell ref="C63:F63"/>
    <mergeCell ref="G63:H63"/>
    <mergeCell ref="L63:M63"/>
    <mergeCell ref="C59:F59"/>
    <mergeCell ref="C72:F72"/>
    <mergeCell ref="C69:F69"/>
    <mergeCell ref="C67:F67"/>
    <mergeCell ref="L13:O13"/>
    <mergeCell ref="L21:O21"/>
    <mergeCell ref="C37:F37"/>
    <mergeCell ref="G10:I10"/>
    <mergeCell ref="G11:I11"/>
    <mergeCell ref="G21:H21"/>
    <mergeCell ref="C13:I13"/>
    <mergeCell ref="C32:G32"/>
    <mergeCell ref="H19:I19"/>
    <mergeCell ref="C30:F30"/>
    <mergeCell ref="C28:F28"/>
    <mergeCell ref="B29:I29"/>
    <mergeCell ref="F25:F27"/>
    <mergeCell ref="C16:E16"/>
    <mergeCell ref="C17:I17"/>
    <mergeCell ref="G51:G52"/>
    <mergeCell ref="C48:F48"/>
    <mergeCell ref="C55:F55"/>
    <mergeCell ref="C6:I6"/>
    <mergeCell ref="C45:F45"/>
    <mergeCell ref="C41:F41"/>
    <mergeCell ref="C42:F42"/>
    <mergeCell ref="C43:F43"/>
    <mergeCell ref="C21:F21"/>
    <mergeCell ref="C39:F39"/>
    <mergeCell ref="C44:F44"/>
    <mergeCell ref="F8:H8"/>
    <mergeCell ref="C8:E8"/>
    <mergeCell ref="C40:G40"/>
    <mergeCell ref="B38:I38"/>
    <mergeCell ref="C65:F65"/>
    <mergeCell ref="C71:F71"/>
    <mergeCell ref="C70:F70"/>
    <mergeCell ref="C47:F47"/>
    <mergeCell ref="C52:F52"/>
    <mergeCell ref="C50:F50"/>
    <mergeCell ref="C53:F53"/>
    <mergeCell ref="L75:O81"/>
    <mergeCell ref="L83:M83"/>
    <mergeCell ref="L84:M84"/>
    <mergeCell ref="C14:I14"/>
    <mergeCell ref="L14:O14"/>
    <mergeCell ref="C51:F51"/>
    <mergeCell ref="C54:F54"/>
    <mergeCell ref="C73:I73"/>
    <mergeCell ref="C49:H49"/>
    <mergeCell ref="C58:F58"/>
    <mergeCell ref="C60:F60"/>
    <mergeCell ref="C64:F64"/>
    <mergeCell ref="C68:F68"/>
    <mergeCell ref="B66:I66"/>
    <mergeCell ref="E34:E36"/>
    <mergeCell ref="B46:I46"/>
  </mergeCells>
  <conditionalFormatting sqref="M71">
    <cfRule type="cellIs" dxfId="0" priority="1" operator="equal">
      <formula>"kein ungedeckter Schaden"</formula>
    </cfRule>
  </conditionalFormatting>
  <dataValidations count="1">
    <dataValidation type="list" allowBlank="1" showInputMessage="1" showErrorMessage="1" sqref="D19:G20">
      <formula1>$L$19:$M$19</formula1>
    </dataValidation>
  </dataValidations>
  <pageMargins left="0.51181102362204722" right="0.51181102362204722" top="0.78740157480314965" bottom="0.78740157480314965" header="0.31496062992125984" footer="0.31496062992125984"/>
  <pageSetup paperSize="9" scale="51" orientation="landscape" r:id="rId1"/>
  <headerFooter>
    <oddHeader>&amp;L&amp;9Berechnung Ausfallentschädigung&amp;C&amp;9Modell Entgangene Einnahmen&amp;R&amp;9Fachstelle Kultur Kanton Zürich</oddHeader>
  </headerFooter>
  <rowBreaks count="1" manualBreakCount="1">
    <brk id="37" max="14" man="1"/>
  </rowBreaks>
  <colBreaks count="1" manualBreakCount="1">
    <brk id="11" max="9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Kennzahlen aus den Vorjahren</vt:lpstr>
      <vt:lpstr>Liste Veranstaltungen kuratiert</vt:lpstr>
      <vt:lpstr>Schadensberechnung</vt:lpstr>
      <vt:lpstr>'Kennzahlen aus den Vorjahren'!Druckbereich</vt:lpstr>
      <vt:lpstr>Schadensberechnung!Druckbereich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MitarbeiterIn Temporär</cp:lastModifiedBy>
  <cp:lastPrinted>2020-12-03T22:54:35Z</cp:lastPrinted>
  <dcterms:created xsi:type="dcterms:W3CDTF">2020-05-01T09:30:38Z</dcterms:created>
  <dcterms:modified xsi:type="dcterms:W3CDTF">2020-12-14T16:56:03Z</dcterms:modified>
</cp:coreProperties>
</file>