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J:\K Kulturpolitik\Corona\Gesuchsunterlagen\Finanzen\Zweite_Phase_Schadensberechnung\"/>
    </mc:Choice>
  </mc:AlternateContent>
  <workbookProtection workbookAlgorithmName="SHA-512" workbookHashValue="CyhlZmd4iB5ry1yCUUy/8brYCQdFW2u9NZ0LFZ5AV8mkOZwcBC6Mp2Hwj2DSVqTiXkEM+8zjhVF18zEWz3yRQQ==" workbookSaltValue="RnWQnOdG/BOhsQIMBFieVg==" workbookSpinCount="100000" lockStructure="1"/>
  <bookViews>
    <workbookView xWindow="0" yWindow="0" windowWidth="28800" windowHeight="12348" activeTab="2"/>
  </bookViews>
  <sheets>
    <sheet name="Kennzahlen aus den Vorjahren" sheetId="3" r:id="rId1"/>
    <sheet name="Schadensberechnung" sheetId="4" r:id="rId2"/>
    <sheet name="Liste Veranstaltungen" sheetId="2" r:id="rId3"/>
  </sheets>
  <definedNames>
    <definedName name="_xlnm.Print_Area" localSheetId="0">'Kennzahlen aus den Vorjahren'!$B$8:$R$42</definedName>
    <definedName name="_xlnm.Print_Area" localSheetId="1">Schadensberechnung!$B$8:$X$81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7" i="2"/>
  <c r="G36" i="2"/>
  <c r="C35" i="2"/>
  <c r="K66" i="4"/>
  <c r="K65" i="4"/>
  <c r="F31" i="3" l="1"/>
  <c r="L31" i="3"/>
  <c r="I31" i="3"/>
  <c r="O24" i="3"/>
  <c r="O25" i="3"/>
  <c r="O26" i="3"/>
  <c r="O27" i="3"/>
  <c r="O28" i="3"/>
  <c r="O29" i="3"/>
  <c r="K19" i="3"/>
  <c r="L30" i="3" s="1"/>
  <c r="H19" i="3"/>
  <c r="I30" i="3" s="1"/>
  <c r="E19" i="3"/>
  <c r="O23" i="3"/>
  <c r="O18" i="3"/>
  <c r="O21" i="3"/>
  <c r="N15" i="3"/>
  <c r="E27" i="4" s="1"/>
  <c r="O16" i="3"/>
  <c r="O31" i="3" l="1"/>
  <c r="O19" i="3"/>
  <c r="F30" i="3"/>
  <c r="O30" i="3" s="1"/>
  <c r="J70" i="4"/>
  <c r="K72" i="4"/>
  <c r="K55" i="4"/>
  <c r="K71" i="4" s="1"/>
  <c r="J41" i="4"/>
  <c r="J27" i="4"/>
  <c r="K74" i="4" l="1"/>
  <c r="J28" i="4"/>
  <c r="J29" i="4"/>
  <c r="J30" i="4"/>
  <c r="J31" i="4"/>
  <c r="D27" i="4"/>
  <c r="D19" i="4"/>
  <c r="O72" i="4" l="1"/>
  <c r="N69" i="4"/>
  <c r="P17" i="4"/>
  <c r="Q34" i="3"/>
  <c r="P33" i="3"/>
  <c r="O17" i="3"/>
  <c r="O15" i="3"/>
  <c r="E19" i="4" s="1"/>
  <c r="J21" i="4" l="1"/>
  <c r="J20" i="4"/>
  <c r="J19" i="4"/>
  <c r="J23" i="4"/>
  <c r="J22" i="4"/>
  <c r="Q35" i="3"/>
  <c r="Q36" i="3" s="1"/>
  <c r="Q37" i="3" s="1"/>
  <c r="J33" i="4" l="1"/>
  <c r="J69" i="4" s="1"/>
  <c r="J74" i="4" s="1"/>
  <c r="J75" i="4" s="1"/>
</calcChain>
</file>

<file path=xl/sharedStrings.xml><?xml version="1.0" encoding="utf-8"?>
<sst xmlns="http://schemas.openxmlformats.org/spreadsheetml/2006/main" count="184" uniqueCount="144">
  <si>
    <t>Gesuchsnummer</t>
  </si>
  <si>
    <t>wird durch die Gesuchsbearbeitung ausgefüllt</t>
  </si>
  <si>
    <t>Namen und jur. Person</t>
  </si>
  <si>
    <t>B) Gesuch</t>
  </si>
  <si>
    <r>
      <t xml:space="preserve">C) Prüfung
</t>
    </r>
    <r>
      <rPr>
        <b/>
        <sz val="11"/>
        <color rgb="FFFF0000"/>
        <rFont val="Arial"/>
        <family val="2"/>
      </rPr>
      <t>Wir durch das Amt für Kultur ausgefüllt</t>
    </r>
  </si>
  <si>
    <t>Gesuchswerte</t>
  </si>
  <si>
    <t>Berechnung durch Gesuchsbesrbeitung</t>
  </si>
  <si>
    <t>Ertrag</t>
  </si>
  <si>
    <t>Aufwand</t>
  </si>
  <si>
    <t>Entgangene Einnahmen</t>
  </si>
  <si>
    <t>Aufwandminderung</t>
  </si>
  <si>
    <t>Bemerkungen</t>
  </si>
  <si>
    <t>Einnahmen</t>
  </si>
  <si>
    <t>Ticketverkäufe</t>
  </si>
  <si>
    <t>Gastro- und Shopeinnahmen</t>
  </si>
  <si>
    <t>Vermietung</t>
  </si>
  <si>
    <t>weitere</t>
  </si>
  <si>
    <t>Aufwände</t>
  </si>
  <si>
    <t>Lohnkosten (inkl. Lohnnebenkosten wie AHV/IV/UV-Vorsogrebeiträge und Taggeldversicherungen)</t>
  </si>
  <si>
    <t>Wegfallende Lohnkosten (inkl. Lohnnebenkosten wie AHV/IV/UV-Vorsogrebeiträge und Taggeldversicherungen)</t>
  </si>
  <si>
    <t>Warenaufwand (Gastro, Shop, Verbrauchsmaterial, Technik, etc,)</t>
  </si>
  <si>
    <t>weitere Entschädigungen</t>
  </si>
  <si>
    <t>&lt; Dieser Wert wird berechnet</t>
  </si>
  <si>
    <t>anrechenbarer Schaden bezogen auf die angegebene Dauer der Betriebsschliessung</t>
  </si>
  <si>
    <t>80% Ausfallentschädigung</t>
  </si>
  <si>
    <t>Die Zellen mit der Anzeige #WERT!, verändern sich, sobald Zahlen eingegeben werden.</t>
  </si>
  <si>
    <t>Allgemeine Bemerkungen</t>
  </si>
  <si>
    <t>Datum Prüfung</t>
  </si>
  <si>
    <t>Name Prüfperson</t>
  </si>
  <si>
    <t>Weitere nicht angefallene Kosten</t>
  </si>
  <si>
    <t>Ausfallentschädigung COVID-Verordnung Kultur: Kulturveranstaltungen Musikclubs</t>
  </si>
  <si>
    <t>Datum der Veranstaltung</t>
  </si>
  <si>
    <t>Name der Veranstaltung</t>
  </si>
  <si>
    <t>Gage für Künstler*innen</t>
  </si>
  <si>
    <t>Anzahl Eintritte</t>
  </si>
  <si>
    <t xml:space="preserve">Eintrittspreis (Durchschnitt) </t>
  </si>
  <si>
    <t>Billigstes Getränk</t>
  </si>
  <si>
    <t>Beispiel</t>
  </si>
  <si>
    <t>Total</t>
  </si>
  <si>
    <t>xy</t>
  </si>
  <si>
    <t xml:space="preserve">Auftretende Künstler*innen, Djs etc (falls bekannt) </t>
  </si>
  <si>
    <t>DJ XY und DJ XZ</t>
  </si>
  <si>
    <t xml:space="preserve">Schadensberechnung Kulturunternehmen (Version 3.9.2020) </t>
  </si>
  <si>
    <t>Ausfallentschädigung für die zweite Phase nach Wiedereröffnung: 6. Juni bis 31. Oktober 2020</t>
  </si>
  <si>
    <r>
      <t>A) Grundlagen</t>
    </r>
    <r>
      <rPr>
        <sz val="14"/>
        <color theme="1"/>
        <rFont val="Arial"/>
        <family val="2"/>
      </rPr>
      <t xml:space="preserve"> (Kennzahlen aus den Jahresrechnungen 2017-19 zur Plausibilisierung)</t>
    </r>
  </si>
  <si>
    <t>Monatlicher Durchschnitt für 3 Jahre</t>
  </si>
  <si>
    <r>
      <rPr>
        <b/>
        <sz val="14"/>
        <color theme="1"/>
        <rFont val="Arial"/>
        <family val="2"/>
      </rPr>
      <t>A) Grundlagen</t>
    </r>
    <r>
      <rPr>
        <sz val="14"/>
        <color theme="1"/>
        <rFont val="Arial"/>
        <family val="2"/>
      </rPr>
      <t xml:space="preserve"> (Budget 2020)</t>
    </r>
  </si>
  <si>
    <t>Jahresrechnung 2017</t>
  </si>
  <si>
    <t>Jahresrechnung 2018</t>
  </si>
  <si>
    <t>Jahresrechnung 2019</t>
  </si>
  <si>
    <t>Budget 2020</t>
  </si>
  <si>
    <t>Umsatz total</t>
  </si>
  <si>
    <t>Kommunikations- und Werbekosten</t>
  </si>
  <si>
    <t>Mietzins</t>
  </si>
  <si>
    <t xml:space="preserve">Weitere Fixkosten (Wasser/Energie/Abfall/Unterhalt, etc.)
</t>
  </si>
  <si>
    <t>Reingewinn / Verlust</t>
  </si>
  <si>
    <t>Aufwand total</t>
  </si>
  <si>
    <t>anrechenbarer Schaden</t>
  </si>
  <si>
    <t>Total verkaufte Tickets 2017</t>
  </si>
  <si>
    <t>Total verkaufte Tickets 2018</t>
  </si>
  <si>
    <t>Total verkaufte Tickets 2019</t>
  </si>
  <si>
    <t>Verkaufte Tickets</t>
  </si>
  <si>
    <t>Erträge / Aufwände</t>
  </si>
  <si>
    <t>Ausfallentschädigung für die zweite Phase nach Wiedereröffnung: 6. Juni bis 31. Oktober 2020 (Eingabeschluss: 20. September 2020)</t>
  </si>
  <si>
    <t xml:space="preserve">Anleitung für das Ausfüllen des Formulars: </t>
  </si>
  <si>
    <t>Positionen müssen ausgefüllt werden</t>
  </si>
  <si>
    <t>Positionen werden berechnet oder übernommen</t>
  </si>
  <si>
    <t>Version: 3. September 2020</t>
  </si>
  <si>
    <r>
      <t xml:space="preserve">C) Prüfung
</t>
    </r>
    <r>
      <rPr>
        <b/>
        <sz val="11"/>
        <color rgb="FFFF0000"/>
        <rFont val="Arial"/>
        <family val="2"/>
      </rPr>
      <t>Wird durch die Fachstelle Kultur ausgefüllt</t>
    </r>
  </si>
  <si>
    <t>Kommentare / Erläuterungen:</t>
  </si>
  <si>
    <t>Monat Juni</t>
  </si>
  <si>
    <t>Monat Juli</t>
  </si>
  <si>
    <t>Monat August</t>
  </si>
  <si>
    <t>Monat September</t>
  </si>
  <si>
    <t>Monat Oktober</t>
  </si>
  <si>
    <t>Total entgangene Einnahmen</t>
  </si>
  <si>
    <t>COVID19-Aufwände</t>
  </si>
  <si>
    <t>COVID-19 Aufwände: Schutzkonzepte</t>
  </si>
  <si>
    <t>Mehraufwand durch Schutzkonzepte (Juni bis Oktober 2020)</t>
  </si>
  <si>
    <r>
      <rPr>
        <b/>
        <sz val="9"/>
        <color theme="1"/>
        <rFont val="Arial"/>
        <family val="2"/>
      </rPr>
      <t>Personal (</t>
    </r>
    <r>
      <rPr>
        <sz val="9"/>
        <color theme="1"/>
        <rFont val="Arial"/>
        <family val="2"/>
      </rPr>
      <t>Belege und Lohnabrechnungen einreichen)</t>
    </r>
  </si>
  <si>
    <r>
      <rPr>
        <b/>
        <sz val="9"/>
        <color theme="1"/>
        <rFont val="Arial"/>
        <family val="2"/>
      </rPr>
      <t>Infrastruktur (</t>
    </r>
    <r>
      <rPr>
        <sz val="9"/>
        <color theme="1"/>
        <rFont val="Arial"/>
        <family val="2"/>
      </rPr>
      <t>Belege von Rechnungen einreichen)</t>
    </r>
  </si>
  <si>
    <r>
      <rPr>
        <b/>
        <sz val="9"/>
        <color theme="1"/>
        <rFont val="Arial"/>
        <family val="2"/>
      </rPr>
      <t>Verbrauchsmaterial (</t>
    </r>
    <r>
      <rPr>
        <sz val="9"/>
        <color theme="1"/>
        <rFont val="Arial"/>
        <family val="2"/>
      </rPr>
      <t>Belege einreichen)</t>
    </r>
  </si>
  <si>
    <t>Aufwandminderung durch "Freiwillige" Betriebsschliessung</t>
  </si>
  <si>
    <t>Nur bei einer tatsächlichen "Freiwilligen" Betriebsschliessung (nach 6. Juni) ausfüllen.</t>
  </si>
  <si>
    <t>Eine "Freiwillige" Betriebsschliessung muss ausführlich begründet werden (separates Dokument).</t>
  </si>
  <si>
    <t>Nicht angefallene Betriebskosten (Fixkosten wie Reinigung, Energie usw.)</t>
  </si>
  <si>
    <t>Nicht angefallene Lohnkosten (Einlass, Security usw.)</t>
  </si>
  <si>
    <t>Mietzinsreduktion</t>
  </si>
  <si>
    <t>Einnahmen trotz "Freiwilliger" Betriebsschliessung</t>
  </si>
  <si>
    <t>Einnahmen aus regulärem Betrieb, der trotz CORONA-Massnahmen möglich ist (z.B. online/digital)</t>
  </si>
  <si>
    <t>Total "Freiwillige Betriebsschliessung"</t>
  </si>
  <si>
    <t>Aufwandminderung durch reduzierter Betrieb</t>
  </si>
  <si>
    <t xml:space="preserve">Kurzarbeitsentschädigung </t>
  </si>
  <si>
    <t>Abrechnungen einreichen (März bis August)</t>
  </si>
  <si>
    <t>Entschädigung von Privatversicherung</t>
  </si>
  <si>
    <t>Beleg einreichen</t>
  </si>
  <si>
    <t>Gewinn (anteilsmässig gem. Budget 2020)</t>
  </si>
  <si>
    <t>Budget 2020 einreichen</t>
  </si>
  <si>
    <t>Total Ertragsminderung / Aufwandminderung</t>
  </si>
  <si>
    <t>Total Ertragsminderung und Aufwandminderung</t>
  </si>
  <si>
    <t>Total Ertragsausfall</t>
  </si>
  <si>
    <t>80% Ertragsausfall</t>
  </si>
  <si>
    <t>Gastroeinnnahmen</t>
  </si>
  <si>
    <t>Gastroeinnahmen</t>
  </si>
  <si>
    <t>Preis für billigstes Getränk</t>
  </si>
  <si>
    <t>Schadensberechnung Musikclubs und Konzertloakle (Version 3.9.2020)</t>
  </si>
  <si>
    <t>Die Verwandung dieses Formulars für die Schadensberechnung ist eine Voraussetzung für die Gesuchseingabe. Gleichzeitig erleichtert Sie uns damit die Gesuchsprüfung. Vielen Dank!</t>
  </si>
  <si>
    <t>Titel der Veranstaltung</t>
  </si>
  <si>
    <t>Anzahl Eintritte durchschnittlich pro Veranstaltung</t>
  </si>
  <si>
    <t>Durchschnittlicher Eintrittspreis pro Veranstaltung</t>
  </si>
  <si>
    <t xml:space="preserve">Durchschnittlicher Preis für billigstes Getränk </t>
  </si>
  <si>
    <t>Gagen für Künstler/innen</t>
  </si>
  <si>
    <t xml:space="preserve">Produktionskosten für Veranstaltungen (Technik usw.) </t>
  </si>
  <si>
    <t xml:space="preserve">Total entgangene Einnahmen </t>
  </si>
  <si>
    <t>Total Zusatzkosten Schutzkonzepte</t>
  </si>
  <si>
    <t xml:space="preserve">Total "Freiwillige Betriebsschliessung" </t>
  </si>
  <si>
    <t xml:space="preserve">Total Aufwandminderung durch reduzierter Betrieb </t>
  </si>
  <si>
    <t>Kurzarbeitsentschädigung</t>
  </si>
  <si>
    <t>Vorjahre 2017-2019 (Durchschnitt Jahre 2017 - 2019)</t>
  </si>
  <si>
    <t xml:space="preserve">Monatliche Anzahl Ticketverkäufe </t>
  </si>
  <si>
    <r>
      <rPr>
        <b/>
        <sz val="9"/>
        <color theme="1"/>
        <rFont val="Arial"/>
        <family val="2"/>
      </rPr>
      <t>Monatliche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Einnahmen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Ticketverkäufe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</si>
  <si>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Monatliche Einnahmen Gastro </t>
    </r>
    <r>
      <rPr>
        <sz val="9"/>
        <color theme="1"/>
        <rFont val="Arial"/>
        <family val="2"/>
      </rPr>
      <t>(Anzahl Ticket x billigstes Getränk)</t>
    </r>
  </si>
  <si>
    <t>Billigstes Getränk 2020</t>
  </si>
  <si>
    <t>Anzahl  verkaufte Tickets</t>
  </si>
  <si>
    <r>
      <rPr>
        <b/>
        <sz val="9"/>
        <color theme="1"/>
        <rFont val="Arial"/>
        <family val="2"/>
      </rPr>
      <t>Einnahmen Ticketverkäufe</t>
    </r>
    <r>
      <rPr>
        <sz val="9"/>
        <color theme="1"/>
        <rFont val="Arial"/>
        <family val="2"/>
      </rPr>
      <t xml:space="preserve"> </t>
    </r>
  </si>
  <si>
    <t>Anzahl verkaufte Tickets</t>
  </si>
  <si>
    <t>erwartete Einnahmen Gastro</t>
  </si>
  <si>
    <t xml:space="preserve">Aufwandminderung "Freiwillige Betriebsschliessung" anteilsmässig zu Musikprogramm </t>
  </si>
  <si>
    <t xml:space="preserve">&lt; Dieser Wert wird berechnet: Total Aufwandminerung Betriebsschliessung : Anzahl Tage Betriebsschliessung x Anzahl Veranstaltungen Musikprogramm </t>
  </si>
  <si>
    <t>Anzahl Tage "Freiwillige Betriebsschliessung":</t>
  </si>
  <si>
    <r>
      <rPr>
        <b/>
        <sz val="10"/>
        <color theme="1"/>
        <rFont val="Arial"/>
        <family val="2"/>
      </rPr>
      <t>Dauer:</t>
    </r>
    <r>
      <rPr>
        <sz val="10"/>
        <color theme="1"/>
        <rFont val="Arial"/>
        <family val="2"/>
      </rPr>
      <t xml:space="preserve"> </t>
    </r>
  </si>
  <si>
    <t>Anzahl Musikveranstaltungen</t>
  </si>
  <si>
    <t xml:space="preserve">erwartete Anzahl verkaufte Tickets  </t>
  </si>
  <si>
    <t xml:space="preserve">erwartete Einnahmen Ticketverkäufe </t>
  </si>
  <si>
    <t>erwartete Anzahl verkaufte Tickets</t>
  </si>
  <si>
    <t>Nicht angefallene Gagen / nicht angefallende Produktionskosten</t>
  </si>
  <si>
    <t>Nicht angefallene Kosten für Werbung und Kommunikation</t>
  </si>
  <si>
    <t>Aufwandminderung reduzierter Betrieb</t>
  </si>
  <si>
    <t>Total Aufwandminderung reduzierter Betrieb (100%)</t>
  </si>
  <si>
    <t>Total Aufwandminderung reduzierter Betrieb (anteilsmässig Kulturprogramm)</t>
  </si>
  <si>
    <t>Anzahl Veranstaltungen kuratiertes Musikprogramm Juni bis Oktober 2020</t>
  </si>
  <si>
    <t xml:space="preserve">&lt; Dieser Wert wird berechnet (Total Aufwandminerung reduzierter Betrieb : Anzahl Tage Schadenszeitraum (Juni-Oktober = 148) x Anzahl Veranstaltungen Musikprogramm) </t>
  </si>
  <si>
    <t>effektive Einnahmen                      (Juni - August 2020, gem. Liste Veranstaltungen)</t>
  </si>
  <si>
    <t>erwartete Einnahmen                 (September / Oktober 2020, gem. Liste Veranstaltungen)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</si>
</sst>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dd/mm/yy;@"/>
    <numFmt numFmtId="168" formatCode="#,##0_ ;\-#,##0\ "/>
  </numFmts>
  <fonts count="3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9C0006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6" fillId="5" borderId="0" applyNumberFormat="0" applyBorder="0" applyAlignment="0" applyProtection="0"/>
    <xf numFmtId="0" fontId="6" fillId="0" borderId="0"/>
    <xf numFmtId="0" fontId="16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2" borderId="0" applyNumberFormat="0" applyBorder="0" applyAlignment="0" applyProtection="0"/>
    <xf numFmtId="0" fontId="5" fillId="0" borderId="0"/>
    <xf numFmtId="0" fontId="5" fillId="0" borderId="0"/>
    <xf numFmtId="0" fontId="1" fillId="0" borderId="0"/>
  </cellStyleXfs>
  <cellXfs count="573">
    <xf numFmtId="0" fontId="0" fillId="0" borderId="0" xfId="0"/>
    <xf numFmtId="164" fontId="18" fillId="0" borderId="0" xfId="9" applyNumberFormat="1" applyFont="1" applyFill="1" applyBorder="1" applyAlignment="1" applyProtection="1">
      <alignment vertical="top" wrapText="1"/>
      <protection locked="0"/>
    </xf>
    <xf numFmtId="165" fontId="18" fillId="0" borderId="0" xfId="9" applyNumberFormat="1" applyFont="1" applyAlignment="1" applyProtection="1">
      <alignment horizontal="center" vertical="top" wrapText="1"/>
      <protection locked="0"/>
    </xf>
    <xf numFmtId="164" fontId="18" fillId="0" borderId="0" xfId="9" applyNumberFormat="1" applyFont="1" applyAlignment="1" applyProtection="1">
      <alignment horizontal="left" vertical="top" wrapText="1"/>
      <protection locked="0"/>
    </xf>
    <xf numFmtId="164" fontId="18" fillId="0" borderId="0" xfId="9" applyNumberFormat="1" applyFont="1" applyAlignment="1" applyProtection="1">
      <alignment vertical="top" wrapText="1"/>
      <protection locked="0"/>
    </xf>
    <xf numFmtId="0" fontId="14" fillId="0" borderId="18" xfId="2" applyFont="1" applyFill="1" applyBorder="1" applyProtection="1">
      <protection locked="0"/>
    </xf>
    <xf numFmtId="0" fontId="13" fillId="0" borderId="60" xfId="2" applyFont="1" applyBorder="1" applyAlignment="1" applyProtection="1">
      <alignment horizontal="left"/>
      <protection locked="0"/>
    </xf>
    <xf numFmtId="0" fontId="13" fillId="0" borderId="51" xfId="2" applyFont="1" applyBorder="1" applyAlignment="1" applyProtection="1">
      <alignment horizontal="left"/>
      <protection locked="0"/>
    </xf>
    <xf numFmtId="0" fontId="14" fillId="0" borderId="51" xfId="2" applyFont="1" applyBorder="1" applyProtection="1">
      <protection locked="0"/>
    </xf>
    <xf numFmtId="0" fontId="14" fillId="0" borderId="52" xfId="2" applyFont="1" applyBorder="1" applyProtection="1">
      <protection locked="0"/>
    </xf>
    <xf numFmtId="0" fontId="14" fillId="0" borderId="0" xfId="2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17" xfId="2" applyFont="1" applyBorder="1" applyAlignment="1" applyProtection="1">
      <alignment horizontal="left"/>
      <protection locked="0"/>
    </xf>
    <xf numFmtId="0" fontId="13" fillId="22" borderId="0" xfId="2" applyFont="1" applyFill="1" applyBorder="1" applyAlignment="1" applyProtection="1">
      <alignment horizontal="left" vertical="top"/>
      <protection locked="0"/>
    </xf>
    <xf numFmtId="0" fontId="13" fillId="22" borderId="0" xfId="2" applyFont="1" applyFill="1" applyBorder="1" applyProtection="1">
      <protection locked="0"/>
    </xf>
    <xf numFmtId="0" fontId="14" fillId="22" borderId="0" xfId="2" applyFont="1" applyFill="1" applyBorder="1" applyProtection="1">
      <protection locked="0"/>
    </xf>
    <xf numFmtId="0" fontId="14" fillId="22" borderId="16" xfId="2" applyFont="1" applyFill="1" applyBorder="1" applyProtection="1">
      <protection locked="0"/>
    </xf>
    <xf numFmtId="0" fontId="0" fillId="0" borderId="0" xfId="0" applyProtection="1">
      <protection locked="0"/>
    </xf>
    <xf numFmtId="0" fontId="14" fillId="0" borderId="17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4" fillId="0" borderId="0" xfId="2" applyFont="1" applyBorder="1" applyProtection="1">
      <protection locked="0"/>
    </xf>
    <xf numFmtId="0" fontId="14" fillId="0" borderId="16" xfId="2" applyFont="1" applyBorder="1" applyProtection="1">
      <protection locked="0"/>
    </xf>
    <xf numFmtId="0" fontId="6" fillId="0" borderId="1" xfId="2" applyFont="1" applyBorder="1" applyAlignment="1" applyProtection="1">
      <alignment horizontal="left" vertical="top"/>
      <protection locked="0"/>
    </xf>
    <xf numFmtId="0" fontId="6" fillId="0" borderId="3" xfId="2" applyFont="1" applyBorder="1" applyAlignment="1" applyProtection="1">
      <alignment horizontal="left" vertical="top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left" vertical="top"/>
      <protection locked="0"/>
    </xf>
    <xf numFmtId="0" fontId="0" fillId="0" borderId="7" xfId="2" applyFont="1" applyBorder="1" applyAlignment="1" applyProtection="1">
      <alignment horizontal="left" vertical="top"/>
      <protection locked="0"/>
    </xf>
    <xf numFmtId="0" fontId="0" fillId="0" borderId="7" xfId="2" applyFont="1" applyBorder="1" applyAlignment="1" applyProtection="1">
      <alignment horizontal="center" vertical="center"/>
      <protection locked="0"/>
    </xf>
    <xf numFmtId="164" fontId="17" fillId="0" borderId="0" xfId="9" applyNumberFormat="1" applyFont="1" applyFill="1" applyBorder="1" applyAlignment="1" applyProtection="1">
      <alignment horizontal="center" vertical="center" wrapText="1"/>
      <protection locked="0"/>
    </xf>
    <xf numFmtId="164" fontId="18" fillId="0" borderId="18" xfId="9" applyNumberFormat="1" applyFont="1" applyFill="1" applyBorder="1" applyAlignment="1" applyProtection="1">
      <alignment vertical="top" wrapText="1"/>
      <protection locked="0"/>
    </xf>
    <xf numFmtId="165" fontId="18" fillId="0" borderId="17" xfId="9" applyNumberFormat="1" applyFont="1" applyBorder="1" applyAlignment="1" applyProtection="1">
      <alignment horizontal="center" vertical="top" wrapText="1"/>
      <protection locked="0"/>
    </xf>
    <xf numFmtId="164" fontId="18" fillId="0" borderId="0" xfId="9" applyNumberFormat="1" applyFont="1" applyBorder="1" applyAlignment="1" applyProtection="1">
      <alignment horizontal="left" vertical="top" wrapText="1"/>
      <protection locked="0"/>
    </xf>
    <xf numFmtId="164" fontId="18" fillId="0" borderId="0" xfId="9" applyNumberFormat="1" applyFont="1" applyBorder="1" applyAlignment="1" applyProtection="1">
      <alignment vertical="top" wrapText="1"/>
      <protection locked="0"/>
    </xf>
    <xf numFmtId="164" fontId="19" fillId="0" borderId="0" xfId="9" applyNumberFormat="1" applyFont="1" applyBorder="1" applyAlignment="1" applyProtection="1">
      <alignment vertical="top" wrapText="1"/>
      <protection locked="0"/>
    </xf>
    <xf numFmtId="164" fontId="19" fillId="0" borderId="18" xfId="9" applyNumberFormat="1" applyFont="1" applyBorder="1" applyAlignment="1" applyProtection="1">
      <alignment vertical="top" wrapText="1"/>
      <protection locked="0"/>
    </xf>
    <xf numFmtId="164" fontId="19" fillId="0" borderId="0" xfId="9" applyNumberFormat="1" applyFont="1" applyAlignment="1" applyProtection="1">
      <alignment vertical="top" wrapText="1"/>
      <protection locked="0"/>
    </xf>
    <xf numFmtId="0" fontId="6" fillId="0" borderId="0" xfId="2" applyFont="1" applyProtection="1">
      <protection locked="0"/>
    </xf>
    <xf numFmtId="164" fontId="13" fillId="0" borderId="18" xfId="9" applyNumberFormat="1" applyFont="1" applyFill="1" applyBorder="1" applyAlignment="1" applyProtection="1">
      <alignment vertical="top" wrapText="1"/>
      <protection locked="0"/>
    </xf>
    <xf numFmtId="165" fontId="13" fillId="0" borderId="17" xfId="9" applyNumberFormat="1" applyFont="1" applyFill="1" applyBorder="1" applyAlignment="1" applyProtection="1">
      <alignment horizontal="center" vertical="top" wrapText="1"/>
      <protection locked="0"/>
    </xf>
    <xf numFmtId="164" fontId="13" fillId="0" borderId="0" xfId="9" applyNumberFormat="1" applyFont="1" applyFill="1" applyAlignment="1" applyProtection="1">
      <alignment vertical="top" wrapText="1"/>
      <protection locked="0"/>
    </xf>
    <xf numFmtId="164" fontId="20" fillId="0" borderId="0" xfId="9" applyNumberFormat="1" applyFont="1" applyAlignment="1" applyProtection="1">
      <alignment vertical="top" wrapText="1"/>
      <protection locked="0"/>
    </xf>
    <xf numFmtId="164" fontId="13" fillId="0" borderId="0" xfId="9" applyNumberFormat="1" applyFont="1" applyFill="1" applyBorder="1" applyAlignment="1" applyProtection="1">
      <alignment vertical="top" wrapText="1"/>
      <protection locked="0"/>
    </xf>
    <xf numFmtId="164" fontId="18" fillId="0" borderId="15" xfId="9" applyNumberFormat="1" applyFont="1" applyBorder="1" applyAlignment="1" applyProtection="1">
      <alignment horizontal="left" vertical="top" wrapText="1"/>
      <protection locked="0"/>
    </xf>
    <xf numFmtId="164" fontId="19" fillId="0" borderId="16" xfId="9" applyNumberFormat="1" applyFont="1" applyBorder="1" applyAlignment="1" applyProtection="1">
      <alignment vertical="top" wrapText="1"/>
      <protection locked="0"/>
    </xf>
    <xf numFmtId="164" fontId="19" fillId="0" borderId="0" xfId="9" applyNumberFormat="1" applyFont="1" applyFill="1" applyAlignment="1" applyProtection="1">
      <alignment vertical="top" wrapText="1"/>
      <protection locked="0"/>
    </xf>
    <xf numFmtId="164" fontId="13" fillId="14" borderId="5" xfId="9" applyNumberFormat="1" applyFont="1" applyFill="1" applyBorder="1" applyAlignment="1" applyProtection="1">
      <alignment horizontal="left" vertical="top" wrapText="1"/>
      <protection locked="0"/>
    </xf>
    <xf numFmtId="164" fontId="13" fillId="14" borderId="7" xfId="9" applyNumberFormat="1" applyFont="1" applyFill="1" applyBorder="1" applyAlignment="1" applyProtection="1">
      <alignment horizontal="left" vertical="top" wrapText="1"/>
      <protection locked="0"/>
    </xf>
    <xf numFmtId="164" fontId="35" fillId="0" borderId="7" xfId="9" applyNumberFormat="1" applyFont="1" applyBorder="1" applyAlignment="1" applyProtection="1">
      <alignment vertical="top" wrapText="1"/>
      <protection locked="0"/>
    </xf>
    <xf numFmtId="164" fontId="19" fillId="0" borderId="8" xfId="9" applyNumberFormat="1" applyFont="1" applyBorder="1" applyAlignment="1" applyProtection="1">
      <alignment horizontal="right" vertical="top" wrapText="1"/>
      <protection locked="0"/>
    </xf>
    <xf numFmtId="164" fontId="18" fillId="0" borderId="45" xfId="9" applyNumberFormat="1" applyFont="1" applyBorder="1" applyAlignment="1" applyProtection="1">
      <alignment horizontal="left" vertical="top" wrapText="1"/>
      <protection locked="0"/>
    </xf>
    <xf numFmtId="164" fontId="18" fillId="0" borderId="51" xfId="9" applyNumberFormat="1" applyFont="1" applyBorder="1" applyAlignment="1" applyProtection="1">
      <alignment horizontal="left" vertical="top" wrapText="1"/>
      <protection locked="0"/>
    </xf>
    <xf numFmtId="164" fontId="18" fillId="0" borderId="51" xfId="9" applyNumberFormat="1" applyFont="1" applyBorder="1" applyAlignment="1" applyProtection="1">
      <alignment vertical="top" wrapText="1"/>
      <protection locked="0"/>
    </xf>
    <xf numFmtId="164" fontId="19" fillId="0" borderId="51" xfId="9" applyNumberFormat="1" applyFont="1" applyBorder="1" applyAlignment="1" applyProtection="1">
      <alignment vertical="top" wrapText="1"/>
      <protection locked="0"/>
    </xf>
    <xf numFmtId="164" fontId="19" fillId="0" borderId="52" xfId="9" applyNumberFormat="1" applyFont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164" fontId="18" fillId="0" borderId="16" xfId="9" applyNumberFormat="1" applyFont="1" applyBorder="1" applyAlignment="1" applyProtection="1">
      <alignment vertical="top" wrapText="1"/>
      <protection locked="0"/>
    </xf>
    <xf numFmtId="164" fontId="18" fillId="0" borderId="15" xfId="9" applyNumberFormat="1" applyFont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164" fontId="18" fillId="0" borderId="0" xfId="9" applyNumberFormat="1" applyFont="1" applyFill="1" applyAlignment="1" applyProtection="1">
      <alignment vertical="top" wrapText="1"/>
      <protection locked="0"/>
    </xf>
    <xf numFmtId="164" fontId="20" fillId="0" borderId="18" xfId="9" applyNumberFormat="1" applyFont="1" applyFill="1" applyBorder="1" applyAlignment="1" applyProtection="1">
      <alignment vertical="top" wrapText="1"/>
      <protection locked="0"/>
    </xf>
    <xf numFmtId="165" fontId="20" fillId="0" borderId="0" xfId="9" applyNumberFormat="1" applyFont="1" applyAlignment="1" applyProtection="1">
      <alignment horizontal="center" vertical="top" wrapText="1"/>
      <protection locked="0"/>
    </xf>
    <xf numFmtId="164" fontId="20" fillId="0" borderId="36" xfId="9" applyNumberFormat="1" applyFont="1" applyBorder="1" applyAlignment="1" applyProtection="1">
      <alignment horizontal="left" vertical="top" wrapText="1"/>
      <protection locked="0"/>
    </xf>
    <xf numFmtId="164" fontId="20" fillId="0" borderId="31" xfId="9" applyNumberFormat="1" applyFont="1" applyBorder="1" applyAlignment="1" applyProtection="1">
      <alignment horizontal="left" vertical="top" wrapText="1"/>
      <protection locked="0"/>
    </xf>
    <xf numFmtId="164" fontId="20" fillId="0" borderId="31" xfId="9" applyNumberFormat="1" applyFont="1" applyBorder="1" applyAlignment="1" applyProtection="1">
      <alignment horizontal="left" vertical="center" wrapText="1"/>
      <protection locked="0"/>
    </xf>
    <xf numFmtId="164" fontId="26" fillId="0" borderId="20" xfId="9" applyNumberFormat="1" applyFont="1" applyBorder="1" applyAlignment="1" applyProtection="1">
      <alignment horizontal="center" vertical="center" wrapText="1"/>
      <protection locked="0"/>
    </xf>
    <xf numFmtId="164" fontId="26" fillId="0" borderId="21" xfId="9" applyNumberFormat="1" applyFont="1" applyBorder="1" applyAlignment="1" applyProtection="1">
      <alignment horizontal="center" vertical="center" wrapText="1"/>
      <protection locked="0"/>
    </xf>
    <xf numFmtId="164" fontId="18" fillId="0" borderId="32" xfId="9" quotePrefix="1" applyNumberFormat="1" applyFont="1" applyBorder="1" applyAlignment="1" applyProtection="1">
      <alignment horizontal="left" vertical="center" wrapText="1"/>
      <protection locked="0"/>
    </xf>
    <xf numFmtId="164" fontId="18" fillId="0" borderId="0" xfId="9" quotePrefix="1" applyNumberFormat="1" applyFont="1" applyFill="1" applyBorder="1" applyAlignment="1" applyProtection="1">
      <alignment horizontal="left" vertical="center" wrapText="1"/>
      <protection locked="0"/>
    </xf>
    <xf numFmtId="164" fontId="26" fillId="0" borderId="1" xfId="9" applyNumberFormat="1" applyFont="1" applyBorder="1" applyAlignment="1" applyProtection="1">
      <alignment horizontal="center" vertical="center" wrapText="1"/>
      <protection locked="0"/>
    </xf>
    <xf numFmtId="164" fontId="26" fillId="0" borderId="16" xfId="9" applyNumberFormat="1" applyFont="1" applyBorder="1" applyAlignment="1" applyProtection="1">
      <alignment horizontal="center" vertical="center" wrapText="1"/>
      <protection locked="0"/>
    </xf>
    <xf numFmtId="164" fontId="20" fillId="0" borderId="0" xfId="9" applyNumberFormat="1" applyFont="1" applyFill="1" applyBorder="1" applyAlignment="1" applyProtection="1">
      <alignment vertical="top" wrapText="1"/>
      <protection locked="0"/>
    </xf>
    <xf numFmtId="165" fontId="20" fillId="11" borderId="10" xfId="9" applyNumberFormat="1" applyFont="1" applyFill="1" applyBorder="1" applyAlignment="1" applyProtection="1">
      <alignment horizontal="center" vertical="center" wrapText="1"/>
      <protection locked="0"/>
    </xf>
    <xf numFmtId="164" fontId="20" fillId="11" borderId="22" xfId="9" applyNumberFormat="1" applyFont="1" applyFill="1" applyBorder="1" applyAlignment="1" applyProtection="1">
      <alignment horizontal="center" vertical="center" wrapText="1"/>
      <protection locked="0"/>
    </xf>
    <xf numFmtId="164" fontId="20" fillId="11" borderId="19" xfId="9" applyNumberFormat="1" applyFont="1" applyFill="1" applyBorder="1" applyAlignment="1" applyProtection="1">
      <alignment vertical="top" wrapText="1"/>
      <protection locked="0"/>
    </xf>
    <xf numFmtId="164" fontId="20" fillId="0" borderId="16" xfId="9" applyNumberFormat="1" applyFont="1" applyFill="1" applyBorder="1" applyAlignment="1" applyProtection="1">
      <alignment vertical="top" wrapText="1"/>
      <protection locked="0"/>
    </xf>
    <xf numFmtId="164" fontId="20" fillId="11" borderId="10" xfId="9" applyNumberFormat="1" applyFont="1" applyFill="1" applyBorder="1" applyAlignment="1" applyProtection="1">
      <alignment vertical="top" wrapText="1"/>
      <protection locked="0"/>
    </xf>
    <xf numFmtId="165" fontId="18" fillId="0" borderId="10" xfId="9" applyNumberFormat="1" applyFont="1" applyBorder="1" applyAlignment="1" applyProtection="1">
      <alignment horizontal="center" vertical="center" wrapText="1"/>
      <protection locked="0"/>
    </xf>
    <xf numFmtId="164" fontId="20" fillId="0" borderId="23" xfId="9" applyNumberFormat="1" applyFont="1" applyFill="1" applyBorder="1" applyAlignment="1" applyProtection="1">
      <alignment horizontal="left" vertical="top" wrapText="1"/>
      <protection locked="0"/>
    </xf>
    <xf numFmtId="164" fontId="20" fillId="0" borderId="11" xfId="9" applyNumberFormat="1" applyFont="1" applyFill="1" applyBorder="1" applyAlignment="1" applyProtection="1">
      <alignment horizontal="center" vertical="center" wrapText="1"/>
      <protection locked="0"/>
    </xf>
    <xf numFmtId="164" fontId="18" fillId="0" borderId="11" xfId="9" applyNumberFormat="1" applyFont="1" applyBorder="1" applyAlignment="1" applyProtection="1">
      <alignment horizontal="center" vertical="center" wrapText="1"/>
      <protection locked="0"/>
    </xf>
    <xf numFmtId="164" fontId="20" fillId="0" borderId="11" xfId="9" applyNumberFormat="1" applyFont="1" applyBorder="1" applyAlignment="1" applyProtection="1">
      <alignment horizontal="center" vertical="center" wrapText="1"/>
      <protection locked="0"/>
    </xf>
    <xf numFmtId="164" fontId="18" fillId="0" borderId="24" xfId="9" applyNumberFormat="1" applyFont="1" applyBorder="1" applyAlignment="1" applyProtection="1">
      <alignment horizontal="center" vertical="center" wrapText="1"/>
      <protection locked="0"/>
    </xf>
    <xf numFmtId="164" fontId="20" fillId="0" borderId="24" xfId="9" applyNumberFormat="1" applyFont="1" applyBorder="1" applyAlignment="1" applyProtection="1">
      <alignment horizontal="center" vertical="center" wrapText="1"/>
      <protection locked="0"/>
    </xf>
    <xf numFmtId="166" fontId="19" fillId="0" borderId="9" xfId="9" applyNumberFormat="1" applyFont="1" applyFill="1" applyBorder="1" applyAlignment="1" applyProtection="1">
      <alignment vertical="center" wrapText="1"/>
      <protection locked="0"/>
    </xf>
    <xf numFmtId="164" fontId="18" fillId="0" borderId="19" xfId="9" applyNumberFormat="1" applyFont="1" applyBorder="1" applyAlignment="1" applyProtection="1">
      <alignment vertical="top" wrapText="1"/>
      <protection locked="0"/>
    </xf>
    <xf numFmtId="164" fontId="18" fillId="0" borderId="16" xfId="9" applyNumberFormat="1" applyFont="1" applyFill="1" applyBorder="1" applyAlignment="1" applyProtection="1">
      <alignment vertical="top" wrapText="1"/>
      <protection locked="0"/>
    </xf>
    <xf numFmtId="166" fontId="19" fillId="9" borderId="22" xfId="9" applyNumberFormat="1" applyFont="1" applyFill="1" applyBorder="1" applyAlignment="1" applyProtection="1">
      <alignment vertical="top" wrapText="1"/>
      <protection locked="0"/>
    </xf>
    <xf numFmtId="164" fontId="19" fillId="0" borderId="19" xfId="9" applyNumberFormat="1" applyFont="1" applyFill="1" applyBorder="1" applyAlignment="1" applyProtection="1">
      <alignment vertical="top" wrapText="1"/>
      <protection locked="0"/>
    </xf>
    <xf numFmtId="164" fontId="18" fillId="0" borderId="10" xfId="9" applyNumberFormat="1" applyFont="1" applyBorder="1" applyAlignment="1" applyProtection="1">
      <alignment vertical="top" wrapText="1"/>
      <protection locked="0"/>
    </xf>
    <xf numFmtId="164" fontId="18" fillId="0" borderId="18" xfId="9" applyNumberFormat="1" applyFont="1" applyFill="1" applyBorder="1" applyAlignment="1" applyProtection="1">
      <alignment vertical="center" wrapText="1"/>
      <protection locked="0"/>
    </xf>
    <xf numFmtId="164" fontId="20" fillId="23" borderId="23" xfId="9" applyNumberFormat="1" applyFont="1" applyFill="1" applyBorder="1" applyAlignment="1" applyProtection="1">
      <alignment horizontal="left" vertical="center" wrapText="1"/>
      <protection locked="0"/>
    </xf>
    <xf numFmtId="164" fontId="20" fillId="0" borderId="11" xfId="9" applyNumberFormat="1" applyFont="1" applyFill="1" applyBorder="1" applyAlignment="1" applyProtection="1">
      <alignment horizontal="left" vertical="center" wrapText="1"/>
      <protection locked="0"/>
    </xf>
    <xf numFmtId="164" fontId="18" fillId="0" borderId="24" xfId="9" applyNumberFormat="1" applyFont="1" applyFill="1" applyBorder="1" applyAlignment="1" applyProtection="1">
      <alignment horizontal="center" vertical="center" wrapText="1"/>
      <protection locked="0"/>
    </xf>
    <xf numFmtId="166" fontId="18" fillId="0" borderId="24" xfId="9" applyNumberFormat="1" applyFont="1" applyFill="1" applyBorder="1" applyAlignment="1" applyProtection="1">
      <alignment horizontal="center" vertical="center" wrapText="1"/>
      <protection locked="0"/>
    </xf>
    <xf numFmtId="166" fontId="18" fillId="0" borderId="24" xfId="9" applyNumberFormat="1" applyFont="1" applyBorder="1" applyAlignment="1" applyProtection="1">
      <alignment horizontal="center" vertical="center" wrapText="1"/>
      <protection locked="0"/>
    </xf>
    <xf numFmtId="168" fontId="18" fillId="0" borderId="24" xfId="9" applyNumberFormat="1" applyFont="1" applyBorder="1" applyAlignment="1" applyProtection="1">
      <alignment horizontal="center" vertical="center" wrapText="1"/>
      <protection locked="0"/>
    </xf>
    <xf numFmtId="164" fontId="18" fillId="0" borderId="19" xfId="9" applyNumberFormat="1" applyFont="1" applyBorder="1" applyAlignment="1" applyProtection="1">
      <alignment vertical="center" wrapText="1"/>
      <protection locked="0"/>
    </xf>
    <xf numFmtId="164" fontId="18" fillId="0" borderId="16" xfId="9" applyNumberFormat="1" applyFont="1" applyFill="1" applyBorder="1" applyAlignment="1" applyProtection="1">
      <alignment vertical="center" wrapText="1"/>
      <protection locked="0"/>
    </xf>
    <xf numFmtId="166" fontId="19" fillId="9" borderId="22" xfId="9" applyNumberFormat="1" applyFont="1" applyFill="1" applyBorder="1" applyAlignment="1" applyProtection="1">
      <alignment vertical="center" wrapText="1"/>
      <protection locked="0"/>
    </xf>
    <xf numFmtId="164" fontId="26" fillId="0" borderId="19" xfId="9" applyNumberFormat="1" applyFont="1" applyFill="1" applyBorder="1" applyAlignment="1" applyProtection="1">
      <alignment vertical="center" wrapText="1"/>
      <protection locked="0"/>
    </xf>
    <xf numFmtId="164" fontId="18" fillId="0" borderId="0" xfId="9" applyNumberFormat="1" applyFont="1" applyFill="1" applyBorder="1" applyAlignment="1" applyProtection="1">
      <alignment vertical="center" wrapText="1"/>
      <protection locked="0"/>
    </xf>
    <xf numFmtId="164" fontId="18" fillId="0" borderId="23" xfId="9" applyNumberFormat="1" applyFont="1" applyBorder="1" applyAlignment="1" applyProtection="1">
      <alignment horizontal="left" vertical="center" wrapText="1"/>
      <protection locked="0"/>
    </xf>
    <xf numFmtId="168" fontId="0" fillId="23" borderId="24" xfId="0" applyNumberFormat="1" applyFill="1" applyBorder="1" applyAlignment="1" applyProtection="1">
      <alignment horizontal="center" vertical="center" wrapText="1"/>
      <protection locked="0"/>
    </xf>
    <xf numFmtId="166" fontId="18" fillId="23" borderId="24" xfId="9" applyNumberFormat="1" applyFont="1" applyFill="1" applyBorder="1" applyAlignment="1" applyProtection="1">
      <alignment horizontal="right" vertical="center" wrapText="1"/>
      <protection locked="0"/>
    </xf>
    <xf numFmtId="168" fontId="18" fillId="0" borderId="24" xfId="9" applyNumberFormat="1" applyFont="1" applyFill="1" applyBorder="1" applyAlignment="1" applyProtection="1">
      <alignment horizontal="right" vertical="center" wrapText="1"/>
      <protection locked="0"/>
    </xf>
    <xf numFmtId="166" fontId="18" fillId="0" borderId="24" xfId="9" applyNumberFormat="1" applyFont="1" applyBorder="1" applyAlignment="1" applyProtection="1">
      <alignment horizontal="right" vertical="center" wrapText="1"/>
      <protection locked="0"/>
    </xf>
    <xf numFmtId="164" fontId="19" fillId="0" borderId="19" xfId="9" applyNumberFormat="1" applyFont="1" applyFill="1" applyBorder="1" applyAlignment="1" applyProtection="1">
      <alignment vertical="center" wrapText="1"/>
      <protection locked="0"/>
    </xf>
    <xf numFmtId="168" fontId="0" fillId="0" borderId="24" xfId="0" applyNumberFormat="1" applyFill="1" applyBorder="1" applyAlignment="1" applyProtection="1">
      <alignment horizontal="center" vertical="center" wrapText="1"/>
      <protection locked="0"/>
    </xf>
    <xf numFmtId="168" fontId="18" fillId="23" borderId="24" xfId="9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9" applyNumberFormat="1" applyFont="1" applyBorder="1" applyAlignment="1" applyProtection="1">
      <alignment horizontal="right" vertical="center" wrapText="1"/>
      <protection locked="0"/>
    </xf>
    <xf numFmtId="168" fontId="18" fillId="0" borderId="10" xfId="9" applyNumberFormat="1" applyFont="1" applyBorder="1" applyAlignment="1" applyProtection="1">
      <alignment horizontal="right" vertical="center" wrapText="1"/>
      <protection locked="0"/>
    </xf>
    <xf numFmtId="166" fontId="18" fillId="0" borderId="10" xfId="9" applyNumberFormat="1" applyFont="1" applyBorder="1" applyAlignment="1" applyProtection="1">
      <alignment horizontal="right" vertical="center" wrapText="1"/>
      <protection locked="0"/>
    </xf>
    <xf numFmtId="166" fontId="18" fillId="0" borderId="11" xfId="9" applyNumberFormat="1" applyFont="1" applyBorder="1" applyAlignment="1" applyProtection="1">
      <alignment horizontal="right" vertical="center" wrapText="1"/>
      <protection locked="0"/>
    </xf>
    <xf numFmtId="166" fontId="19" fillId="24" borderId="9" xfId="9" applyNumberFormat="1" applyFont="1" applyFill="1" applyBorder="1" applyAlignment="1" applyProtection="1">
      <alignment vertical="center" wrapText="1"/>
      <protection locked="0"/>
    </xf>
    <xf numFmtId="164" fontId="20" fillId="0" borderId="10" xfId="9" applyNumberFormat="1" applyFont="1" applyFill="1" applyBorder="1" applyAlignment="1" applyProtection="1">
      <alignment horizontal="center" vertical="center" wrapText="1"/>
      <protection locked="0"/>
    </xf>
    <xf numFmtId="168" fontId="20" fillId="0" borderId="24" xfId="9" applyNumberFormat="1" applyFont="1" applyBorder="1" applyAlignment="1" applyProtection="1">
      <alignment horizontal="center" vertical="center" wrapText="1"/>
      <protection locked="0"/>
    </xf>
    <xf numFmtId="166" fontId="20" fillId="0" borderId="24" xfId="9" applyNumberFormat="1" applyFont="1" applyBorder="1" applyAlignment="1" applyProtection="1">
      <alignment horizontal="center" vertical="center" wrapText="1"/>
      <protection locked="0"/>
    </xf>
    <xf numFmtId="164" fontId="20" fillId="0" borderId="25" xfId="9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9" applyNumberFormat="1" applyFont="1" applyBorder="1" applyAlignment="1" applyProtection="1">
      <alignment horizontal="center" vertical="center" wrapText="1"/>
      <protection locked="0"/>
    </xf>
    <xf numFmtId="168" fontId="18" fillId="0" borderId="10" xfId="9" applyNumberFormat="1" applyFont="1" applyBorder="1" applyAlignment="1" applyProtection="1">
      <alignment horizontal="center" vertical="center" wrapText="1"/>
      <protection locked="0"/>
    </xf>
    <xf numFmtId="166" fontId="18" fillId="23" borderId="24" xfId="9" applyNumberFormat="1" applyFont="1" applyFill="1" applyBorder="1" applyAlignment="1" applyProtection="1">
      <alignment horizontal="center" vertical="center" wrapText="1"/>
      <protection locked="0"/>
    </xf>
    <xf numFmtId="166" fontId="18" fillId="0" borderId="10" xfId="9" applyNumberFormat="1" applyFont="1" applyBorder="1" applyAlignment="1" applyProtection="1">
      <alignment horizontal="center" vertical="center" wrapText="1"/>
      <protection locked="0"/>
    </xf>
    <xf numFmtId="168" fontId="0" fillId="23" borderId="24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5" xfId="9" applyNumberFormat="1" applyFont="1" applyBorder="1" applyAlignment="1" applyProtection="1">
      <alignment horizontal="center" vertical="center" wrapText="1"/>
      <protection locked="0"/>
    </xf>
    <xf numFmtId="164" fontId="18" fillId="0" borderId="10" xfId="9" applyNumberFormat="1" applyFont="1" applyFill="1" applyBorder="1" applyAlignment="1" applyProtection="1">
      <alignment horizontal="left" vertical="center" wrapText="1"/>
      <protection locked="0"/>
    </xf>
    <xf numFmtId="164" fontId="20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18" fillId="0" borderId="11" xfId="9" applyNumberFormat="1" applyFont="1" applyFill="1" applyBorder="1" applyAlignment="1" applyProtection="1">
      <alignment horizontal="right" vertical="center" wrapText="1"/>
      <protection locked="0"/>
    </xf>
    <xf numFmtId="166" fontId="19" fillId="0" borderId="24" xfId="9" applyNumberFormat="1" applyFont="1" applyFill="1" applyBorder="1" applyAlignment="1" applyProtection="1">
      <alignment vertical="center" wrapText="1"/>
      <protection locked="0"/>
    </xf>
    <xf numFmtId="164" fontId="18" fillId="0" borderId="11" xfId="9" applyNumberFormat="1" applyFont="1" applyBorder="1" applyAlignment="1" applyProtection="1">
      <alignment horizontal="right" vertical="center" wrapText="1"/>
      <protection locked="0"/>
    </xf>
    <xf numFmtId="164" fontId="19" fillId="0" borderId="29" xfId="9" applyNumberFormat="1" applyFont="1" applyFill="1" applyBorder="1" applyAlignment="1" applyProtection="1">
      <alignment horizontal="center" vertical="center" wrapText="1"/>
      <protection locked="0"/>
    </xf>
    <xf numFmtId="165" fontId="20" fillId="11" borderId="25" xfId="9" applyNumberFormat="1" applyFont="1" applyFill="1" applyBorder="1" applyAlignment="1" applyProtection="1">
      <alignment horizontal="center" vertical="center" wrapText="1"/>
      <protection locked="0"/>
    </xf>
    <xf numFmtId="164" fontId="18" fillId="11" borderId="10" xfId="9" applyNumberFormat="1" applyFont="1" applyFill="1" applyBorder="1" applyAlignment="1" applyProtection="1">
      <alignment horizontal="right" vertical="center" wrapText="1"/>
      <protection locked="0"/>
    </xf>
    <xf numFmtId="164" fontId="18" fillId="11" borderId="11" xfId="9" applyNumberFormat="1" applyFont="1" applyFill="1" applyBorder="1" applyAlignment="1" applyProtection="1">
      <alignment horizontal="right" vertical="center" wrapText="1"/>
      <protection locked="0"/>
    </xf>
    <xf numFmtId="166" fontId="19" fillId="11" borderId="24" xfId="9" applyNumberFormat="1" applyFont="1" applyFill="1" applyBorder="1" applyAlignment="1" applyProtection="1">
      <alignment vertical="center" wrapText="1"/>
      <protection locked="0"/>
    </xf>
    <xf numFmtId="164" fontId="19" fillId="11" borderId="21" xfId="9" applyNumberFormat="1" applyFont="1" applyFill="1" applyBorder="1" applyAlignment="1" applyProtection="1">
      <alignment horizontal="center" vertical="center" wrapText="1"/>
      <protection locked="0"/>
    </xf>
    <xf numFmtId="164" fontId="18" fillId="11" borderId="19" xfId="9" applyNumberFormat="1" applyFont="1" applyFill="1" applyBorder="1" applyAlignment="1" applyProtection="1">
      <alignment vertical="center" wrapText="1"/>
      <protection locked="0"/>
    </xf>
    <xf numFmtId="166" fontId="19" fillId="24" borderId="24" xfId="9" applyNumberFormat="1" applyFont="1" applyFill="1" applyBorder="1" applyAlignment="1" applyProtection="1">
      <alignment vertical="center" wrapText="1"/>
      <protection locked="0"/>
    </xf>
    <xf numFmtId="166" fontId="19" fillId="23" borderId="24" xfId="9" applyNumberFormat="1" applyFont="1" applyFill="1" applyBorder="1" applyAlignment="1" applyProtection="1">
      <alignment vertical="center" wrapText="1"/>
      <protection locked="0"/>
    </xf>
    <xf numFmtId="166" fontId="19" fillId="9" borderId="48" xfId="9" applyNumberFormat="1" applyFont="1" applyFill="1" applyBorder="1" applyAlignment="1" applyProtection="1">
      <alignment vertical="center" wrapText="1"/>
      <protection locked="0"/>
    </xf>
    <xf numFmtId="165" fontId="18" fillId="11" borderId="25" xfId="9" applyNumberFormat="1" applyFont="1" applyFill="1" applyBorder="1" applyAlignment="1" applyProtection="1">
      <alignment horizontal="center" vertical="center" wrapText="1"/>
      <protection locked="0"/>
    </xf>
    <xf numFmtId="164" fontId="19" fillId="11" borderId="9" xfId="9" applyNumberFormat="1" applyFont="1" applyFill="1" applyBorder="1" applyAlignment="1" applyProtection="1">
      <alignment vertical="center" wrapText="1"/>
      <protection locked="0"/>
    </xf>
    <xf numFmtId="164" fontId="19" fillId="0" borderId="34" xfId="9" applyNumberFormat="1" applyFont="1" applyFill="1" applyBorder="1" applyAlignment="1" applyProtection="1">
      <alignment vertical="center" wrapText="1"/>
      <protection locked="0"/>
    </xf>
    <xf numFmtId="166" fontId="19" fillId="9" borderId="24" xfId="9" applyNumberFormat="1" applyFont="1" applyFill="1" applyBorder="1" applyAlignment="1" applyProtection="1">
      <alignment vertical="center" wrapText="1"/>
      <protection locked="0"/>
    </xf>
    <xf numFmtId="164" fontId="20" fillId="0" borderId="23" xfId="9" applyNumberFormat="1" applyFont="1" applyFill="1" applyBorder="1" applyAlignment="1" applyProtection="1">
      <alignment horizontal="left" vertical="center" wrapText="1"/>
      <protection locked="0"/>
    </xf>
    <xf numFmtId="1" fontId="0" fillId="23" borderId="24" xfId="0" applyNumberForma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164" fontId="19" fillId="11" borderId="33" xfId="9" applyNumberFormat="1" applyFont="1" applyFill="1" applyBorder="1" applyAlignment="1" applyProtection="1">
      <alignment vertical="center" wrapText="1"/>
      <protection locked="0"/>
    </xf>
    <xf numFmtId="1" fontId="18" fillId="23" borderId="24" xfId="9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9" applyNumberFormat="1" applyFont="1" applyFill="1" applyBorder="1" applyAlignment="1" applyProtection="1">
      <alignment horizontal="left" vertical="center" wrapText="1"/>
      <protection locked="0"/>
    </xf>
    <xf numFmtId="164" fontId="19" fillId="0" borderId="33" xfId="9" applyNumberFormat="1" applyFont="1" applyFill="1" applyBorder="1" applyAlignment="1" applyProtection="1">
      <alignment vertical="center" wrapText="1"/>
      <protection locked="0"/>
    </xf>
    <xf numFmtId="164" fontId="19" fillId="0" borderId="17" xfId="9" applyNumberFormat="1" applyFont="1" applyFill="1" applyBorder="1" applyAlignment="1" applyProtection="1">
      <alignment vertical="center" wrapText="1"/>
      <protection locked="0"/>
    </xf>
    <xf numFmtId="164" fontId="19" fillId="0" borderId="15" xfId="9" applyNumberFormat="1" applyFont="1" applyFill="1" applyBorder="1" applyAlignment="1" applyProtection="1">
      <alignment vertical="center" wrapText="1"/>
      <protection locked="0"/>
    </xf>
    <xf numFmtId="164" fontId="19" fillId="0" borderId="29" xfId="9" applyNumberFormat="1" applyFont="1" applyFill="1" applyBorder="1" applyAlignment="1" applyProtection="1">
      <alignment vertical="center" wrapText="1"/>
      <protection locked="0"/>
    </xf>
    <xf numFmtId="164" fontId="20" fillId="0" borderId="18" xfId="9" applyNumberFormat="1" applyFont="1" applyFill="1" applyBorder="1" applyAlignment="1" applyProtection="1">
      <alignment vertical="center" wrapText="1"/>
      <protection locked="0"/>
    </xf>
    <xf numFmtId="164" fontId="20" fillId="11" borderId="19" xfId="9" applyNumberFormat="1" applyFont="1" applyFill="1" applyBorder="1" applyAlignment="1" applyProtection="1">
      <alignment vertical="center" wrapText="1"/>
      <protection locked="0"/>
    </xf>
    <xf numFmtId="164" fontId="20" fillId="0" borderId="16" xfId="9" applyNumberFormat="1" applyFont="1" applyFill="1" applyBorder="1" applyAlignment="1" applyProtection="1">
      <alignment vertical="center" wrapText="1"/>
      <protection locked="0"/>
    </xf>
    <xf numFmtId="164" fontId="26" fillId="11" borderId="19" xfId="9" applyNumberFormat="1" applyFont="1" applyFill="1" applyBorder="1" applyAlignment="1" applyProtection="1">
      <alignment vertical="center" wrapText="1"/>
      <protection locked="0"/>
    </xf>
    <xf numFmtId="164" fontId="27" fillId="0" borderId="0" xfId="9" applyNumberFormat="1" applyFont="1" applyFill="1" applyBorder="1" applyAlignment="1" applyProtection="1">
      <alignment vertical="center" wrapText="1"/>
      <protection locked="0"/>
    </xf>
    <xf numFmtId="164" fontId="20" fillId="0" borderId="0" xfId="9" applyNumberFormat="1" applyFont="1" applyFill="1" applyBorder="1" applyAlignment="1" applyProtection="1">
      <alignment vertical="center" wrapText="1"/>
      <protection locked="0"/>
    </xf>
    <xf numFmtId="164" fontId="20" fillId="11" borderId="10" xfId="9" applyNumberFormat="1" applyFont="1" applyFill="1" applyBorder="1" applyAlignment="1" applyProtection="1">
      <alignment vertical="center" wrapText="1"/>
      <protection locked="0"/>
    </xf>
    <xf numFmtId="166" fontId="19" fillId="23" borderId="11" xfId="9" applyNumberFormat="1" applyFont="1" applyFill="1" applyBorder="1" applyAlignment="1" applyProtection="1">
      <alignment vertical="center" wrapText="1"/>
      <protection locked="0"/>
    </xf>
    <xf numFmtId="164" fontId="19" fillId="0" borderId="19" xfId="9" applyNumberFormat="1" applyFont="1" applyBorder="1" applyAlignment="1" applyProtection="1">
      <alignment vertical="center" wrapText="1"/>
      <protection locked="0"/>
    </xf>
    <xf numFmtId="164" fontId="19" fillId="0" borderId="16" xfId="9" applyNumberFormat="1" applyFont="1" applyFill="1" applyBorder="1" applyAlignment="1" applyProtection="1">
      <alignment vertical="center" wrapText="1"/>
      <protection locked="0"/>
    </xf>
    <xf numFmtId="166" fontId="19" fillId="9" borderId="11" xfId="9" applyNumberFormat="1" applyFont="1" applyFill="1" applyBorder="1" applyAlignment="1" applyProtection="1">
      <alignment vertical="center" wrapText="1"/>
      <protection locked="0"/>
    </xf>
    <xf numFmtId="164" fontId="18" fillId="0" borderId="19" xfId="9" quotePrefix="1" applyNumberFormat="1" applyFont="1" applyBorder="1" applyAlignment="1" applyProtection="1">
      <alignment vertical="center" wrapText="1"/>
      <protection locked="0"/>
    </xf>
    <xf numFmtId="164" fontId="18" fillId="0" borderId="16" xfId="9" quotePrefix="1" applyNumberFormat="1" applyFont="1" applyFill="1" applyBorder="1" applyAlignment="1" applyProtection="1">
      <alignment vertical="center" wrapText="1"/>
      <protection locked="0"/>
    </xf>
    <xf numFmtId="165" fontId="18" fillId="0" borderId="10" xfId="9" quotePrefix="1" applyNumberFormat="1" applyFont="1" applyBorder="1" applyAlignment="1" applyProtection="1">
      <alignment horizontal="center" vertical="center" wrapText="1"/>
      <protection locked="0"/>
    </xf>
    <xf numFmtId="165" fontId="18" fillId="0" borderId="25" xfId="9" quotePrefix="1" applyNumberFormat="1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vertical="center" wrapText="1"/>
      <protection locked="0"/>
    </xf>
    <xf numFmtId="164" fontId="19" fillId="0" borderId="36" xfId="9" applyNumberFormat="1" applyFont="1" applyFill="1" applyBorder="1" applyAlignment="1" applyProtection="1">
      <alignment horizontal="center" vertical="center" wrapText="1"/>
      <protection locked="0"/>
    </xf>
    <xf numFmtId="164" fontId="20" fillId="11" borderId="31" xfId="9" applyNumberFormat="1" applyFont="1" applyFill="1" applyBorder="1" applyAlignment="1" applyProtection="1">
      <alignment horizontal="left" vertical="center" wrapText="1"/>
      <protection locked="0"/>
    </xf>
    <xf numFmtId="164" fontId="20" fillId="11" borderId="31" xfId="9" applyNumberFormat="1" applyFont="1" applyFill="1" applyBorder="1" applyAlignment="1" applyProtection="1">
      <alignment horizontal="right" vertical="center" wrapText="1"/>
      <protection locked="0"/>
    </xf>
    <xf numFmtId="164" fontId="26" fillId="11" borderId="20" xfId="9" applyNumberFormat="1" applyFont="1" applyFill="1" applyBorder="1" applyAlignment="1" applyProtection="1">
      <alignment vertical="center" wrapText="1"/>
      <protection locked="0"/>
    </xf>
    <xf numFmtId="164" fontId="26" fillId="11" borderId="11" xfId="9" applyNumberFormat="1" applyFont="1" applyFill="1" applyBorder="1" applyAlignment="1" applyProtection="1">
      <alignment vertical="center" wrapText="1"/>
      <protection locked="0"/>
    </xf>
    <xf numFmtId="164" fontId="26" fillId="11" borderId="36" xfId="9" applyNumberFormat="1" applyFont="1" applyFill="1" applyBorder="1" applyAlignment="1" applyProtection="1">
      <alignment vertical="center" wrapText="1"/>
      <protection locked="0"/>
    </xf>
    <xf numFmtId="164" fontId="19" fillId="0" borderId="27" xfId="9" applyNumberFormat="1" applyFont="1" applyFill="1" applyBorder="1" applyAlignment="1" applyProtection="1">
      <alignment vertical="center" wrapText="1"/>
      <protection locked="0"/>
    </xf>
    <xf numFmtId="164" fontId="29" fillId="0" borderId="38" xfId="9" applyNumberFormat="1" applyFont="1" applyBorder="1" applyAlignment="1" applyProtection="1">
      <alignment vertical="center" wrapText="1"/>
      <protection locked="0"/>
    </xf>
    <xf numFmtId="164" fontId="29" fillId="0" borderId="16" xfId="9" applyNumberFormat="1" applyFont="1" applyFill="1" applyBorder="1" applyAlignment="1" applyProtection="1">
      <alignment vertical="center" wrapText="1"/>
      <protection locked="0"/>
    </xf>
    <xf numFmtId="166" fontId="28" fillId="3" borderId="22" xfId="4" applyNumberFormat="1" applyFont="1" applyBorder="1" applyAlignment="1" applyProtection="1">
      <alignment vertical="center" wrapText="1"/>
      <protection locked="0"/>
    </xf>
    <xf numFmtId="164" fontId="19" fillId="0" borderId="24" xfId="9" applyNumberFormat="1" applyFont="1" applyFill="1" applyBorder="1" applyAlignment="1" applyProtection="1">
      <alignment vertical="center" wrapText="1"/>
      <protection locked="0"/>
    </xf>
    <xf numFmtId="166" fontId="28" fillId="0" borderId="28" xfId="4" applyNumberFormat="1" applyFont="1" applyFill="1" applyBorder="1" applyAlignment="1" applyProtection="1">
      <alignment vertical="center" wrapText="1"/>
      <protection locked="0"/>
    </xf>
    <xf numFmtId="166" fontId="28" fillId="0" borderId="22" xfId="4" applyNumberFormat="1" applyFont="1" applyFill="1" applyBorder="1" applyAlignment="1" applyProtection="1">
      <alignment vertical="center" wrapText="1"/>
      <protection locked="0"/>
    </xf>
    <xf numFmtId="164" fontId="19" fillId="23" borderId="24" xfId="9" applyNumberFormat="1" applyFont="1" applyFill="1" applyBorder="1" applyAlignment="1" applyProtection="1">
      <alignment vertical="center" wrapText="1"/>
      <protection locked="0"/>
    </xf>
    <xf numFmtId="164" fontId="19" fillId="0" borderId="29" xfId="9" applyNumberFormat="1" applyFont="1" applyBorder="1" applyAlignment="1" applyProtection="1">
      <alignment vertical="center" wrapText="1"/>
      <protection locked="0"/>
    </xf>
    <xf numFmtId="164" fontId="19" fillId="0" borderId="22" xfId="9" applyNumberFormat="1" applyFont="1" applyBorder="1" applyAlignment="1" applyProtection="1">
      <alignment vertical="center" wrapText="1"/>
      <protection locked="0"/>
    </xf>
    <xf numFmtId="166" fontId="10" fillId="4" borderId="24" xfId="5" applyNumberFormat="1" applyFont="1" applyBorder="1" applyAlignment="1" applyProtection="1">
      <alignment vertical="center" wrapText="1"/>
      <protection locked="0"/>
    </xf>
    <xf numFmtId="164" fontId="20" fillId="0" borderId="15" xfId="9" applyNumberFormat="1" applyFont="1" applyBorder="1" applyAlignment="1" applyProtection="1">
      <alignment horizontal="left" vertical="center" wrapText="1"/>
      <protection locked="0"/>
    </xf>
    <xf numFmtId="164" fontId="20" fillId="0" borderId="0" xfId="9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64" fontId="18" fillId="0" borderId="0" xfId="9" applyNumberFormat="1" applyFont="1" applyBorder="1" applyAlignment="1" applyProtection="1">
      <alignment horizontal="right" vertical="center" wrapText="1"/>
      <protection locked="0"/>
    </xf>
    <xf numFmtId="166" fontId="10" fillId="0" borderId="25" xfId="5" applyNumberFormat="1" applyFont="1" applyFill="1" applyBorder="1" applyAlignment="1" applyProtection="1">
      <alignment vertical="center" wrapText="1"/>
      <protection locked="0"/>
    </xf>
    <xf numFmtId="166" fontId="10" fillId="0" borderId="24" xfId="5" applyNumberFormat="1" applyFont="1" applyFill="1" applyBorder="1" applyAlignment="1" applyProtection="1">
      <alignment vertical="center" wrapText="1"/>
      <protection locked="0"/>
    </xf>
    <xf numFmtId="164" fontId="19" fillId="0" borderId="26" xfId="9" applyNumberFormat="1" applyFont="1" applyFill="1" applyBorder="1" applyAlignment="1" applyProtection="1">
      <alignment vertical="center" wrapText="1"/>
      <protection locked="0"/>
    </xf>
    <xf numFmtId="164" fontId="29" fillId="0" borderId="41" xfId="9" applyNumberFormat="1" applyFont="1" applyBorder="1" applyAlignment="1" applyProtection="1">
      <alignment vertical="center" wrapText="1"/>
      <protection locked="0"/>
    </xf>
    <xf numFmtId="164" fontId="29" fillId="0" borderId="0" xfId="9" applyNumberFormat="1" applyFont="1" applyFill="1" applyBorder="1" applyAlignment="1" applyProtection="1">
      <alignment vertical="center" wrapText="1"/>
      <protection locked="0"/>
    </xf>
    <xf numFmtId="164" fontId="26" fillId="26" borderId="23" xfId="9" applyNumberFormat="1" applyFont="1" applyFill="1" applyBorder="1" applyAlignment="1" applyProtection="1">
      <alignment vertical="top" wrapText="1"/>
      <protection locked="0"/>
    </xf>
    <xf numFmtId="166" fontId="12" fillId="26" borderId="24" xfId="1" applyNumberFormat="1" applyFont="1" applyFill="1" applyBorder="1" applyAlignment="1" applyProtection="1">
      <alignment vertical="top" wrapText="1"/>
      <protection locked="0"/>
    </xf>
    <xf numFmtId="164" fontId="26" fillId="26" borderId="25" xfId="9" applyNumberFormat="1" applyFont="1" applyFill="1" applyBorder="1" applyAlignment="1" applyProtection="1">
      <alignment horizontal="center" vertical="center" wrapText="1"/>
      <protection locked="0"/>
    </xf>
    <xf numFmtId="164" fontId="18" fillId="0" borderId="17" xfId="9" applyNumberFormat="1" applyFont="1" applyFill="1" applyBorder="1" applyAlignment="1" applyProtection="1">
      <alignment vertical="top" wrapText="1"/>
      <protection locked="0"/>
    </xf>
    <xf numFmtId="164" fontId="7" fillId="0" borderId="18" xfId="9" applyNumberFormat="1" applyFont="1" applyFill="1" applyBorder="1" applyAlignment="1" applyProtection="1">
      <alignment vertical="top" wrapText="1"/>
      <protection locked="0"/>
    </xf>
    <xf numFmtId="0" fontId="0" fillId="20" borderId="31" xfId="0" applyFill="1" applyBorder="1" applyProtection="1">
      <protection locked="0"/>
    </xf>
    <xf numFmtId="0" fontId="0" fillId="25" borderId="10" xfId="0" applyFill="1" applyBorder="1" applyProtection="1">
      <protection locked="0"/>
    </xf>
    <xf numFmtId="166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12" fillId="26" borderId="9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7" xfId="1" quotePrefix="1" applyNumberFormat="1" applyFont="1" applyFill="1" applyBorder="1" applyAlignment="1" applyProtection="1">
      <alignment vertical="top" wrapText="1"/>
      <protection locked="0"/>
    </xf>
    <xf numFmtId="164" fontId="7" fillId="0" borderId="0" xfId="9" applyNumberFormat="1" applyFont="1" applyFill="1" applyBorder="1" applyAlignment="1" applyProtection="1">
      <alignment vertical="top" wrapText="1"/>
      <protection locked="0"/>
    </xf>
    <xf numFmtId="164" fontId="7" fillId="11" borderId="10" xfId="9" applyNumberFormat="1" applyFont="1" applyFill="1" applyBorder="1" applyAlignment="1" applyProtection="1">
      <alignment vertical="top" wrapText="1"/>
      <protection locked="0"/>
    </xf>
    <xf numFmtId="166" fontId="31" fillId="26" borderId="39" xfId="6" applyNumberFormat="1" applyFont="1" applyFill="1" applyBorder="1" applyAlignment="1" applyProtection="1">
      <alignment horizontal="center" vertical="center" wrapText="1"/>
      <protection locked="0"/>
    </xf>
    <xf numFmtId="164" fontId="25" fillId="0" borderId="17" xfId="9" applyNumberFormat="1" applyFont="1" applyFill="1" applyBorder="1" applyAlignment="1" applyProtection="1">
      <alignment horizontal="left" vertical="center" wrapText="1"/>
      <protection locked="0"/>
    </xf>
    <xf numFmtId="165" fontId="18" fillId="0" borderId="0" xfId="9" applyNumberFormat="1" applyFont="1" applyFill="1" applyAlignment="1" applyProtection="1">
      <alignment horizontal="center" vertical="top" wrapText="1"/>
      <protection locked="0"/>
    </xf>
    <xf numFmtId="164" fontId="18" fillId="0" borderId="0" xfId="9" applyNumberFormat="1" applyFont="1" applyFill="1" applyAlignment="1" applyProtection="1">
      <alignment horizontal="left" vertical="top" wrapText="1"/>
      <protection locked="0"/>
    </xf>
    <xf numFmtId="164" fontId="18" fillId="0" borderId="0" xfId="9" applyNumberFormat="1" applyFont="1" applyFill="1" applyAlignment="1" applyProtection="1">
      <alignment horizontal="right" vertical="top"/>
      <protection locked="0"/>
    </xf>
    <xf numFmtId="164" fontId="18" fillId="0" borderId="0" xfId="9" applyNumberFormat="1" applyFont="1" applyAlignment="1" applyProtection="1">
      <alignment horizontal="right" vertical="top"/>
      <protection locked="0"/>
    </xf>
    <xf numFmtId="164" fontId="27" fillId="0" borderId="0" xfId="9" applyNumberFormat="1" applyFont="1" applyAlignment="1" applyProtection="1">
      <alignment horizontal="center" vertical="center" wrapText="1"/>
      <protection locked="0"/>
    </xf>
    <xf numFmtId="164" fontId="20" fillId="0" borderId="0" xfId="9" applyNumberFormat="1" applyFont="1" applyBorder="1" applyAlignment="1" applyProtection="1">
      <alignment horizontal="right" vertical="top"/>
      <protection locked="0"/>
    </xf>
    <xf numFmtId="164" fontId="30" fillId="0" borderId="0" xfId="9" applyNumberFormat="1" applyFont="1" applyFill="1" applyBorder="1" applyAlignment="1" applyProtection="1">
      <alignment vertical="top" wrapText="1"/>
      <protection locked="0"/>
    </xf>
    <xf numFmtId="164" fontId="20" fillId="0" borderId="0" xfId="9" applyNumberFormat="1" applyFont="1" applyFill="1" applyAlignment="1" applyProtection="1">
      <alignment horizontal="right" vertical="top"/>
      <protection locked="0"/>
    </xf>
    <xf numFmtId="164" fontId="20" fillId="0" borderId="0" xfId="9" applyNumberFormat="1" applyFont="1" applyAlignment="1" applyProtection="1">
      <alignment horizontal="right" vertical="top"/>
      <protection locked="0"/>
    </xf>
    <xf numFmtId="167" fontId="18" fillId="9" borderId="0" xfId="9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64" fontId="20" fillId="0" borderId="0" xfId="9" applyNumberFormat="1" applyFont="1" applyAlignment="1" applyProtection="1">
      <alignment horizontal="right" vertical="center"/>
      <protection locked="0"/>
    </xf>
    <xf numFmtId="164" fontId="18" fillId="9" borderId="0" xfId="9" applyNumberFormat="1" applyFont="1" applyFill="1" applyAlignment="1" applyProtection="1">
      <alignment vertical="top" wrapText="1"/>
      <protection locked="0"/>
    </xf>
    <xf numFmtId="166" fontId="19" fillId="7" borderId="9" xfId="9" applyNumberFormat="1" applyFont="1" applyFill="1" applyBorder="1" applyAlignment="1" applyProtection="1">
      <alignment vertical="center" wrapText="1"/>
    </xf>
    <xf numFmtId="166" fontId="19" fillId="7" borderId="24" xfId="9" applyNumberFormat="1" applyFont="1" applyFill="1" applyBorder="1" applyAlignment="1" applyProtection="1">
      <alignment vertical="center" wrapText="1"/>
    </xf>
    <xf numFmtId="166" fontId="19" fillId="7" borderId="11" xfId="9" applyNumberFormat="1" applyFont="1" applyFill="1" applyBorder="1" applyAlignment="1" applyProtection="1">
      <alignment vertical="center" wrapText="1"/>
    </xf>
    <xf numFmtId="166" fontId="19" fillId="7" borderId="24" xfId="4" applyNumberFormat="1" applyFont="1" applyFill="1" applyBorder="1" applyAlignment="1" applyProtection="1">
      <alignment vertical="center" wrapText="1"/>
    </xf>
    <xf numFmtId="166" fontId="17" fillId="7" borderId="10" xfId="5" applyNumberFormat="1" applyFont="1" applyFill="1" applyBorder="1" applyAlignment="1" applyProtection="1">
      <alignment vertical="center" wrapText="1"/>
    </xf>
    <xf numFmtId="166" fontId="19" fillId="25" borderId="9" xfId="9" applyNumberFormat="1" applyFont="1" applyFill="1" applyBorder="1" applyAlignment="1" applyProtection="1">
      <alignment vertical="center" wrapText="1"/>
    </xf>
    <xf numFmtId="164" fontId="20" fillId="0" borderId="22" xfId="9" applyNumberFormat="1" applyFont="1" applyBorder="1" applyAlignment="1" applyProtection="1">
      <alignment horizontal="left" vertical="center" wrapText="1"/>
      <protection locked="0"/>
    </xf>
    <xf numFmtId="164" fontId="20" fillId="0" borderId="10" xfId="9" applyNumberFormat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18" fillId="0" borderId="22" xfId="9" applyNumberFormat="1" applyFont="1" applyBorder="1" applyAlignment="1" applyProtection="1">
      <alignment horizontal="left" vertical="center" wrapText="1"/>
      <protection locked="0"/>
    </xf>
    <xf numFmtId="164" fontId="18" fillId="0" borderId="10" xfId="9" applyNumberFormat="1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vertical="top" wrapText="1"/>
      <protection locked="0"/>
    </xf>
    <xf numFmtId="164" fontId="19" fillId="0" borderId="27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8" xfId="9" applyNumberFormat="1" applyFont="1" applyFill="1" applyBorder="1" applyAlignment="1" applyProtection="1">
      <alignment horizontal="center" vertical="center" wrapText="1"/>
      <protection locked="0"/>
    </xf>
    <xf numFmtId="164" fontId="26" fillId="11" borderId="22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0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9" xfId="9" applyNumberFormat="1" applyFont="1" applyFill="1" applyBorder="1" applyAlignment="1" applyProtection="1">
      <alignment horizontal="center" vertical="top" wrapText="1"/>
      <protection locked="0"/>
    </xf>
    <xf numFmtId="164" fontId="20" fillId="11" borderId="22" xfId="9" applyNumberFormat="1" applyFont="1" applyFill="1" applyBorder="1" applyAlignment="1" applyProtection="1">
      <alignment horizontal="left" vertical="center" wrapText="1"/>
      <protection locked="0"/>
    </xf>
    <xf numFmtId="164" fontId="20" fillId="11" borderId="10" xfId="9" applyNumberFormat="1" applyFont="1" applyFill="1" applyBorder="1" applyAlignment="1" applyProtection="1">
      <alignment horizontal="left" vertical="center" wrapText="1"/>
      <protection locked="0"/>
    </xf>
    <xf numFmtId="164" fontId="18" fillId="0" borderId="22" xfId="9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2" fillId="25" borderId="10" xfId="0" applyFont="1" applyFill="1" applyBorder="1" applyAlignment="1" applyProtection="1">
      <protection locked="0"/>
    </xf>
    <xf numFmtId="164" fontId="18" fillId="0" borderId="10" xfId="9" applyNumberFormat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64" fontId="18" fillId="0" borderId="10" xfId="9" applyNumberFormat="1" applyFont="1" applyBorder="1" applyAlignment="1" applyProtection="1">
      <alignment vertical="center" wrapText="1"/>
      <protection locked="0"/>
    </xf>
    <xf numFmtId="165" fontId="18" fillId="0" borderId="39" xfId="9" applyNumberFormat="1" applyFont="1" applyBorder="1" applyAlignment="1" applyProtection="1">
      <alignment horizontal="center" vertical="top" wrapText="1"/>
      <protection locked="0"/>
    </xf>
    <xf numFmtId="164" fontId="18" fillId="0" borderId="39" xfId="9" applyNumberFormat="1" applyFont="1" applyBorder="1" applyAlignment="1" applyProtection="1">
      <alignment vertical="top" wrapText="1"/>
      <protection locked="0"/>
    </xf>
    <xf numFmtId="164" fontId="18" fillId="0" borderId="39" xfId="9" applyNumberFormat="1" applyFont="1" applyFill="1" applyBorder="1" applyAlignment="1" applyProtection="1">
      <alignment vertical="top" wrapText="1"/>
      <protection locked="0"/>
    </xf>
    <xf numFmtId="0" fontId="14" fillId="0" borderId="16" xfId="2" applyFont="1" applyFill="1" applyBorder="1" applyProtection="1">
      <protection locked="0"/>
    </xf>
    <xf numFmtId="0" fontId="13" fillId="0" borderId="0" xfId="2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left"/>
      <protection locked="0"/>
    </xf>
    <xf numFmtId="0" fontId="13" fillId="0" borderId="0" xfId="2" applyFont="1" applyProtection="1">
      <protection locked="0"/>
    </xf>
    <xf numFmtId="0" fontId="14" fillId="0" borderId="0" xfId="2" applyFont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164" fontId="13" fillId="0" borderId="16" xfId="9" applyNumberFormat="1" applyFont="1" applyFill="1" applyBorder="1" applyAlignment="1" applyProtection="1">
      <alignment vertical="top" wrapText="1"/>
      <protection locked="0"/>
    </xf>
    <xf numFmtId="165" fontId="13" fillId="0" borderId="0" xfId="9" applyNumberFormat="1" applyFont="1" applyFill="1" applyAlignment="1" applyProtection="1">
      <alignment horizontal="center" vertical="top" wrapText="1"/>
      <protection locked="0"/>
    </xf>
    <xf numFmtId="164" fontId="13" fillId="0" borderId="0" xfId="9" applyNumberFormat="1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6" fillId="0" borderId="0" xfId="0" applyFont="1" applyBorder="1" applyProtection="1">
      <protection locked="0"/>
    </xf>
    <xf numFmtId="164" fontId="20" fillId="0" borderId="15" xfId="9" applyNumberFormat="1" applyFont="1" applyBorder="1" applyAlignment="1" applyProtection="1">
      <alignment vertical="top" wrapText="1"/>
      <protection locked="0"/>
    </xf>
    <xf numFmtId="164" fontId="20" fillId="0" borderId="29" xfId="9" applyNumberFormat="1" applyFont="1" applyBorder="1" applyAlignment="1" applyProtection="1">
      <alignment horizontal="center" vertical="center" wrapText="1"/>
      <protection locked="0"/>
    </xf>
    <xf numFmtId="164" fontId="26" fillId="0" borderId="29" xfId="9" applyNumberFormat="1" applyFont="1" applyBorder="1" applyAlignment="1" applyProtection="1">
      <alignment horizontal="center" vertical="center" wrapText="1"/>
      <protection locked="0"/>
    </xf>
    <xf numFmtId="164" fontId="26" fillId="0" borderId="35" xfId="9" applyNumberFormat="1" applyFont="1" applyBorder="1" applyAlignment="1" applyProtection="1">
      <alignment horizontal="center" vertical="center" wrapText="1"/>
      <protection locked="0"/>
    </xf>
    <xf numFmtId="164" fontId="26" fillId="0" borderId="58" xfId="9" applyNumberFormat="1" applyFont="1" applyBorder="1" applyAlignment="1" applyProtection="1">
      <alignment horizontal="center" vertical="center" wrapText="1"/>
      <protection locked="0"/>
    </xf>
    <xf numFmtId="164" fontId="26" fillId="21" borderId="23" xfId="9" applyNumberFormat="1" applyFont="1" applyFill="1" applyBorder="1" applyAlignment="1" applyProtection="1">
      <alignment horizontal="center" vertical="center" wrapText="1"/>
      <protection locked="0"/>
    </xf>
    <xf numFmtId="164" fontId="26" fillId="21" borderId="19" xfId="9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9" applyNumberFormat="1" applyFont="1" applyBorder="1" applyAlignment="1" applyProtection="1">
      <alignment horizontal="center" vertical="center" wrapText="1"/>
      <protection locked="0"/>
    </xf>
    <xf numFmtId="164" fontId="26" fillId="0" borderId="18" xfId="9" applyNumberFormat="1" applyFont="1" applyBorder="1" applyAlignment="1" applyProtection="1">
      <alignment horizontal="center" vertical="center" wrapText="1"/>
      <protection locked="0"/>
    </xf>
    <xf numFmtId="164" fontId="20" fillId="0" borderId="15" xfId="9" applyNumberFormat="1" applyFont="1" applyFill="1" applyBorder="1" applyAlignment="1" applyProtection="1">
      <alignment vertical="top" wrapText="1"/>
      <protection locked="0"/>
    </xf>
    <xf numFmtId="164" fontId="26" fillId="0" borderId="17" xfId="9" applyNumberFormat="1" applyFont="1" applyBorder="1" applyAlignment="1" applyProtection="1">
      <alignment horizontal="center" vertical="center" wrapText="1"/>
      <protection locked="0"/>
    </xf>
    <xf numFmtId="164" fontId="20" fillId="11" borderId="22" xfId="9" applyNumberFormat="1" applyFont="1" applyFill="1" applyBorder="1" applyAlignment="1" applyProtection="1">
      <alignment horizontal="right" vertical="top" wrapText="1"/>
      <protection locked="0"/>
    </xf>
    <xf numFmtId="164" fontId="20" fillId="11" borderId="10" xfId="9" applyNumberFormat="1" applyFont="1" applyFill="1" applyBorder="1" applyAlignment="1" applyProtection="1">
      <alignment horizontal="right" vertical="top" wrapText="1"/>
      <protection locked="0"/>
    </xf>
    <xf numFmtId="164" fontId="19" fillId="20" borderId="57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56" xfId="9" applyNumberFormat="1" applyFont="1" applyFill="1" applyBorder="1" applyAlignment="1" applyProtection="1">
      <alignment horizontal="center" vertical="top" wrapText="1"/>
      <protection locked="0"/>
    </xf>
    <xf numFmtId="164" fontId="18" fillId="0" borderId="23" xfId="9" applyNumberFormat="1" applyFont="1" applyBorder="1" applyAlignment="1" applyProtection="1">
      <alignment horizontal="right" vertical="center" wrapText="1"/>
      <protection locked="0"/>
    </xf>
    <xf numFmtId="164" fontId="18" fillId="6" borderId="11" xfId="9" applyNumberFormat="1" applyFont="1" applyFill="1" applyBorder="1" applyAlignment="1" applyProtection="1">
      <alignment horizontal="right" vertical="center" wrapText="1"/>
      <protection locked="0"/>
    </xf>
    <xf numFmtId="166" fontId="19" fillId="6" borderId="24" xfId="9" applyNumberFormat="1" applyFont="1" applyFill="1" applyBorder="1" applyAlignment="1" applyProtection="1">
      <alignment vertical="center" wrapText="1"/>
      <protection locked="0"/>
    </xf>
    <xf numFmtId="164" fontId="19" fillId="6" borderId="23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6" xfId="9" applyNumberFormat="1" applyFont="1" applyFill="1" applyBorder="1" applyAlignment="1" applyProtection="1">
      <alignment horizontal="center" vertical="center" wrapText="1"/>
      <protection locked="0"/>
    </xf>
    <xf numFmtId="166" fontId="19" fillId="9" borderId="10" xfId="9" applyNumberFormat="1" applyFont="1" applyFill="1" applyBorder="1" applyAlignment="1" applyProtection="1">
      <alignment vertical="top" wrapText="1"/>
      <protection locked="0"/>
    </xf>
    <xf numFmtId="164" fontId="18" fillId="0" borderId="15" xfId="9" applyNumberFormat="1" applyFont="1" applyFill="1" applyBorder="1" applyAlignment="1" applyProtection="1">
      <alignment vertical="top" wrapText="1"/>
      <protection locked="0"/>
    </xf>
    <xf numFmtId="164" fontId="18" fillId="0" borderId="27" xfId="9" applyNumberFormat="1" applyFont="1" applyBorder="1" applyAlignment="1" applyProtection="1">
      <alignment horizontal="right" vertical="center" wrapText="1"/>
      <protection locked="0"/>
    </xf>
    <xf numFmtId="164" fontId="19" fillId="0" borderId="15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15" xfId="9" applyNumberFormat="1" applyFont="1" applyFill="1" applyBorder="1" applyAlignment="1" applyProtection="1">
      <alignment horizontal="center" vertical="top" wrapText="1"/>
      <protection locked="0"/>
    </xf>
    <xf numFmtId="164" fontId="18" fillId="0" borderId="23" xfId="9" applyNumberFormat="1" applyFont="1" applyFill="1" applyBorder="1" applyAlignment="1" applyProtection="1">
      <alignment horizontal="right" vertical="center" wrapText="1"/>
      <protection locked="0"/>
    </xf>
    <xf numFmtId="164" fontId="18" fillId="0" borderId="28" xfId="9" applyNumberFormat="1" applyFont="1" applyBorder="1" applyAlignment="1" applyProtection="1">
      <alignment horizontal="right" vertical="center" wrapText="1"/>
      <protection locked="0"/>
    </xf>
    <xf numFmtId="164" fontId="18" fillId="0" borderId="30" xfId="9" applyNumberFormat="1" applyFont="1" applyFill="1" applyBorder="1" applyAlignment="1" applyProtection="1">
      <alignment horizontal="right" vertical="center" wrapText="1"/>
      <protection locked="0"/>
    </xf>
    <xf numFmtId="164" fontId="19" fillId="0" borderId="29" xfId="9" applyNumberFormat="1" applyFont="1" applyFill="1" applyBorder="1" applyAlignment="1" applyProtection="1">
      <alignment horizontal="center" vertical="top" wrapText="1"/>
      <protection locked="0"/>
    </xf>
    <xf numFmtId="0" fontId="0" fillId="0" borderId="30" xfId="0" applyFill="1" applyBorder="1" applyAlignment="1" applyProtection="1">
      <alignment horizontal="right"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166" fontId="19" fillId="0" borderId="20" xfId="9" applyNumberFormat="1" applyFont="1" applyFill="1" applyBorder="1" applyAlignment="1" applyProtection="1">
      <alignment vertical="center" wrapText="1"/>
      <protection locked="0"/>
    </xf>
    <xf numFmtId="166" fontId="19" fillId="0" borderId="36" xfId="9" applyNumberFormat="1" applyFont="1" applyFill="1" applyBorder="1" applyAlignment="1" applyProtection="1">
      <alignment vertical="center" wrapText="1"/>
      <protection locked="0"/>
    </xf>
    <xf numFmtId="166" fontId="19" fillId="0" borderId="58" xfId="9" applyNumberFormat="1" applyFont="1" applyFill="1" applyBorder="1" applyAlignment="1" applyProtection="1">
      <alignment vertical="center" wrapText="1"/>
      <protection locked="0"/>
    </xf>
    <xf numFmtId="166" fontId="19" fillId="0" borderId="31" xfId="9" applyNumberFormat="1" applyFont="1" applyFill="1" applyBorder="1" applyAlignment="1" applyProtection="1">
      <alignment vertical="center" wrapText="1"/>
      <protection locked="0"/>
    </xf>
    <xf numFmtId="166" fontId="19" fillId="0" borderId="58" xfId="9" applyNumberFormat="1" applyFont="1" applyFill="1" applyBorder="1" applyAlignment="1" applyProtection="1">
      <alignment horizontal="center" vertical="center" wrapText="1"/>
      <protection locked="0"/>
    </xf>
    <xf numFmtId="165" fontId="18" fillId="20" borderId="22" xfId="9" applyNumberFormat="1" applyFont="1" applyFill="1" applyBorder="1" applyAlignment="1" applyProtection="1">
      <alignment horizontal="center" vertical="center" wrapText="1"/>
      <protection locked="0"/>
    </xf>
    <xf numFmtId="0" fontId="0" fillId="20" borderId="24" xfId="0" applyFill="1" applyBorder="1" applyAlignment="1" applyProtection="1">
      <alignment horizontal="right" vertical="center"/>
      <protection locked="0"/>
    </xf>
    <xf numFmtId="0" fontId="0" fillId="20" borderId="10" xfId="0" applyFill="1" applyBorder="1" applyAlignment="1" applyProtection="1">
      <alignment horizontal="right" vertical="center"/>
      <protection locked="0"/>
    </xf>
    <xf numFmtId="166" fontId="19" fillId="20" borderId="10" xfId="9" applyNumberFormat="1" applyFont="1" applyFill="1" applyBorder="1" applyAlignment="1" applyProtection="1">
      <alignment vertical="center" wrapText="1"/>
      <protection locked="0"/>
    </xf>
    <xf numFmtId="166" fontId="19" fillId="20" borderId="9" xfId="9" applyNumberFormat="1" applyFont="1" applyFill="1" applyBorder="1" applyAlignment="1" applyProtection="1">
      <alignment vertical="center" wrapText="1"/>
      <protection locked="0"/>
    </xf>
    <xf numFmtId="166" fontId="19" fillId="20" borderId="11" xfId="9" applyNumberFormat="1" applyFont="1" applyFill="1" applyBorder="1" applyAlignment="1" applyProtection="1">
      <alignment vertical="center" wrapText="1"/>
      <protection locked="0"/>
    </xf>
    <xf numFmtId="166" fontId="19" fillId="20" borderId="19" xfId="9" applyNumberFormat="1" applyFont="1" applyFill="1" applyBorder="1" applyAlignment="1" applyProtection="1">
      <alignment horizontal="center" vertical="center" wrapText="1"/>
      <protection locked="0"/>
    </xf>
    <xf numFmtId="164" fontId="19" fillId="20" borderId="22" xfId="9" applyNumberFormat="1" applyFont="1" applyFill="1" applyBorder="1" applyAlignment="1" applyProtection="1">
      <alignment horizontal="center" vertical="top" wrapText="1"/>
      <protection locked="0"/>
    </xf>
    <xf numFmtId="166" fontId="19" fillId="20" borderId="19" xfId="9" applyNumberFormat="1" applyFont="1" applyFill="1" applyBorder="1" applyAlignment="1" applyProtection="1">
      <alignment vertical="center" wrapText="1"/>
      <protection locked="0"/>
    </xf>
    <xf numFmtId="164" fontId="19" fillId="0" borderId="21" xfId="9" applyNumberFormat="1" applyFont="1" applyFill="1" applyBorder="1" applyAlignment="1" applyProtection="1">
      <alignment horizontal="center" vertical="top" wrapText="1"/>
      <protection locked="0"/>
    </xf>
    <xf numFmtId="166" fontId="19" fillId="20" borderId="32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right" vertical="center"/>
      <protection locked="0"/>
    </xf>
    <xf numFmtId="166" fontId="19" fillId="6" borderId="24" xfId="9" applyNumberFormat="1" applyFont="1" applyFill="1" applyBorder="1" applyAlignment="1" applyProtection="1">
      <alignment horizontal="center" vertical="center" wrapText="1"/>
      <protection locked="0"/>
    </xf>
    <xf numFmtId="166" fontId="19" fillId="0" borderId="32" xfId="9" applyNumberFormat="1" applyFont="1" applyFill="1" applyBorder="1" applyAlignment="1" applyProtection="1">
      <alignment vertical="center" wrapText="1"/>
      <protection locked="0"/>
    </xf>
    <xf numFmtId="166" fontId="19" fillId="0" borderId="32" xfId="9" applyNumberFormat="1" applyFont="1" applyFill="1" applyBorder="1" applyAlignment="1" applyProtection="1">
      <alignment horizontal="center" vertical="center" wrapText="1"/>
      <protection locked="0"/>
    </xf>
    <xf numFmtId="164" fontId="20" fillId="11" borderId="22" xfId="9" applyNumberFormat="1" applyFont="1" applyFill="1" applyBorder="1" applyAlignment="1" applyProtection="1">
      <alignment horizontal="right" vertical="center" wrapText="1"/>
      <protection locked="0"/>
    </xf>
    <xf numFmtId="164" fontId="20" fillId="11" borderId="9" xfId="9" applyNumberFormat="1" applyFont="1" applyFill="1" applyBorder="1" applyAlignment="1" applyProtection="1">
      <alignment horizontal="right" vertical="center" wrapText="1"/>
      <protection locked="0"/>
    </xf>
    <xf numFmtId="166" fontId="19" fillId="11" borderId="22" xfId="9" applyNumberFormat="1" applyFont="1" applyFill="1" applyBorder="1" applyAlignment="1" applyProtection="1">
      <alignment horizontal="center" vertical="center" wrapText="1"/>
      <protection locked="0"/>
    </xf>
    <xf numFmtId="166" fontId="19" fillId="11" borderId="10" xfId="9" applyNumberFormat="1" applyFont="1" applyFill="1" applyBorder="1" applyAlignment="1" applyProtection="1">
      <alignment horizontal="center" vertical="center" wrapText="1"/>
      <protection locked="0"/>
    </xf>
    <xf numFmtId="166" fontId="19" fillId="11" borderId="19" xfId="9" applyNumberFormat="1" applyFont="1" applyFill="1" applyBorder="1" applyAlignment="1" applyProtection="1">
      <alignment horizontal="center" vertical="center" wrapText="1"/>
      <protection locked="0"/>
    </xf>
    <xf numFmtId="164" fontId="19" fillId="11" borderId="57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9" xfId="9" applyNumberFormat="1" applyFont="1" applyFill="1" applyBorder="1" applyAlignment="1" applyProtection="1">
      <alignment vertical="top" wrapText="1"/>
      <protection locked="0"/>
    </xf>
    <xf numFmtId="164" fontId="27" fillId="0" borderId="0" xfId="9" applyNumberFormat="1" applyFont="1" applyFill="1" applyBorder="1" applyAlignment="1" applyProtection="1">
      <alignment vertical="top" wrapText="1"/>
      <protection locked="0"/>
    </xf>
    <xf numFmtId="164" fontId="19" fillId="0" borderId="23" xfId="9" applyNumberFormat="1" applyFont="1" applyBorder="1" applyAlignment="1" applyProtection="1">
      <alignment horizontal="right" vertical="center" wrapText="1"/>
      <protection locked="0"/>
    </xf>
    <xf numFmtId="164" fontId="19" fillId="0" borderId="33" xfId="9" applyNumberFormat="1" applyFont="1" applyBorder="1" applyAlignment="1" applyProtection="1">
      <alignment horizontal="right" vertical="center" wrapText="1"/>
      <protection locked="0"/>
    </xf>
    <xf numFmtId="166" fontId="19" fillId="6" borderId="10" xfId="9" applyNumberFormat="1" applyFont="1" applyFill="1" applyBorder="1" applyAlignment="1" applyProtection="1">
      <alignment vertical="center" wrapText="1"/>
      <protection locked="0"/>
    </xf>
    <xf numFmtId="166" fontId="19" fillId="0" borderId="37" xfId="9" applyNumberFormat="1" applyFont="1" applyFill="1" applyBorder="1" applyAlignment="1" applyProtection="1">
      <alignment vertical="center" wrapText="1"/>
      <protection locked="0"/>
    </xf>
    <xf numFmtId="166" fontId="19" fillId="0" borderId="50" xfId="9" applyNumberFormat="1" applyFont="1" applyFill="1" applyBorder="1" applyAlignment="1" applyProtection="1">
      <alignment vertical="center" wrapText="1"/>
      <protection locked="0"/>
    </xf>
    <xf numFmtId="166" fontId="19" fillId="6" borderId="41" xfId="9" applyNumberFormat="1" applyFont="1" applyFill="1" applyBorder="1" applyAlignment="1" applyProtection="1">
      <alignment vertical="center" wrapText="1"/>
      <protection locked="0"/>
    </xf>
    <xf numFmtId="166" fontId="19" fillId="6" borderId="19" xfId="9" applyNumberFormat="1" applyFont="1" applyFill="1" applyBorder="1" applyAlignment="1" applyProtection="1">
      <alignment vertical="center" wrapText="1"/>
      <protection locked="0"/>
    </xf>
    <xf numFmtId="166" fontId="19" fillId="9" borderId="11" xfId="9" applyNumberFormat="1" applyFont="1" applyFill="1" applyBorder="1" applyAlignment="1" applyProtection="1">
      <alignment vertical="top" wrapText="1"/>
      <protection locked="0"/>
    </xf>
    <xf numFmtId="164" fontId="18" fillId="0" borderId="17" xfId="9" applyNumberFormat="1" applyFont="1" applyBorder="1" applyAlignment="1" applyProtection="1">
      <alignment horizontal="right" vertical="center" wrapText="1"/>
      <protection locked="0"/>
    </xf>
    <xf numFmtId="166" fontId="19" fillId="0" borderId="15" xfId="9" applyNumberFormat="1" applyFont="1" applyFill="1" applyBorder="1" applyAlignment="1" applyProtection="1">
      <alignment vertical="center" wrapText="1"/>
      <protection locked="0"/>
    </xf>
    <xf numFmtId="166" fontId="19" fillId="0" borderId="18" xfId="9" applyNumberFormat="1" applyFont="1" applyFill="1" applyBorder="1" applyAlignment="1" applyProtection="1">
      <alignment vertical="center" wrapText="1"/>
      <protection locked="0"/>
    </xf>
    <xf numFmtId="164" fontId="18" fillId="0" borderId="17" xfId="9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Fill="1" applyBorder="1" applyAlignment="1" applyProtection="1">
      <alignment vertical="center"/>
      <protection locked="0"/>
    </xf>
    <xf numFmtId="164" fontId="18" fillId="0" borderId="20" xfId="9" applyNumberFormat="1" applyFont="1" applyFill="1" applyBorder="1" applyAlignment="1" applyProtection="1">
      <alignment horizontal="right" vertical="center" wrapText="1"/>
      <protection locked="0"/>
    </xf>
    <xf numFmtId="166" fontId="19" fillId="0" borderId="21" xfId="9" applyNumberFormat="1" applyFont="1" applyFill="1" applyBorder="1" applyAlignment="1" applyProtection="1">
      <alignment vertical="center" wrapText="1"/>
      <protection locked="0"/>
    </xf>
    <xf numFmtId="164" fontId="18" fillId="11" borderId="25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25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37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50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31" xfId="9" applyNumberFormat="1" applyFont="1" applyFill="1" applyBorder="1" applyAlignment="1" applyProtection="1">
      <alignment vertical="top" wrapText="1"/>
      <protection locked="0"/>
    </xf>
    <xf numFmtId="164" fontId="26" fillId="11" borderId="11" xfId="9" applyNumberFormat="1" applyFont="1" applyFill="1" applyBorder="1" applyAlignment="1" applyProtection="1">
      <alignment vertical="top" wrapText="1"/>
      <protection locked="0"/>
    </xf>
    <xf numFmtId="164" fontId="20" fillId="20" borderId="56" xfId="9" applyNumberFormat="1" applyFont="1" applyFill="1" applyBorder="1" applyAlignment="1" applyProtection="1">
      <alignment vertical="top" wrapText="1"/>
      <protection locked="0"/>
    </xf>
    <xf numFmtId="164" fontId="18" fillId="11" borderId="0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0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15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18" xfId="9" applyNumberFormat="1" applyFont="1" applyFill="1" applyBorder="1" applyAlignment="1" applyProtection="1">
      <alignment horizontal="center" vertical="top" wrapText="1"/>
      <protection locked="0"/>
    </xf>
    <xf numFmtId="166" fontId="28" fillId="3" borderId="11" xfId="4" applyNumberFormat="1" applyFont="1" applyBorder="1" applyAlignment="1" applyProtection="1">
      <alignment vertical="top" wrapText="1"/>
      <protection locked="0"/>
    </xf>
    <xf numFmtId="164" fontId="19" fillId="0" borderId="11" xfId="9" applyNumberFormat="1" applyFont="1" applyFill="1" applyBorder="1" applyAlignment="1" applyProtection="1">
      <alignment vertical="top" wrapText="1"/>
      <protection locked="0"/>
    </xf>
    <xf numFmtId="164" fontId="18" fillId="20" borderId="54" xfId="9" applyNumberFormat="1" applyFont="1" applyFill="1" applyBorder="1" applyAlignment="1" applyProtection="1">
      <alignment vertical="top" wrapText="1"/>
      <protection locked="0"/>
    </xf>
    <xf numFmtId="164" fontId="19" fillId="0" borderId="10" xfId="9" applyNumberFormat="1" applyFont="1" applyBorder="1" applyAlignment="1" applyProtection="1">
      <alignment vertical="top" wrapText="1"/>
      <protection locked="0"/>
    </xf>
    <xf numFmtId="166" fontId="10" fillId="4" borderId="24" xfId="5" applyNumberFormat="1" applyFont="1" applyBorder="1" applyAlignment="1" applyProtection="1">
      <alignment vertical="top" wrapText="1"/>
      <protection locked="0"/>
    </xf>
    <xf numFmtId="164" fontId="18" fillId="11" borderId="39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39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44" xfId="9" applyNumberFormat="1" applyFont="1" applyFill="1" applyBorder="1" applyAlignment="1" applyProtection="1">
      <alignment horizontal="center" vertical="top" wrapText="1"/>
      <protection locked="0"/>
    </xf>
    <xf numFmtId="164" fontId="19" fillId="20" borderId="59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0" xfId="9" applyNumberFormat="1" applyFont="1" applyFill="1" applyBorder="1" applyAlignment="1" applyProtection="1">
      <alignment vertical="top" wrapText="1"/>
      <protection locked="0"/>
    </xf>
    <xf numFmtId="166" fontId="12" fillId="12" borderId="24" xfId="1" applyNumberFormat="1" applyFont="1" applyFill="1" applyBorder="1" applyAlignment="1" applyProtection="1">
      <alignment vertical="top" wrapText="1"/>
      <protection locked="0"/>
    </xf>
    <xf numFmtId="164" fontId="26" fillId="12" borderId="26" xfId="9" applyNumberFormat="1" applyFont="1" applyFill="1" applyBorder="1" applyAlignment="1" applyProtection="1">
      <alignment vertical="top" wrapText="1"/>
      <protection locked="0"/>
    </xf>
    <xf numFmtId="164" fontId="18" fillId="0" borderId="44" xfId="9" applyNumberFormat="1" applyFont="1" applyFill="1" applyBorder="1" applyAlignment="1" applyProtection="1">
      <alignment vertical="top" wrapText="1"/>
      <protection locked="0"/>
    </xf>
    <xf numFmtId="164" fontId="20" fillId="0" borderId="59" xfId="9" applyNumberFormat="1" applyFont="1" applyFill="1" applyBorder="1" applyAlignment="1" applyProtection="1">
      <alignment vertical="top" wrapText="1"/>
      <protection locked="0"/>
    </xf>
    <xf numFmtId="164" fontId="20" fillId="20" borderId="55" xfId="9" applyNumberFormat="1" applyFont="1" applyFill="1" applyBorder="1" applyAlignment="1" applyProtection="1">
      <alignment vertical="top" wrapText="1"/>
      <protection locked="0"/>
    </xf>
    <xf numFmtId="166" fontId="12" fillId="12" borderId="24" xfId="1" applyNumberFormat="1" applyFont="1" applyFill="1" applyBorder="1" applyAlignment="1" applyProtection="1">
      <alignment horizontal="center" vertical="center" wrapText="1"/>
      <protection locked="0"/>
    </xf>
    <xf numFmtId="164" fontId="12" fillId="12" borderId="41" xfId="1" quotePrefix="1" applyNumberFormat="1" applyFont="1" applyFill="1" applyBorder="1" applyAlignment="1" applyProtection="1">
      <alignment vertical="top" wrapText="1"/>
      <protection locked="0"/>
    </xf>
    <xf numFmtId="164" fontId="25" fillId="13" borderId="39" xfId="9" applyNumberFormat="1" applyFont="1" applyFill="1" applyBorder="1" applyAlignment="1" applyProtection="1">
      <alignment vertical="top" wrapText="1"/>
      <protection locked="0"/>
    </xf>
    <xf numFmtId="166" fontId="8" fillId="2" borderId="39" xfId="6" applyNumberFormat="1" applyFont="1" applyBorder="1" applyAlignment="1" applyProtection="1">
      <alignment vertical="center" wrapText="1"/>
      <protection locked="0"/>
    </xf>
    <xf numFmtId="164" fontId="25" fillId="13" borderId="40" xfId="9" applyNumberFormat="1" applyFont="1" applyFill="1" applyBorder="1" applyAlignment="1" applyProtection="1">
      <alignment horizontal="left" vertical="center" wrapText="1"/>
      <protection locked="0"/>
    </xf>
    <xf numFmtId="164" fontId="30" fillId="9" borderId="0" xfId="9" applyNumberFormat="1" applyFont="1" applyFill="1" applyBorder="1" applyAlignment="1" applyProtection="1">
      <alignment vertical="top" wrapText="1"/>
      <protection locked="0"/>
    </xf>
    <xf numFmtId="164" fontId="19" fillId="7" borderId="57" xfId="9" applyNumberFormat="1" applyFont="1" applyFill="1" applyBorder="1" applyAlignment="1" applyProtection="1">
      <alignment horizontal="center" vertical="center" wrapText="1"/>
    </xf>
    <xf numFmtId="166" fontId="19" fillId="7" borderId="57" xfId="9" applyNumberFormat="1" applyFont="1" applyFill="1" applyBorder="1" applyAlignment="1" applyProtection="1">
      <alignment vertical="center" wrapText="1"/>
    </xf>
    <xf numFmtId="166" fontId="0" fillId="7" borderId="57" xfId="9" applyNumberFormat="1" applyFont="1" applyFill="1" applyBorder="1" applyAlignment="1" applyProtection="1">
      <alignment vertical="center" wrapText="1"/>
    </xf>
    <xf numFmtId="166" fontId="19" fillId="7" borderId="10" xfId="9" applyNumberFormat="1" applyFont="1" applyFill="1" applyBorder="1" applyAlignment="1" applyProtection="1">
      <alignment vertical="center" wrapText="1"/>
    </xf>
    <xf numFmtId="166" fontId="12" fillId="12" borderId="49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center" vertical="center"/>
      <protection locked="0"/>
    </xf>
    <xf numFmtId="0" fontId="15" fillId="0" borderId="53" xfId="2" applyFont="1" applyBorder="1" applyAlignment="1" applyProtection="1">
      <alignment horizontal="center" vertical="center"/>
      <protection locked="0"/>
    </xf>
    <xf numFmtId="164" fontId="17" fillId="6" borderId="6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7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42" xfId="9" applyNumberFormat="1" applyFont="1" applyFill="1" applyBorder="1" applyAlignment="1" applyProtection="1">
      <alignment horizontal="center" vertical="center" wrapText="1"/>
      <protection locked="0"/>
    </xf>
    <xf numFmtId="164" fontId="22" fillId="7" borderId="12" xfId="9" applyNumberFormat="1" applyFont="1" applyFill="1" applyBorder="1" applyAlignment="1" applyProtection="1">
      <alignment horizontal="center" vertical="center" wrapText="1"/>
      <protection locked="0"/>
    </xf>
    <xf numFmtId="164" fontId="22" fillId="7" borderId="13" xfId="9" applyNumberFormat="1" applyFont="1" applyFill="1" applyBorder="1" applyAlignment="1" applyProtection="1">
      <alignment horizontal="center" vertical="center" wrapText="1"/>
      <protection locked="0"/>
    </xf>
    <xf numFmtId="164" fontId="22" fillId="7" borderId="14" xfId="9" applyNumberFormat="1" applyFont="1" applyFill="1" applyBorder="1" applyAlignment="1" applyProtection="1">
      <alignment horizontal="center" vertical="center" wrapText="1"/>
      <protection locked="0"/>
    </xf>
    <xf numFmtId="0" fontId="22" fillId="9" borderId="13" xfId="0" applyFont="1" applyFill="1" applyBorder="1" applyAlignment="1" applyProtection="1">
      <alignment horizontal="center"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  <protection locked="0"/>
    </xf>
    <xf numFmtId="164" fontId="13" fillId="15" borderId="45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164" fontId="23" fillId="7" borderId="9" xfId="9" applyNumberFormat="1" applyFont="1" applyFill="1" applyBorder="1" applyAlignment="1" applyProtection="1">
      <alignment horizontal="center" vertical="center" wrapText="1"/>
      <protection locked="0"/>
    </xf>
    <xf numFmtId="0" fontId="23" fillId="7" borderId="11" xfId="0" applyFont="1" applyFill="1" applyBorder="1" applyAlignment="1" applyProtection="1">
      <alignment horizontal="center" vertical="center" wrapText="1"/>
      <protection locked="0"/>
    </xf>
    <xf numFmtId="164" fontId="19" fillId="0" borderId="15" xfId="9" applyNumberFormat="1" applyFont="1" applyFill="1" applyBorder="1" applyAlignment="1" applyProtection="1">
      <alignment horizontal="center" vertical="top" wrapText="1"/>
      <protection locked="0"/>
    </xf>
    <xf numFmtId="164" fontId="19" fillId="0" borderId="44" xfId="9" applyNumberFormat="1" applyFont="1" applyFill="1" applyBorder="1" applyAlignment="1" applyProtection="1">
      <alignment horizontal="center" vertical="top" wrapText="1"/>
      <protection locked="0"/>
    </xf>
    <xf numFmtId="164" fontId="25" fillId="10" borderId="13" xfId="9" applyNumberFormat="1" applyFont="1" applyFill="1" applyBorder="1" applyAlignment="1" applyProtection="1">
      <alignment horizontal="center" vertical="center" wrapText="1"/>
      <protection locked="0"/>
    </xf>
    <xf numFmtId="164" fontId="25" fillId="10" borderId="14" xfId="9" applyNumberFormat="1" applyFont="1" applyFill="1" applyBorder="1" applyAlignment="1" applyProtection="1">
      <alignment horizontal="center" vertical="center" wrapText="1"/>
      <protection locked="0"/>
    </xf>
    <xf numFmtId="164" fontId="25" fillId="19" borderId="12" xfId="9" applyNumberFormat="1" applyFont="1" applyFill="1" applyBorder="1" applyAlignment="1" applyProtection="1">
      <alignment horizontal="center" vertical="center" wrapText="1"/>
      <protection locked="0"/>
    </xf>
    <xf numFmtId="164" fontId="25" fillId="19" borderId="14" xfId="9" applyNumberFormat="1" applyFont="1" applyFill="1" applyBorder="1" applyAlignment="1" applyProtection="1">
      <alignment horizontal="center" vertical="center" wrapText="1"/>
      <protection locked="0"/>
    </xf>
    <xf numFmtId="164" fontId="26" fillId="11" borderId="9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0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9" xfId="9" applyNumberFormat="1" applyFont="1" applyFill="1" applyBorder="1" applyAlignment="1" applyProtection="1">
      <alignment horizontal="center" vertical="top" wrapText="1"/>
      <protection locked="0"/>
    </xf>
    <xf numFmtId="164" fontId="26" fillId="20" borderId="10" xfId="9" applyNumberFormat="1" applyFont="1" applyFill="1" applyBorder="1" applyAlignment="1" applyProtection="1">
      <alignment horizontal="center" vertical="top" wrapText="1"/>
      <protection locked="0"/>
    </xf>
    <xf numFmtId="164" fontId="26" fillId="20" borderId="19" xfId="9" applyNumberFormat="1" applyFont="1" applyFill="1" applyBorder="1" applyAlignment="1" applyProtection="1">
      <alignment horizontal="center" vertical="top" wrapText="1"/>
      <protection locked="0"/>
    </xf>
    <xf numFmtId="164" fontId="25" fillId="10" borderId="23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164" fontId="25" fillId="10" borderId="24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164" fontId="19" fillId="0" borderId="25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6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7" xfId="9" applyNumberFormat="1" applyFont="1" applyFill="1" applyBorder="1" applyAlignment="1" applyProtection="1">
      <alignment horizontal="center" vertical="top" wrapText="1"/>
      <protection locked="0"/>
    </xf>
    <xf numFmtId="164" fontId="19" fillId="0" borderId="28" xfId="9" applyNumberFormat="1" applyFont="1" applyFill="1" applyBorder="1" applyAlignment="1" applyProtection="1">
      <alignment horizontal="center" vertical="top" wrapText="1"/>
      <protection locked="0"/>
    </xf>
    <xf numFmtId="164" fontId="27" fillId="0" borderId="0" xfId="9" applyNumberFormat="1" applyFont="1" applyAlignment="1" applyProtection="1">
      <alignment horizontal="center" vertical="center" wrapText="1"/>
      <protection locked="0"/>
    </xf>
    <xf numFmtId="166" fontId="19" fillId="11" borderId="10" xfId="9" applyNumberFormat="1" applyFont="1" applyFill="1" applyBorder="1" applyAlignment="1" applyProtection="1">
      <alignment horizontal="center" vertical="center" wrapText="1"/>
      <protection locked="0"/>
    </xf>
    <xf numFmtId="166" fontId="19" fillId="11" borderId="19" xfId="9" applyNumberFormat="1" applyFont="1" applyFill="1" applyBorder="1" applyAlignment="1" applyProtection="1">
      <alignment horizontal="center" vertical="center" wrapText="1"/>
      <protection locked="0"/>
    </xf>
    <xf numFmtId="164" fontId="26" fillId="11" borderId="11" xfId="9" applyNumberFormat="1" applyFont="1" applyFill="1" applyBorder="1" applyAlignment="1" applyProtection="1">
      <alignment horizontal="center" vertical="top" wrapText="1"/>
      <protection locked="0"/>
    </xf>
    <xf numFmtId="166" fontId="19" fillId="11" borderId="9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50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1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50" xfId="9" applyNumberFormat="1" applyFont="1" applyFill="1" applyBorder="1" applyAlignment="1" applyProtection="1">
      <alignment horizontal="center" vertical="top" wrapText="1"/>
      <protection locked="0"/>
    </xf>
    <xf numFmtId="164" fontId="19" fillId="0" borderId="18" xfId="9" applyNumberFormat="1" applyFont="1" applyFill="1" applyBorder="1" applyAlignment="1" applyProtection="1">
      <alignment horizontal="center" vertical="top" wrapText="1"/>
      <protection locked="0"/>
    </xf>
    <xf numFmtId="164" fontId="19" fillId="0" borderId="21" xfId="9" applyNumberFormat="1" applyFont="1" applyFill="1" applyBorder="1" applyAlignment="1" applyProtection="1">
      <alignment horizontal="center" vertical="top" wrapText="1"/>
      <protection locked="0"/>
    </xf>
    <xf numFmtId="164" fontId="19" fillId="0" borderId="27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8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29" xfId="9" applyNumberFormat="1" applyFont="1" applyFill="1" applyBorder="1" applyAlignment="1" applyProtection="1">
      <alignment horizontal="center" vertical="center" wrapText="1"/>
      <protection locked="0"/>
    </xf>
    <xf numFmtId="165" fontId="20" fillId="11" borderId="56" xfId="9" applyNumberFormat="1" applyFont="1" applyFill="1" applyBorder="1" applyAlignment="1" applyProtection="1">
      <alignment horizontal="center" vertical="top" wrapText="1"/>
      <protection locked="0"/>
    </xf>
    <xf numFmtId="165" fontId="20" fillId="11" borderId="54" xfId="9" applyNumberFormat="1" applyFont="1" applyFill="1" applyBorder="1" applyAlignment="1" applyProtection="1">
      <alignment horizontal="center" vertical="top" wrapText="1"/>
      <protection locked="0"/>
    </xf>
    <xf numFmtId="165" fontId="20" fillId="11" borderId="55" xfId="9" applyNumberFormat="1" applyFont="1" applyFill="1" applyBorder="1" applyAlignment="1" applyProtection="1">
      <alignment horizontal="center" vertical="top" wrapText="1"/>
      <protection locked="0"/>
    </xf>
    <xf numFmtId="164" fontId="18" fillId="11" borderId="25" xfId="9" applyNumberFormat="1" applyFont="1" applyFill="1" applyBorder="1" applyAlignment="1" applyProtection="1">
      <alignment horizontal="center" vertical="top" wrapText="1"/>
      <protection locked="0"/>
    </xf>
    <xf numFmtId="164" fontId="18" fillId="11" borderId="0" xfId="9" applyNumberFormat="1" applyFont="1" applyFill="1" applyBorder="1" applyAlignment="1" applyProtection="1">
      <alignment horizontal="center" vertical="top" wrapText="1"/>
      <protection locked="0"/>
    </xf>
    <xf numFmtId="164" fontId="18" fillId="11" borderId="39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25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0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39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26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16" xfId="9" applyNumberFormat="1" applyFont="1" applyFill="1" applyBorder="1" applyAlignment="1" applyProtection="1">
      <alignment horizontal="center" vertical="top" wrapText="1"/>
      <protection locked="0"/>
    </xf>
    <xf numFmtId="164" fontId="26" fillId="11" borderId="40" xfId="9" applyNumberFormat="1" applyFont="1" applyFill="1" applyBorder="1" applyAlignment="1" applyProtection="1">
      <alignment horizontal="center" vertical="top" wrapText="1"/>
      <protection locked="0"/>
    </xf>
    <xf numFmtId="164" fontId="20" fillId="0" borderId="22" xfId="9" applyNumberFormat="1" applyFont="1" applyBorder="1" applyAlignment="1" applyProtection="1">
      <alignment horizontal="left" vertical="center" wrapText="1"/>
      <protection locked="0"/>
    </xf>
    <xf numFmtId="164" fontId="20" fillId="0" borderId="10" xfId="9" applyNumberFormat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18" fillId="0" borderId="22" xfId="9" applyNumberFormat="1" applyFont="1" applyBorder="1" applyAlignment="1" applyProtection="1">
      <alignment horizontal="left" vertical="center" wrapText="1"/>
      <protection locked="0"/>
    </xf>
    <xf numFmtId="164" fontId="18" fillId="0" borderId="10" xfId="9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4" fontId="13" fillId="23" borderId="45" xfId="9" applyNumberFormat="1" applyFont="1" applyFill="1" applyBorder="1" applyAlignment="1" applyProtection="1">
      <alignment horizontal="center" vertical="top" wrapText="1"/>
      <protection locked="0"/>
    </xf>
    <xf numFmtId="164" fontId="13" fillId="23" borderId="51" xfId="9" applyNumberFormat="1" applyFont="1" applyFill="1" applyBorder="1" applyAlignment="1" applyProtection="1">
      <alignment horizontal="center" vertical="top" wrapText="1"/>
      <protection locked="0"/>
    </xf>
    <xf numFmtId="0" fontId="0" fillId="23" borderId="51" xfId="0" applyFill="1" applyBorder="1" applyAlignment="1" applyProtection="1">
      <alignment horizontal="center" vertical="top" wrapText="1"/>
      <protection locked="0"/>
    </xf>
    <xf numFmtId="0" fontId="0" fillId="23" borderId="52" xfId="0" applyFill="1" applyBorder="1" applyAlignment="1" applyProtection="1">
      <alignment horizontal="center" vertical="top" wrapText="1"/>
      <protection locked="0"/>
    </xf>
    <xf numFmtId="164" fontId="35" fillId="23" borderId="7" xfId="9" applyNumberFormat="1" applyFont="1" applyFill="1" applyBorder="1" applyAlignment="1" applyProtection="1">
      <alignment vertical="top" wrapText="1"/>
      <protection locked="0"/>
    </xf>
    <xf numFmtId="0" fontId="35" fillId="0" borderId="7" xfId="0" applyFont="1" applyBorder="1" applyAlignment="1" applyProtection="1">
      <alignment vertical="top" wrapText="1"/>
      <protection locked="0"/>
    </xf>
    <xf numFmtId="164" fontId="30" fillId="7" borderId="7" xfId="9" applyNumberFormat="1" applyFont="1" applyFill="1" applyBorder="1" applyAlignment="1" applyProtection="1">
      <alignment vertical="top" wrapText="1"/>
      <protection locked="0"/>
    </xf>
    <xf numFmtId="0" fontId="35" fillId="7" borderId="7" xfId="0" applyFont="1" applyFill="1" applyBorder="1" applyAlignment="1" applyProtection="1">
      <alignment vertical="top" wrapText="1"/>
      <protection locked="0"/>
    </xf>
    <xf numFmtId="3" fontId="0" fillId="7" borderId="28" xfId="0" applyNumberFormat="1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horizontal="center" vertical="center" wrapText="1"/>
    </xf>
    <xf numFmtId="0" fontId="0" fillId="7" borderId="29" xfId="0" applyFill="1" applyBorder="1" applyAlignment="1" applyProtection="1">
      <alignment horizontal="center" vertical="center" wrapText="1"/>
    </xf>
    <xf numFmtId="0" fontId="22" fillId="8" borderId="12" xfId="0" applyFont="1" applyFill="1" applyBorder="1" applyAlignment="1" applyProtection="1">
      <alignment horizontal="center" vertical="center" wrapText="1"/>
      <protection locked="0"/>
    </xf>
    <xf numFmtId="0" fontId="22" fillId="8" borderId="13" xfId="0" applyFont="1" applyFill="1" applyBorder="1" applyAlignment="1" applyProtection="1">
      <alignment horizontal="center" vertical="center" wrapText="1"/>
      <protection locked="0"/>
    </xf>
    <xf numFmtId="0" fontId="22" fillId="8" borderId="14" xfId="0" applyFont="1" applyFill="1" applyBorder="1" applyAlignment="1" applyProtection="1">
      <alignment horizontal="center" vertical="center" wrapText="1"/>
      <protection locked="0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164" fontId="25" fillId="10" borderId="12" xfId="9" applyNumberFormat="1" applyFont="1" applyFill="1" applyBorder="1" applyAlignment="1" applyProtection="1">
      <alignment horizontal="center" vertical="center" wrapText="1"/>
      <protection locked="0"/>
    </xf>
    <xf numFmtId="164" fontId="26" fillId="11" borderId="22" xfId="9" applyNumberFormat="1" applyFont="1" applyFill="1" applyBorder="1" applyAlignment="1" applyProtection="1">
      <alignment horizontal="center" vertical="top" wrapText="1"/>
      <protection locked="0"/>
    </xf>
    <xf numFmtId="164" fontId="20" fillId="11" borderId="9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164" fontId="26" fillId="11" borderId="9" xfId="9" applyNumberFormat="1" applyFont="1" applyFill="1" applyBorder="1" applyAlignment="1" applyProtection="1">
      <alignment horizontal="center" vertical="center" wrapText="1"/>
      <protection locked="0"/>
    </xf>
    <xf numFmtId="164" fontId="26" fillId="11" borderId="11" xfId="9" applyNumberFormat="1" applyFont="1" applyFill="1" applyBorder="1" applyAlignment="1" applyProtection="1">
      <alignment horizontal="center" vertical="center" wrapText="1"/>
      <protection locked="0"/>
    </xf>
    <xf numFmtId="164" fontId="26" fillId="11" borderId="36" xfId="9" applyNumberFormat="1" applyFont="1" applyFill="1" applyBorder="1" applyAlignment="1" applyProtection="1">
      <alignment horizontal="center" vertical="center" wrapText="1"/>
      <protection locked="0"/>
    </xf>
    <xf numFmtId="164" fontId="20" fillId="11" borderId="22" xfId="9" applyNumberFormat="1" applyFont="1" applyFill="1" applyBorder="1" applyAlignment="1" applyProtection="1">
      <alignment horizontal="left" vertical="center" wrapText="1"/>
      <protection locked="0"/>
    </xf>
    <xf numFmtId="164" fontId="20" fillId="11" borderId="10" xfId="9" applyNumberFormat="1" applyFont="1" applyFill="1" applyBorder="1" applyAlignment="1" applyProtection="1">
      <alignment horizontal="left" vertical="center" wrapText="1"/>
      <protection locked="0"/>
    </xf>
    <xf numFmtId="164" fontId="18" fillId="0" borderId="22" xfId="9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23" borderId="9" xfId="0" applyFill="1" applyBorder="1" applyAlignment="1" applyProtection="1">
      <alignment vertical="center" wrapText="1"/>
      <protection locked="0"/>
    </xf>
    <xf numFmtId="165" fontId="20" fillId="20" borderId="25" xfId="9" applyNumberFormat="1" applyFont="1" applyFill="1" applyBorder="1" applyAlignment="1" applyProtection="1">
      <alignment horizontal="center" vertical="top" wrapText="1"/>
      <protection locked="0"/>
    </xf>
    <xf numFmtId="165" fontId="20" fillId="20" borderId="0" xfId="9" applyNumberFormat="1" applyFont="1" applyFill="1" applyBorder="1" applyAlignment="1" applyProtection="1">
      <alignment horizontal="center" vertical="top" wrapText="1"/>
      <protection locked="0"/>
    </xf>
    <xf numFmtId="164" fontId="12" fillId="12" borderId="22" xfId="1" quotePrefix="1" applyNumberFormat="1" applyFont="1" applyFill="1" applyBorder="1" applyAlignment="1" applyProtection="1">
      <alignment horizontal="left" vertical="top" wrapText="1"/>
      <protection locked="0"/>
    </xf>
    <xf numFmtId="164" fontId="12" fillId="12" borderId="10" xfId="1" quotePrefix="1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2" fillId="25" borderId="9" xfId="0" applyFont="1" applyFill="1" applyBorder="1" applyAlignment="1" applyProtection="1">
      <alignment horizontal="left" vertical="top"/>
      <protection locked="0"/>
    </xf>
    <xf numFmtId="0" fontId="12" fillId="25" borderId="10" xfId="0" applyFont="1" applyFill="1" applyBorder="1" applyAlignment="1" applyProtection="1">
      <alignment horizontal="left" vertical="top"/>
      <protection locked="0"/>
    </xf>
    <xf numFmtId="0" fontId="12" fillId="25" borderId="10" xfId="0" applyFont="1" applyFill="1" applyBorder="1" applyAlignment="1" applyProtection="1">
      <protection locked="0"/>
    </xf>
    <xf numFmtId="164" fontId="12" fillId="12" borderId="5" xfId="1" quotePrefix="1" applyNumberFormat="1" applyFont="1" applyFill="1" applyBorder="1" applyAlignment="1" applyProtection="1">
      <alignment horizontal="center" vertical="center" wrapText="1"/>
    </xf>
    <xf numFmtId="164" fontId="12" fillId="12" borderId="42" xfId="1" quotePrefix="1" applyNumberFormat="1" applyFont="1" applyFill="1" applyBorder="1" applyAlignment="1" applyProtection="1">
      <alignment horizontal="center" vertical="center" wrapText="1"/>
    </xf>
    <xf numFmtId="0" fontId="0" fillId="26" borderId="22" xfId="0" applyFill="1" applyBorder="1" applyAlignment="1" applyProtection="1">
      <alignment horizontal="center" vertical="center"/>
      <protection locked="0"/>
    </xf>
    <xf numFmtId="0" fontId="0" fillId="26" borderId="11" xfId="0" applyFill="1" applyBorder="1" applyAlignment="1" applyProtection="1">
      <alignment horizontal="center" vertical="center"/>
      <protection locked="0"/>
    </xf>
    <xf numFmtId="164" fontId="18" fillId="14" borderId="5" xfId="9" applyNumberFormat="1" applyFont="1" applyFill="1" applyBorder="1" applyAlignment="1" applyProtection="1">
      <alignment horizontal="center" vertical="center" wrapText="1"/>
      <protection locked="0"/>
    </xf>
    <xf numFmtId="0" fontId="0" fillId="14" borderId="42" xfId="0" applyFill="1" applyBorder="1" applyAlignment="1" applyProtection="1">
      <alignment horizontal="center" vertical="center" wrapText="1"/>
      <protection locked="0"/>
    </xf>
    <xf numFmtId="1" fontId="0" fillId="7" borderId="28" xfId="0" applyNumberFormat="1" applyFill="1" applyBorder="1" applyAlignment="1" applyProtection="1">
      <alignment horizontal="center" vertical="center" wrapText="1"/>
    </xf>
    <xf numFmtId="1" fontId="0" fillId="7" borderId="29" xfId="0" applyNumberFormat="1" applyFill="1" applyBorder="1" applyAlignment="1" applyProtection="1">
      <alignment horizontal="center" vertical="center" wrapText="1"/>
    </xf>
    <xf numFmtId="164" fontId="18" fillId="7" borderId="27" xfId="9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164" fontId="19" fillId="0" borderId="30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34" xfId="9" applyNumberFormat="1" applyFont="1" applyFill="1" applyBorder="1" applyAlignment="1" applyProtection="1">
      <alignment horizontal="center" vertical="center" wrapText="1"/>
      <protection locked="0"/>
    </xf>
    <xf numFmtId="164" fontId="19" fillId="0" borderId="35" xfId="9" applyNumberFormat="1" applyFont="1" applyFill="1" applyBorder="1" applyAlignment="1" applyProtection="1">
      <alignment horizontal="center" vertical="center" wrapText="1"/>
      <protection locked="0"/>
    </xf>
    <xf numFmtId="1" fontId="0" fillId="7" borderId="27" xfId="0" applyNumberFormat="1" applyFont="1" applyFill="1" applyBorder="1" applyAlignment="1" applyProtection="1">
      <alignment horizontal="center" vertical="center" wrapText="1"/>
    </xf>
    <xf numFmtId="1" fontId="0" fillId="0" borderId="28" xfId="0" applyNumberFormat="1" applyFont="1" applyBorder="1" applyAlignment="1" applyProtection="1">
      <alignment horizontal="center" vertical="center" wrapText="1"/>
    </xf>
    <xf numFmtId="1" fontId="0" fillId="0" borderId="29" xfId="0" applyNumberFormat="1" applyFont="1" applyBorder="1" applyAlignment="1" applyProtection="1">
      <alignment horizontal="center" vertical="center" wrapText="1"/>
    </xf>
    <xf numFmtId="164" fontId="18" fillId="0" borderId="10" xfId="9" applyNumberFormat="1" applyFont="1" applyBorder="1" applyAlignment="1" applyProtection="1">
      <alignment vertical="center" wrapText="1"/>
      <protection locked="0"/>
    </xf>
    <xf numFmtId="0" fontId="12" fillId="0" borderId="10" xfId="0" applyFont="1" applyBorder="1" applyAlignment="1">
      <alignment vertical="center" wrapText="1"/>
    </xf>
    <xf numFmtId="0" fontId="0" fillId="0" borderId="10" xfId="0" applyFont="1" applyBorder="1" applyAlignment="1" applyProtection="1">
      <alignment vertical="center" wrapText="1"/>
      <protection locked="0"/>
    </xf>
    <xf numFmtId="0" fontId="5" fillId="0" borderId="0" xfId="7" applyProtection="1">
      <protection locked="0"/>
    </xf>
    <xf numFmtId="0" fontId="5" fillId="0" borderId="45" xfId="7" applyBorder="1" applyProtection="1">
      <protection locked="0"/>
    </xf>
    <xf numFmtId="0" fontId="32" fillId="16" borderId="46" xfId="7" applyFont="1" applyFill="1" applyBorder="1" applyAlignment="1" applyProtection="1">
      <alignment horizontal="center"/>
      <protection locked="0"/>
    </xf>
    <xf numFmtId="0" fontId="32" fillId="16" borderId="47" xfId="7" applyFont="1" applyFill="1" applyBorder="1" applyAlignment="1" applyProtection="1">
      <alignment horizontal="center"/>
      <protection locked="0"/>
    </xf>
    <xf numFmtId="0" fontId="5" fillId="0" borderId="15" xfId="7" applyBorder="1" applyProtection="1">
      <protection locked="0"/>
    </xf>
    <xf numFmtId="0" fontId="5" fillId="17" borderId="24" xfId="7" applyFill="1" applyBorder="1" applyAlignment="1" applyProtection="1">
      <alignment wrapText="1"/>
      <protection locked="0"/>
    </xf>
    <xf numFmtId="0" fontId="4" fillId="17" borderId="24" xfId="7" applyFont="1" applyFill="1" applyBorder="1" applyAlignment="1" applyProtection="1">
      <alignment wrapText="1"/>
      <protection locked="0"/>
    </xf>
    <xf numFmtId="0" fontId="3" fillId="17" borderId="24" xfId="7" applyFont="1" applyFill="1" applyBorder="1" applyAlignment="1" applyProtection="1">
      <alignment wrapText="1"/>
      <protection locked="0"/>
    </xf>
    <xf numFmtId="0" fontId="5" fillId="17" borderId="41" xfId="7" applyFill="1" applyBorder="1" applyAlignment="1" applyProtection="1">
      <alignment wrapText="1"/>
      <protection locked="0"/>
    </xf>
    <xf numFmtId="0" fontId="5" fillId="18" borderId="23" xfId="7" applyFill="1" applyBorder="1" applyProtection="1">
      <protection locked="0"/>
    </xf>
    <xf numFmtId="167" fontId="33" fillId="18" borderId="24" xfId="7" applyNumberFormat="1" applyFont="1" applyFill="1" applyBorder="1" applyAlignment="1" applyProtection="1">
      <alignment horizontal="left"/>
      <protection locked="0"/>
    </xf>
    <xf numFmtId="49" fontId="33" fillId="18" borderId="24" xfId="7" applyNumberFormat="1" applyFont="1" applyFill="1" applyBorder="1" applyAlignment="1" applyProtection="1">
      <alignment wrapText="1"/>
      <protection locked="0"/>
    </xf>
    <xf numFmtId="4" fontId="33" fillId="18" borderId="24" xfId="7" applyNumberFormat="1" applyFont="1" applyFill="1" applyBorder="1" applyProtection="1">
      <protection locked="0"/>
    </xf>
    <xf numFmtId="3" fontId="33" fillId="18" borderId="24" xfId="7" applyNumberFormat="1" applyFont="1" applyFill="1" applyBorder="1" applyProtection="1">
      <protection locked="0"/>
    </xf>
    <xf numFmtId="4" fontId="33" fillId="18" borderId="41" xfId="7" applyNumberFormat="1" applyFont="1" applyFill="1" applyBorder="1" applyProtection="1">
      <protection locked="0"/>
    </xf>
    <xf numFmtId="4" fontId="33" fillId="0" borderId="24" xfId="7" applyNumberFormat="1" applyFont="1" applyBorder="1" applyProtection="1">
      <protection locked="0"/>
    </xf>
    <xf numFmtId="3" fontId="33" fillId="0" borderId="24" xfId="7" applyNumberFormat="1" applyFont="1" applyBorder="1" applyProtection="1">
      <protection locked="0"/>
    </xf>
    <xf numFmtId="4" fontId="33" fillId="0" borderId="41" xfId="7" applyNumberFormat="1" applyFont="1" applyBorder="1" applyProtection="1">
      <protection locked="0"/>
    </xf>
    <xf numFmtId="0" fontId="5" fillId="0" borderId="0" xfId="7" applyBorder="1" applyProtection="1">
      <protection locked="0"/>
    </xf>
    <xf numFmtId="4" fontId="5" fillId="0" borderId="0" xfId="7" applyNumberFormat="1" applyBorder="1" applyProtection="1">
      <protection locked="0"/>
    </xf>
    <xf numFmtId="3" fontId="5" fillId="0" borderId="0" xfId="7" applyNumberFormat="1" applyBorder="1" applyProtection="1">
      <protection locked="0"/>
    </xf>
    <xf numFmtId="4" fontId="5" fillId="0" borderId="16" xfId="7" applyNumberFormat="1" applyBorder="1" applyProtection="1">
      <protection locked="0"/>
    </xf>
    <xf numFmtId="0" fontId="32" fillId="0" borderId="23" xfId="7" applyFont="1" applyBorder="1" applyProtection="1">
      <protection locked="0"/>
    </xf>
    <xf numFmtId="164" fontId="34" fillId="0" borderId="23" xfId="8" applyNumberFormat="1" applyFont="1" applyFill="1" applyBorder="1" applyAlignment="1" applyProtection="1">
      <alignment horizontal="left" vertical="top" wrapText="1"/>
      <protection locked="0"/>
    </xf>
    <xf numFmtId="0" fontId="33" fillId="0" borderId="24" xfId="7" applyFont="1" applyBorder="1" applyProtection="1">
      <protection locked="0"/>
    </xf>
    <xf numFmtId="164" fontId="34" fillId="0" borderId="23" xfId="8" applyNumberFormat="1" applyFont="1" applyBorder="1" applyAlignment="1" applyProtection="1">
      <alignment horizontal="left" vertical="top" wrapText="1"/>
      <protection locked="0"/>
    </xf>
    <xf numFmtId="164" fontId="21" fillId="0" borderId="48" xfId="8" applyNumberFormat="1" applyFont="1" applyBorder="1" applyAlignment="1" applyProtection="1">
      <alignment horizontal="left" vertical="top" wrapText="1"/>
      <protection locked="0"/>
    </xf>
    <xf numFmtId="0" fontId="33" fillId="0" borderId="49" xfId="7" applyFont="1" applyBorder="1" applyProtection="1">
      <protection locked="0"/>
    </xf>
    <xf numFmtId="4" fontId="33" fillId="0" borderId="49" xfId="7" applyNumberFormat="1" applyFont="1" applyBorder="1" applyProtection="1">
      <protection locked="0"/>
    </xf>
    <xf numFmtId="49" fontId="5" fillId="0" borderId="0" xfId="7" applyNumberFormat="1" applyFill="1" applyBorder="1" applyAlignment="1" applyProtection="1">
      <alignment horizontal="left" vertical="top" wrapText="1"/>
      <protection locked="0"/>
    </xf>
    <xf numFmtId="49" fontId="2" fillId="0" borderId="0" xfId="7" applyNumberFormat="1" applyFont="1" applyFill="1" applyBorder="1" applyAlignment="1" applyProtection="1">
      <alignment horizontal="left" vertical="top" wrapText="1"/>
      <protection locked="0"/>
    </xf>
    <xf numFmtId="164" fontId="18" fillId="0" borderId="22" xfId="9" applyNumberFormat="1" applyFont="1" applyBorder="1" applyAlignment="1" applyProtection="1">
      <alignment vertical="center" wrapText="1"/>
      <protection locked="0"/>
    </xf>
    <xf numFmtId="164" fontId="20" fillId="0" borderId="22" xfId="9" applyNumberFormat="1" applyFont="1" applyBorder="1" applyAlignment="1" applyProtection="1">
      <alignment vertical="center" wrapText="1"/>
      <protection locked="0"/>
    </xf>
    <xf numFmtId="3" fontId="33" fillId="7" borderId="24" xfId="7" applyNumberFormat="1" applyFont="1" applyFill="1" applyBorder="1" applyProtection="1"/>
    <xf numFmtId="0" fontId="33" fillId="7" borderId="24" xfId="7" applyFont="1" applyFill="1" applyBorder="1" applyProtection="1"/>
    <xf numFmtId="4" fontId="33" fillId="7" borderId="24" xfId="7" applyNumberFormat="1" applyFont="1" applyFill="1" applyBorder="1" applyProtection="1"/>
    <xf numFmtId="4" fontId="33" fillId="7" borderId="43" xfId="7" applyNumberFormat="1" applyFont="1" applyFill="1" applyBorder="1" applyProtection="1"/>
    <xf numFmtId="167" fontId="33" fillId="23" borderId="24" xfId="7" applyNumberFormat="1" applyFont="1" applyFill="1" applyBorder="1" applyAlignment="1" applyProtection="1">
      <alignment horizontal="left"/>
      <protection locked="0"/>
    </xf>
    <xf numFmtId="49" fontId="33" fillId="23" borderId="24" xfId="7" applyNumberFormat="1" applyFont="1" applyFill="1" applyBorder="1" applyAlignment="1" applyProtection="1">
      <alignment wrapText="1"/>
      <protection locked="0"/>
    </xf>
    <xf numFmtId="4" fontId="33" fillId="23" borderId="24" xfId="7" applyNumberFormat="1" applyFont="1" applyFill="1" applyBorder="1" applyProtection="1">
      <protection locked="0"/>
    </xf>
    <xf numFmtId="3" fontId="33" fillId="23" borderId="24" xfId="7" applyNumberFormat="1" applyFont="1" applyFill="1" applyBorder="1" applyProtection="1">
      <protection locked="0"/>
    </xf>
    <xf numFmtId="4" fontId="33" fillId="23" borderId="41" xfId="7" applyNumberFormat="1" applyFont="1" applyFill="1" applyBorder="1" applyProtection="1">
      <protection locked="0"/>
    </xf>
    <xf numFmtId="167" fontId="33" fillId="23" borderId="27" xfId="7" applyNumberFormat="1" applyFont="1" applyFill="1" applyBorder="1" applyAlignment="1" applyProtection="1">
      <alignment horizontal="left"/>
      <protection locked="0"/>
    </xf>
    <xf numFmtId="49" fontId="33" fillId="23" borderId="27" xfId="7" applyNumberFormat="1" applyFont="1" applyFill="1" applyBorder="1" applyAlignment="1" applyProtection="1">
      <alignment wrapText="1"/>
      <protection locked="0"/>
    </xf>
    <xf numFmtId="4" fontId="33" fillId="23" borderId="27" xfId="7" applyNumberFormat="1" applyFont="1" applyFill="1" applyBorder="1" applyProtection="1">
      <protection locked="0"/>
    </xf>
    <xf numFmtId="3" fontId="33" fillId="23" borderId="27" xfId="7" applyNumberFormat="1" applyFont="1" applyFill="1" applyBorder="1" applyProtection="1">
      <protection locked="0"/>
    </xf>
    <xf numFmtId="4" fontId="33" fillId="23" borderId="38" xfId="7" applyNumberFormat="1" applyFont="1" applyFill="1" applyBorder="1" applyProtection="1">
      <protection locked="0"/>
    </xf>
    <xf numFmtId="167" fontId="5" fillId="23" borderId="24" xfId="7" applyNumberFormat="1" applyFill="1" applyBorder="1" applyAlignment="1" applyProtection="1">
      <alignment horizontal="left"/>
      <protection locked="0"/>
    </xf>
    <xf numFmtId="49" fontId="5" fillId="23" borderId="24" xfId="7" applyNumberFormat="1" applyFill="1" applyBorder="1" applyAlignment="1" applyProtection="1">
      <alignment wrapText="1"/>
      <protection locked="0"/>
    </xf>
    <xf numFmtId="4" fontId="5" fillId="23" borderId="24" xfId="7" applyNumberFormat="1" applyFill="1" applyBorder="1" applyProtection="1">
      <protection locked="0"/>
    </xf>
    <xf numFmtId="3" fontId="5" fillId="23" borderId="24" xfId="7" applyNumberFormat="1" applyFill="1" applyBorder="1" applyProtection="1">
      <protection locked="0"/>
    </xf>
    <xf numFmtId="4" fontId="5" fillId="23" borderId="41" xfId="7" applyNumberFormat="1" applyFill="1" applyBorder="1" applyProtection="1">
      <protection locked="0"/>
    </xf>
  </cellXfs>
  <cellStyles count="10">
    <cellStyle name="20 % - Akzent1" xfId="1" builtinId="30"/>
    <cellStyle name="Gut 2" xfId="6"/>
    <cellStyle name="Neutral 2" xfId="5"/>
    <cellStyle name="Schlecht 2" xfId="4"/>
    <cellStyle name="Standard" xfId="0" builtinId="0"/>
    <cellStyle name="Standard 2" xfId="3"/>
    <cellStyle name="Standard 2 2" xfId="8"/>
    <cellStyle name="Standard 2 3" xfId="9"/>
    <cellStyle name="Standard 3" xfId="7"/>
    <cellStyle name="Standard 4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  <color rgb="FF00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3"/>
  <sheetViews>
    <sheetView showGridLines="0" topLeftCell="A13" zoomScale="70" zoomScaleNormal="70" workbookViewId="0">
      <selection activeCell="L26" sqref="L26"/>
    </sheetView>
  </sheetViews>
  <sheetFormatPr baseColWidth="10" defaultColWidth="11.5546875" defaultRowHeight="11.4" outlineLevelCol="1" x14ac:dyDescent="0.25"/>
  <cols>
    <col min="1" max="1" width="2.88671875" style="1" customWidth="1"/>
    <col min="2" max="2" width="3.88671875" style="2" customWidth="1"/>
    <col min="3" max="3" width="35.6640625" style="4" customWidth="1"/>
    <col min="4" max="4" width="11" style="4" customWidth="1"/>
    <col min="5" max="6" width="16.88671875" style="4" customWidth="1"/>
    <col min="7" max="7" width="12.109375" style="4" customWidth="1"/>
    <col min="8" max="9" width="16.88671875" style="4" customWidth="1"/>
    <col min="10" max="10" width="11.33203125" style="4" customWidth="1"/>
    <col min="11" max="12" width="16.88671875" style="4" customWidth="1"/>
    <col min="13" max="13" width="3.44140625" style="4" customWidth="1"/>
    <col min="14" max="14" width="11.88671875" style="4" customWidth="1"/>
    <col min="15" max="15" width="16.88671875" style="4" customWidth="1"/>
    <col min="16" max="17" width="28.5546875" style="4" hidden="1" customWidth="1" outlineLevel="1"/>
    <col min="18" max="18" width="50" style="4" hidden="1" customWidth="1" outlineLevel="1"/>
    <col min="19" max="19" width="2" style="1" customWidth="1" collapsed="1"/>
    <col min="20" max="20" width="1.109375" style="1" customWidth="1"/>
    <col min="21" max="22" width="16.88671875" style="4" customWidth="1"/>
    <col min="23" max="23" width="3.88671875" style="1" customWidth="1"/>
    <col min="24" max="161" width="11.5546875" style="1"/>
    <col min="162" max="16384" width="11.5546875" style="4"/>
  </cols>
  <sheetData>
    <row r="1" spans="1:165" ht="12" thickBot="1" x14ac:dyDescent="0.3"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  <c r="U1" s="257"/>
      <c r="V1" s="257"/>
    </row>
    <row r="2" spans="1:165" s="10" customFormat="1" ht="15.6" x14ac:dyDescent="0.3">
      <c r="A2" s="259"/>
      <c r="B2" s="260"/>
      <c r="C2" s="385" t="s">
        <v>42</v>
      </c>
      <c r="D2" s="385"/>
      <c r="E2" s="386"/>
      <c r="S2" s="8"/>
      <c r="T2" s="8"/>
      <c r="W2" s="9"/>
    </row>
    <row r="3" spans="1:165" s="10" customFormat="1" ht="15.6" x14ac:dyDescent="0.3">
      <c r="A3" s="259"/>
      <c r="B3" s="261"/>
      <c r="C3" s="262" t="s">
        <v>43</v>
      </c>
      <c r="D3" s="262"/>
      <c r="S3" s="20"/>
      <c r="T3" s="20"/>
      <c r="W3" s="21"/>
    </row>
    <row r="4" spans="1:165" s="10" customFormat="1" ht="5.25" customHeight="1" thickBot="1" x14ac:dyDescent="0.3">
      <c r="A4" s="259"/>
      <c r="B4" s="263"/>
      <c r="S4" s="20"/>
      <c r="T4" s="20"/>
      <c r="W4" s="21"/>
    </row>
    <row r="5" spans="1:165" s="10" customFormat="1" ht="15" customHeight="1" x14ac:dyDescent="0.25">
      <c r="A5" s="259"/>
      <c r="B5" s="263"/>
      <c r="C5" s="264" t="s">
        <v>0</v>
      </c>
      <c r="D5" s="24"/>
      <c r="E5" s="387" t="s">
        <v>1</v>
      </c>
      <c r="F5" s="388"/>
      <c r="G5" s="388"/>
      <c r="H5" s="388"/>
      <c r="I5" s="388"/>
      <c r="J5" s="388"/>
      <c r="K5" s="388"/>
      <c r="L5" s="388"/>
      <c r="M5" s="389"/>
      <c r="N5" s="265"/>
      <c r="O5" s="20"/>
      <c r="S5" s="20"/>
      <c r="T5" s="20"/>
      <c r="W5" s="21"/>
    </row>
    <row r="6" spans="1:165" s="10" customFormat="1" ht="15.6" thickBot="1" x14ac:dyDescent="0.3">
      <c r="A6" s="259"/>
      <c r="B6" s="263"/>
      <c r="C6" s="266" t="s">
        <v>2</v>
      </c>
      <c r="D6" s="28"/>
      <c r="E6" s="390"/>
      <c r="F6" s="391"/>
      <c r="G6" s="391"/>
      <c r="H6" s="391"/>
      <c r="I6" s="391"/>
      <c r="J6" s="391"/>
      <c r="K6" s="391"/>
      <c r="L6" s="391"/>
      <c r="M6" s="392"/>
      <c r="N6" s="29"/>
      <c r="O6" s="20"/>
      <c r="S6" s="20"/>
      <c r="T6" s="20"/>
      <c r="W6" s="21"/>
    </row>
    <row r="7" spans="1:165" ht="5.25" customHeight="1" x14ac:dyDescent="0.25">
      <c r="A7" s="90"/>
      <c r="F7" s="36"/>
      <c r="G7" s="36"/>
      <c r="H7" s="36"/>
      <c r="I7" s="36"/>
      <c r="J7" s="36"/>
      <c r="L7" s="36"/>
      <c r="Q7" s="36"/>
      <c r="S7" s="34"/>
      <c r="T7" s="34"/>
      <c r="V7" s="36"/>
      <c r="W7" s="90"/>
      <c r="FF7" s="1"/>
      <c r="FG7" s="1"/>
      <c r="FH7" s="1"/>
      <c r="FI7" s="1"/>
    </row>
    <row r="8" spans="1:165" s="40" customFormat="1" ht="15.6" x14ac:dyDescent="0.25">
      <c r="A8" s="267"/>
      <c r="B8" s="268"/>
      <c r="C8" s="269"/>
      <c r="D8" s="269"/>
      <c r="K8" s="41"/>
      <c r="O8" s="41"/>
      <c r="S8" s="42"/>
      <c r="T8" s="42"/>
      <c r="U8" s="41"/>
      <c r="W8" s="267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</row>
    <row r="9" spans="1:165" ht="5.25" customHeight="1" thickBot="1" x14ac:dyDescent="0.3">
      <c r="A9" s="90"/>
      <c r="F9" s="36"/>
      <c r="G9" s="36"/>
      <c r="H9" s="36"/>
      <c r="I9" s="36"/>
      <c r="J9" s="36"/>
      <c r="L9" s="36"/>
      <c r="Q9" s="36"/>
      <c r="S9" s="34"/>
      <c r="T9" s="34"/>
      <c r="V9" s="36"/>
      <c r="W9" s="90"/>
      <c r="FF9" s="1"/>
      <c r="FG9" s="1"/>
      <c r="FH9" s="1"/>
      <c r="FI9" s="1"/>
    </row>
    <row r="10" spans="1:165" ht="36" customHeight="1" thickBot="1" x14ac:dyDescent="0.35">
      <c r="A10" s="90"/>
      <c r="C10" s="393" t="s">
        <v>44</v>
      </c>
      <c r="D10" s="394"/>
      <c r="E10" s="394"/>
      <c r="F10" s="394"/>
      <c r="G10" s="394"/>
      <c r="H10" s="394"/>
      <c r="I10" s="394"/>
      <c r="J10" s="394"/>
      <c r="K10" s="394"/>
      <c r="L10" s="395"/>
      <c r="M10" s="270"/>
      <c r="N10" s="398" t="s">
        <v>45</v>
      </c>
      <c r="O10" s="399"/>
      <c r="P10" s="396" t="s">
        <v>4</v>
      </c>
      <c r="Q10" s="396"/>
      <c r="R10" s="397"/>
      <c r="S10" s="271"/>
      <c r="T10" s="34"/>
      <c r="U10" s="402" t="s">
        <v>46</v>
      </c>
      <c r="V10" s="403"/>
      <c r="W10" s="90"/>
      <c r="FF10" s="1"/>
      <c r="FG10" s="1"/>
      <c r="FH10" s="1"/>
      <c r="FI10" s="1"/>
    </row>
    <row r="11" spans="1:165" ht="5.25" customHeight="1" thickBot="1" x14ac:dyDescent="0.3">
      <c r="A11" s="90"/>
      <c r="C11" s="61"/>
      <c r="D11" s="33"/>
      <c r="E11" s="33"/>
      <c r="F11" s="34"/>
      <c r="G11" s="34"/>
      <c r="H11" s="34"/>
      <c r="I11" s="34"/>
      <c r="J11" s="34"/>
      <c r="K11" s="33"/>
      <c r="L11" s="44"/>
      <c r="N11" s="400"/>
      <c r="O11" s="401"/>
      <c r="P11" s="33"/>
      <c r="Q11" s="34"/>
      <c r="R11" s="60"/>
      <c r="S11" s="34"/>
      <c r="T11" s="34"/>
      <c r="U11" s="33"/>
      <c r="V11" s="44"/>
      <c r="W11" s="90"/>
      <c r="FF11" s="1"/>
      <c r="FG11" s="1"/>
      <c r="FH11" s="1"/>
      <c r="FI11" s="1"/>
    </row>
    <row r="12" spans="1:165" ht="37.5" customHeight="1" thickBot="1" x14ac:dyDescent="0.3">
      <c r="A12" s="90"/>
      <c r="C12" s="61"/>
      <c r="D12" s="415" t="s">
        <v>47</v>
      </c>
      <c r="E12" s="416"/>
      <c r="F12" s="416"/>
      <c r="G12" s="417" t="s">
        <v>48</v>
      </c>
      <c r="H12" s="416"/>
      <c r="I12" s="416"/>
      <c r="J12" s="417" t="s">
        <v>49</v>
      </c>
      <c r="K12" s="418"/>
      <c r="L12" s="419"/>
      <c r="M12" s="404"/>
      <c r="N12" s="400"/>
      <c r="O12" s="401"/>
      <c r="P12" s="406" t="s">
        <v>6</v>
      </c>
      <c r="Q12" s="407"/>
      <c r="R12" s="44"/>
      <c r="U12" s="408" t="s">
        <v>50</v>
      </c>
      <c r="V12" s="409"/>
      <c r="W12" s="90"/>
    </row>
    <row r="13" spans="1:165" s="41" customFormat="1" ht="45.6" customHeight="1" x14ac:dyDescent="0.25">
      <c r="A13" s="79"/>
      <c r="B13" s="65"/>
      <c r="C13" s="272"/>
      <c r="D13" s="273" t="s">
        <v>58</v>
      </c>
      <c r="E13" s="274" t="s">
        <v>7</v>
      </c>
      <c r="F13" s="69" t="s">
        <v>8</v>
      </c>
      <c r="G13" s="275" t="s">
        <v>59</v>
      </c>
      <c r="H13" s="274" t="s">
        <v>7</v>
      </c>
      <c r="I13" s="276" t="s">
        <v>8</v>
      </c>
      <c r="J13" s="70" t="s">
        <v>60</v>
      </c>
      <c r="K13" s="274" t="s">
        <v>7</v>
      </c>
      <c r="L13" s="276" t="s">
        <v>8</v>
      </c>
      <c r="M13" s="404"/>
      <c r="N13" s="277" t="s">
        <v>61</v>
      </c>
      <c r="O13" s="278" t="s">
        <v>62</v>
      </c>
      <c r="P13" s="279" t="s">
        <v>9</v>
      </c>
      <c r="Q13" s="280" t="s">
        <v>10</v>
      </c>
      <c r="R13" s="74" t="s">
        <v>11</v>
      </c>
      <c r="S13" s="281"/>
      <c r="T13" s="64"/>
      <c r="U13" s="282" t="s">
        <v>7</v>
      </c>
      <c r="V13" s="74" t="s">
        <v>8</v>
      </c>
      <c r="W13" s="79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</row>
    <row r="14" spans="1:165" s="80" customFormat="1" ht="12.75" customHeight="1" x14ac:dyDescent="0.25">
      <c r="A14" s="79"/>
      <c r="B14" s="76">
        <v>1</v>
      </c>
      <c r="C14" s="283" t="s">
        <v>12</v>
      </c>
      <c r="D14" s="284"/>
      <c r="E14" s="410"/>
      <c r="F14" s="411"/>
      <c r="G14" s="245"/>
      <c r="H14" s="246"/>
      <c r="I14" s="247"/>
      <c r="J14" s="246"/>
      <c r="K14" s="410"/>
      <c r="L14" s="412"/>
      <c r="M14" s="404"/>
      <c r="N14" s="285"/>
      <c r="O14" s="286"/>
      <c r="P14" s="413"/>
      <c r="Q14" s="413"/>
      <c r="R14" s="414"/>
      <c r="S14" s="281"/>
      <c r="T14" s="64"/>
      <c r="U14" s="410"/>
      <c r="V14" s="412"/>
      <c r="W14" s="79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</row>
    <row r="15" spans="1:165" s="93" customFormat="1" ht="34.950000000000003" customHeight="1" x14ac:dyDescent="0.25">
      <c r="A15" s="90"/>
      <c r="B15" s="81">
        <v>1.1000000000000001</v>
      </c>
      <c r="C15" s="287" t="s">
        <v>13</v>
      </c>
      <c r="D15" s="288"/>
      <c r="E15" s="289"/>
      <c r="F15" s="420"/>
      <c r="G15" s="290"/>
      <c r="H15" s="289"/>
      <c r="I15" s="291"/>
      <c r="J15" s="290"/>
      <c r="K15" s="289"/>
      <c r="L15" s="422"/>
      <c r="M15" s="404"/>
      <c r="N15" s="380">
        <f>(D15+G15+J15)/36</f>
        <v>0</v>
      </c>
      <c r="O15" s="381">
        <f>SUM(E15,H15,K15)/36</f>
        <v>0</v>
      </c>
      <c r="P15" s="292">
        <v>0</v>
      </c>
      <c r="Q15" s="424"/>
      <c r="R15" s="92"/>
      <c r="S15" s="293"/>
      <c r="T15" s="30"/>
      <c r="U15" s="289"/>
      <c r="V15" s="422"/>
      <c r="W15" s="9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</row>
    <row r="16" spans="1:165" s="93" customFormat="1" ht="34.950000000000003" customHeight="1" x14ac:dyDescent="0.25">
      <c r="A16" s="90"/>
      <c r="B16" s="81">
        <v>1.2</v>
      </c>
      <c r="C16" s="287" t="s">
        <v>103</v>
      </c>
      <c r="D16" s="294"/>
      <c r="E16" s="289"/>
      <c r="F16" s="421"/>
      <c r="G16" s="295"/>
      <c r="H16" s="289"/>
      <c r="I16" s="296"/>
      <c r="J16" s="297"/>
      <c r="K16" s="289"/>
      <c r="L16" s="423"/>
      <c r="M16" s="404"/>
      <c r="N16" s="298"/>
      <c r="O16" s="381">
        <f>SUM(E16,H16,K16)/36</f>
        <v>0</v>
      </c>
      <c r="P16" s="292">
        <v>0</v>
      </c>
      <c r="Q16" s="425"/>
      <c r="R16" s="92"/>
      <c r="S16" s="1"/>
      <c r="T16" s="1"/>
      <c r="U16" s="289">
        <v>0</v>
      </c>
      <c r="V16" s="423"/>
      <c r="W16" s="9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</row>
    <row r="17" spans="1:161" s="93" customFormat="1" ht="34.950000000000003" customHeight="1" x14ac:dyDescent="0.25">
      <c r="A17" s="90"/>
      <c r="B17" s="81">
        <v>1.3</v>
      </c>
      <c r="C17" s="299" t="s">
        <v>15</v>
      </c>
      <c r="D17" s="300"/>
      <c r="E17" s="289"/>
      <c r="F17" s="421"/>
      <c r="G17" s="295"/>
      <c r="H17" s="289"/>
      <c r="I17" s="296"/>
      <c r="J17" s="297"/>
      <c r="K17" s="289"/>
      <c r="L17" s="423"/>
      <c r="M17" s="404"/>
      <c r="N17" s="298"/>
      <c r="O17" s="382">
        <f t="shared" ref="O17" si="0">SUM(E17,H17,K17)/36</f>
        <v>0</v>
      </c>
      <c r="P17" s="292">
        <v>0</v>
      </c>
      <c r="Q17" s="425"/>
      <c r="R17" s="92"/>
      <c r="S17" s="1"/>
      <c r="T17" s="1"/>
      <c r="U17" s="289"/>
      <c r="V17" s="423"/>
      <c r="W17" s="9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</row>
    <row r="18" spans="1:161" s="93" customFormat="1" ht="34.950000000000003" customHeight="1" x14ac:dyDescent="0.25">
      <c r="A18" s="90"/>
      <c r="B18" s="129">
        <v>1.6</v>
      </c>
      <c r="C18" s="301" t="s">
        <v>16</v>
      </c>
      <c r="D18" s="300"/>
      <c r="E18" s="289"/>
      <c r="F18" s="421"/>
      <c r="G18" s="295"/>
      <c r="H18" s="289"/>
      <c r="I18" s="296"/>
      <c r="J18" s="297"/>
      <c r="K18" s="289"/>
      <c r="L18" s="423"/>
      <c r="M18" s="404"/>
      <c r="N18" s="298"/>
      <c r="O18" s="381">
        <f>SUM(E18,H18,K18)/36</f>
        <v>0</v>
      </c>
      <c r="P18" s="292">
        <v>0</v>
      </c>
      <c r="Q18" s="302"/>
      <c r="R18" s="92"/>
      <c r="S18" s="1"/>
      <c r="T18" s="1"/>
      <c r="U18" s="289">
        <v>0</v>
      </c>
      <c r="V18" s="423"/>
      <c r="W18" s="9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</row>
    <row r="19" spans="1:161" s="93" customFormat="1" ht="34.950000000000003" customHeight="1" x14ac:dyDescent="0.25">
      <c r="A19" s="90"/>
      <c r="B19" s="129">
        <v>1.7</v>
      </c>
      <c r="C19" s="303" t="s">
        <v>51</v>
      </c>
      <c r="D19" s="304"/>
      <c r="E19" s="230">
        <f>SUM(E15:E18)</f>
        <v>0</v>
      </c>
      <c r="F19" s="305"/>
      <c r="G19" s="306"/>
      <c r="H19" s="230">
        <f>SUM(H15:H18)</f>
        <v>0</v>
      </c>
      <c r="I19" s="307"/>
      <c r="J19" s="308"/>
      <c r="K19" s="230">
        <f>SUM(K15:K18)</f>
        <v>0</v>
      </c>
      <c r="L19" s="309"/>
      <c r="M19" s="404"/>
      <c r="N19" s="298"/>
      <c r="O19" s="381">
        <f>SUM(E19,H19,K19)/36</f>
        <v>0</v>
      </c>
      <c r="P19" s="292">
        <v>0</v>
      </c>
      <c r="Q19" s="302"/>
      <c r="R19" s="92"/>
      <c r="S19" s="1"/>
      <c r="T19" s="1"/>
      <c r="U19" s="289">
        <v>0</v>
      </c>
      <c r="V19" s="309"/>
      <c r="W19" s="9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</row>
    <row r="20" spans="1:161" s="93" customFormat="1" ht="15" customHeight="1" x14ac:dyDescent="0.25">
      <c r="A20" s="90"/>
      <c r="B20" s="310"/>
      <c r="C20" s="311"/>
      <c r="D20" s="312"/>
      <c r="E20" s="313"/>
      <c r="F20" s="313"/>
      <c r="G20" s="314"/>
      <c r="H20" s="313"/>
      <c r="I20" s="315"/>
      <c r="J20" s="313"/>
      <c r="K20" s="313"/>
      <c r="L20" s="316"/>
      <c r="M20" s="404"/>
      <c r="N20" s="317"/>
      <c r="O20" s="318"/>
      <c r="P20" s="292"/>
      <c r="Q20" s="319"/>
      <c r="R20" s="92"/>
      <c r="S20" s="1"/>
      <c r="T20" s="1"/>
      <c r="U20" s="314"/>
      <c r="V20" s="320"/>
      <c r="W20" s="9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</row>
    <row r="21" spans="1:161" s="93" customFormat="1" ht="34.950000000000003" customHeight="1" x14ac:dyDescent="0.25">
      <c r="A21" s="90"/>
      <c r="B21" s="129">
        <v>2</v>
      </c>
      <c r="C21" s="321" t="s">
        <v>104</v>
      </c>
      <c r="D21" s="304"/>
      <c r="E21" s="322"/>
      <c r="F21" s="308"/>
      <c r="G21" s="306"/>
      <c r="H21" s="322"/>
      <c r="I21" s="323"/>
      <c r="J21" s="308"/>
      <c r="K21" s="322"/>
      <c r="L21" s="324"/>
      <c r="M21" s="404"/>
      <c r="N21" s="298"/>
      <c r="O21" s="381">
        <f>SUM(E21,H21,K21)/3</f>
        <v>0</v>
      </c>
      <c r="P21" s="292"/>
      <c r="Q21" s="319"/>
      <c r="R21" s="92"/>
      <c r="S21" s="1"/>
      <c r="T21" s="1"/>
      <c r="U21" s="289"/>
      <c r="V21" s="324"/>
      <c r="W21" s="9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s="80" customFormat="1" ht="34.950000000000003" customHeight="1" x14ac:dyDescent="0.25">
      <c r="A22" s="79"/>
      <c r="B22" s="76">
        <v>3</v>
      </c>
      <c r="C22" s="325" t="s">
        <v>17</v>
      </c>
      <c r="D22" s="326"/>
      <c r="E22" s="427"/>
      <c r="F22" s="427"/>
      <c r="G22" s="327"/>
      <c r="H22" s="328"/>
      <c r="I22" s="329"/>
      <c r="J22" s="327"/>
      <c r="K22" s="427"/>
      <c r="L22" s="428"/>
      <c r="M22" s="404"/>
      <c r="N22" s="285"/>
      <c r="O22" s="330"/>
      <c r="P22" s="411"/>
      <c r="Q22" s="429"/>
      <c r="R22" s="331"/>
      <c r="S22" s="332"/>
      <c r="T22" s="75"/>
      <c r="U22" s="430"/>
      <c r="V22" s="428"/>
      <c r="W22" s="79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</row>
    <row r="23" spans="1:161" s="93" customFormat="1" ht="47.4" customHeight="1" x14ac:dyDescent="0.25">
      <c r="A23" s="90"/>
      <c r="B23" s="81">
        <v>3.1</v>
      </c>
      <c r="C23" s="333" t="s">
        <v>18</v>
      </c>
      <c r="D23" s="334"/>
      <c r="E23" s="431"/>
      <c r="F23" s="335"/>
      <c r="G23" s="336"/>
      <c r="H23" s="337"/>
      <c r="I23" s="338"/>
      <c r="J23" s="336"/>
      <c r="K23" s="431"/>
      <c r="L23" s="339"/>
      <c r="M23" s="404"/>
      <c r="N23" s="298"/>
      <c r="O23" s="381">
        <f>SUM(F23,I23,L23)/36</f>
        <v>0</v>
      </c>
      <c r="P23" s="434"/>
      <c r="Q23" s="340">
        <v>0</v>
      </c>
      <c r="R23" s="92"/>
      <c r="S23" s="1"/>
      <c r="T23" s="1"/>
      <c r="U23" s="437"/>
      <c r="V23" s="339">
        <v>0</v>
      </c>
      <c r="W23" s="9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s="93" customFormat="1" ht="34.950000000000003" customHeight="1" x14ac:dyDescent="0.25">
      <c r="A24" s="90"/>
      <c r="B24" s="81">
        <v>3.2</v>
      </c>
      <c r="C24" s="287" t="s">
        <v>111</v>
      </c>
      <c r="D24" s="341"/>
      <c r="E24" s="432"/>
      <c r="F24" s="335"/>
      <c r="G24" s="342"/>
      <c r="H24" s="343"/>
      <c r="I24" s="338"/>
      <c r="J24" s="342"/>
      <c r="K24" s="432"/>
      <c r="L24" s="338"/>
      <c r="M24" s="404"/>
      <c r="N24" s="298"/>
      <c r="O24" s="381">
        <f t="shared" ref="O24:O29" si="1">SUM(F24,I24,L24)/36</f>
        <v>0</v>
      </c>
      <c r="P24" s="435"/>
      <c r="Q24" s="340">
        <v>0</v>
      </c>
      <c r="R24" s="92"/>
      <c r="S24" s="1"/>
      <c r="T24" s="1"/>
      <c r="U24" s="438"/>
      <c r="V24" s="339">
        <v>0</v>
      </c>
      <c r="W24" s="9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</row>
    <row r="25" spans="1:161" s="93" customFormat="1" ht="34.950000000000003" customHeight="1" x14ac:dyDescent="0.25">
      <c r="A25" s="90"/>
      <c r="B25" s="81">
        <v>3.3</v>
      </c>
      <c r="C25" s="287" t="s">
        <v>112</v>
      </c>
      <c r="D25" s="341"/>
      <c r="E25" s="432"/>
      <c r="F25" s="335"/>
      <c r="G25" s="342"/>
      <c r="H25" s="343"/>
      <c r="I25" s="338"/>
      <c r="J25" s="342"/>
      <c r="K25" s="432"/>
      <c r="L25" s="338"/>
      <c r="M25" s="404"/>
      <c r="N25" s="298"/>
      <c r="O25" s="381">
        <f t="shared" si="1"/>
        <v>0</v>
      </c>
      <c r="P25" s="435"/>
      <c r="Q25" s="340">
        <v>0</v>
      </c>
      <c r="R25" s="92"/>
      <c r="S25" s="1"/>
      <c r="T25" s="1"/>
      <c r="U25" s="438"/>
      <c r="V25" s="339">
        <v>0</v>
      </c>
      <c r="W25" s="9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</row>
    <row r="26" spans="1:161" s="93" customFormat="1" ht="34.950000000000003" customHeight="1" x14ac:dyDescent="0.25">
      <c r="A26" s="90"/>
      <c r="B26" s="81">
        <v>3.4</v>
      </c>
      <c r="C26" s="287" t="s">
        <v>52</v>
      </c>
      <c r="D26" s="341"/>
      <c r="E26" s="432"/>
      <c r="F26" s="335"/>
      <c r="G26" s="342"/>
      <c r="H26" s="343"/>
      <c r="I26" s="338"/>
      <c r="J26" s="342"/>
      <c r="K26" s="432"/>
      <c r="L26" s="338"/>
      <c r="M26" s="404"/>
      <c r="N26" s="298"/>
      <c r="O26" s="381">
        <f t="shared" si="1"/>
        <v>0</v>
      </c>
      <c r="P26" s="435"/>
      <c r="Q26" s="340"/>
      <c r="R26" s="92"/>
      <c r="S26" s="1"/>
      <c r="T26" s="1"/>
      <c r="U26" s="438"/>
      <c r="V26" s="289">
        <v>0</v>
      </c>
      <c r="W26" s="9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</row>
    <row r="27" spans="1:161" s="93" customFormat="1" ht="34.950000000000003" customHeight="1" x14ac:dyDescent="0.25">
      <c r="A27" s="90"/>
      <c r="B27" s="81">
        <v>3.5</v>
      </c>
      <c r="C27" s="287" t="s">
        <v>53</v>
      </c>
      <c r="D27" s="341"/>
      <c r="E27" s="432"/>
      <c r="F27" s="335"/>
      <c r="G27" s="342"/>
      <c r="H27" s="343"/>
      <c r="I27" s="338"/>
      <c r="J27" s="342"/>
      <c r="K27" s="432"/>
      <c r="L27" s="338"/>
      <c r="M27" s="404"/>
      <c r="N27" s="298"/>
      <c r="O27" s="381">
        <f t="shared" si="1"/>
        <v>0</v>
      </c>
      <c r="P27" s="435"/>
      <c r="Q27" s="340"/>
      <c r="R27" s="92"/>
      <c r="S27" s="1"/>
      <c r="T27" s="1"/>
      <c r="U27" s="438"/>
      <c r="V27" s="289">
        <v>0</v>
      </c>
      <c r="W27" s="9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</row>
    <row r="28" spans="1:161" s="93" customFormat="1" ht="34.950000000000003" customHeight="1" x14ac:dyDescent="0.25">
      <c r="A28" s="90"/>
      <c r="B28" s="81">
        <v>3.6</v>
      </c>
      <c r="C28" s="287" t="s">
        <v>54</v>
      </c>
      <c r="D28" s="341"/>
      <c r="E28" s="432"/>
      <c r="F28" s="335"/>
      <c r="G28" s="342"/>
      <c r="H28" s="343"/>
      <c r="I28" s="338"/>
      <c r="J28" s="342"/>
      <c r="K28" s="432"/>
      <c r="L28" s="338"/>
      <c r="M28" s="404"/>
      <c r="N28" s="298"/>
      <c r="O28" s="381">
        <f t="shared" si="1"/>
        <v>0</v>
      </c>
      <c r="P28" s="435"/>
      <c r="Q28" s="340">
        <v>0</v>
      </c>
      <c r="R28" s="92"/>
      <c r="S28" s="1"/>
      <c r="T28" s="1"/>
      <c r="U28" s="438"/>
      <c r="V28" s="289">
        <v>0</v>
      </c>
      <c r="W28" s="9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</row>
    <row r="29" spans="1:161" s="93" customFormat="1" ht="34.950000000000003" customHeight="1" x14ac:dyDescent="0.25">
      <c r="A29" s="90"/>
      <c r="B29" s="81">
        <v>3.7</v>
      </c>
      <c r="C29" s="287" t="s">
        <v>20</v>
      </c>
      <c r="D29" s="341"/>
      <c r="E29" s="432"/>
      <c r="F29" s="335"/>
      <c r="G29" s="342"/>
      <c r="H29" s="343"/>
      <c r="I29" s="338"/>
      <c r="J29" s="342"/>
      <c r="K29" s="432"/>
      <c r="L29" s="338"/>
      <c r="M29" s="404"/>
      <c r="N29" s="298"/>
      <c r="O29" s="381">
        <f t="shared" si="1"/>
        <v>0</v>
      </c>
      <c r="P29" s="435"/>
      <c r="Q29" s="340">
        <v>0</v>
      </c>
      <c r="R29" s="92"/>
      <c r="S29" s="1"/>
      <c r="T29" s="1"/>
      <c r="U29" s="438"/>
      <c r="V29" s="289">
        <v>0</v>
      </c>
      <c r="W29" s="9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</row>
    <row r="30" spans="1:161" s="93" customFormat="1" ht="34.950000000000003" customHeight="1" x14ac:dyDescent="0.25">
      <c r="A30" s="90"/>
      <c r="B30" s="81">
        <v>3.8</v>
      </c>
      <c r="C30" s="301" t="s">
        <v>55</v>
      </c>
      <c r="D30" s="344"/>
      <c r="E30" s="432"/>
      <c r="F30" s="383">
        <f>E19-F31</f>
        <v>0</v>
      </c>
      <c r="G30" s="342"/>
      <c r="H30" s="345"/>
      <c r="I30" s="383">
        <f>H19-I31</f>
        <v>0</v>
      </c>
      <c r="J30" s="342"/>
      <c r="K30" s="432"/>
      <c r="L30" s="383">
        <f>K19-L31</f>
        <v>0</v>
      </c>
      <c r="M30" s="404"/>
      <c r="N30" s="298"/>
      <c r="O30" s="381">
        <f>SUM(F30,I30,L30)/36</f>
        <v>0</v>
      </c>
      <c r="P30" s="435"/>
      <c r="Q30" s="340">
        <v>0</v>
      </c>
      <c r="R30" s="92"/>
      <c r="S30" s="1"/>
      <c r="T30" s="1"/>
      <c r="U30" s="438"/>
      <c r="V30" s="289">
        <v>0</v>
      </c>
      <c r="W30" s="9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</row>
    <row r="31" spans="1:161" s="93" customFormat="1" ht="34.950000000000003" customHeight="1" x14ac:dyDescent="0.25">
      <c r="A31" s="90"/>
      <c r="B31" s="173">
        <v>3.9</v>
      </c>
      <c r="C31" s="299" t="s">
        <v>56</v>
      </c>
      <c r="D31" s="346"/>
      <c r="E31" s="433"/>
      <c r="F31" s="383">
        <f>SUM(F23:F29)</f>
        <v>0</v>
      </c>
      <c r="G31" s="306"/>
      <c r="H31" s="347"/>
      <c r="I31" s="383">
        <f>SUM(I23:I29)</f>
        <v>0</v>
      </c>
      <c r="J31" s="306"/>
      <c r="K31" s="433"/>
      <c r="L31" s="383">
        <f>SUM(L23:L29)</f>
        <v>0</v>
      </c>
      <c r="M31" s="404"/>
      <c r="N31" s="298"/>
      <c r="O31" s="381">
        <f>SUM(F31,I31,L31)/36</f>
        <v>0</v>
      </c>
      <c r="P31" s="436"/>
      <c r="Q31" s="340">
        <v>0</v>
      </c>
      <c r="R31" s="92"/>
      <c r="S31" s="293"/>
      <c r="T31" s="30"/>
      <c r="U31" s="439"/>
      <c r="V31" s="289">
        <v>0</v>
      </c>
      <c r="W31" s="9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161" s="80" customFormat="1" ht="12.75" customHeight="1" x14ac:dyDescent="0.25">
      <c r="A32" s="79"/>
      <c r="B32" s="440"/>
      <c r="C32" s="443"/>
      <c r="D32" s="348"/>
      <c r="E32" s="446"/>
      <c r="F32" s="446"/>
      <c r="G32" s="349"/>
      <c r="H32" s="349"/>
      <c r="I32" s="349"/>
      <c r="J32" s="349"/>
      <c r="K32" s="446"/>
      <c r="L32" s="449"/>
      <c r="M32" s="404"/>
      <c r="N32" s="350"/>
      <c r="O32" s="351"/>
      <c r="P32" s="352"/>
      <c r="Q32" s="353"/>
      <c r="R32" s="331"/>
      <c r="S32" s="293"/>
      <c r="T32" s="64"/>
      <c r="U32" s="446"/>
      <c r="V32" s="449"/>
      <c r="W32" s="35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</row>
    <row r="33" spans="1:161" s="93" customFormat="1" ht="12.75" customHeight="1" x14ac:dyDescent="0.25">
      <c r="A33" s="90"/>
      <c r="B33" s="441"/>
      <c r="C33" s="444"/>
      <c r="D33" s="355"/>
      <c r="E33" s="447"/>
      <c r="F33" s="447"/>
      <c r="G33" s="356"/>
      <c r="H33" s="356"/>
      <c r="I33" s="356"/>
      <c r="J33" s="356"/>
      <c r="K33" s="447"/>
      <c r="L33" s="450"/>
      <c r="M33" s="404"/>
      <c r="N33" s="357"/>
      <c r="O33" s="358"/>
      <c r="P33" s="359">
        <f>SUM(P15:P21)</f>
        <v>0</v>
      </c>
      <c r="Q33" s="360"/>
      <c r="R33" s="92"/>
      <c r="S33" s="293"/>
      <c r="T33" s="30"/>
      <c r="U33" s="447"/>
      <c r="V33" s="450"/>
      <c r="W33" s="36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</row>
    <row r="34" spans="1:161" s="93" customFormat="1" ht="13.2" x14ac:dyDescent="0.25">
      <c r="A34" s="90"/>
      <c r="B34" s="441"/>
      <c r="C34" s="444"/>
      <c r="D34" s="355"/>
      <c r="E34" s="447"/>
      <c r="F34" s="447"/>
      <c r="G34" s="356"/>
      <c r="H34" s="356"/>
      <c r="I34" s="356"/>
      <c r="J34" s="356"/>
      <c r="K34" s="447"/>
      <c r="L34" s="450"/>
      <c r="M34" s="404"/>
      <c r="N34" s="357"/>
      <c r="O34" s="358"/>
      <c r="P34" s="362"/>
      <c r="Q34" s="363">
        <f>SUM(Q22:Q31)</f>
        <v>0</v>
      </c>
      <c r="R34" s="92"/>
      <c r="S34" s="293"/>
      <c r="T34" s="30"/>
      <c r="U34" s="447"/>
      <c r="V34" s="450"/>
      <c r="W34" s="36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</row>
    <row r="35" spans="1:161" s="80" customFormat="1" ht="12.75" customHeight="1" thickBot="1" x14ac:dyDescent="0.3">
      <c r="A35" s="79"/>
      <c r="B35" s="442"/>
      <c r="C35" s="445"/>
      <c r="D35" s="364"/>
      <c r="E35" s="448"/>
      <c r="F35" s="448"/>
      <c r="G35" s="365"/>
      <c r="H35" s="365"/>
      <c r="I35" s="365"/>
      <c r="J35" s="365"/>
      <c r="K35" s="448"/>
      <c r="L35" s="451"/>
      <c r="M35" s="405"/>
      <c r="N35" s="366"/>
      <c r="O35" s="367"/>
      <c r="P35" s="368"/>
      <c r="Q35" s="369" t="str">
        <f>IF(P33-Q34&lt;=0,"kein anrechenbarer Schaden",P33-Q34)</f>
        <v>kein anrechenbarer Schaden</v>
      </c>
      <c r="R35" s="370" t="s">
        <v>57</v>
      </c>
      <c r="S35" s="371"/>
      <c r="T35" s="372"/>
      <c r="U35" s="448"/>
      <c r="V35" s="451"/>
      <c r="W35" s="373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</row>
    <row r="36" spans="1:161" s="213" customFormat="1" ht="28.5" customHeight="1" x14ac:dyDescent="0.25">
      <c r="A36" s="21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33"/>
      <c r="Q36" s="374" t="e">
        <f>IF(ISBLANK(#REF!),"n/a",(Q35/360*#REF!))</f>
        <v>#VALUE!</v>
      </c>
      <c r="R36" s="375" t="s">
        <v>23</v>
      </c>
      <c r="S36" s="1"/>
      <c r="T36" s="212"/>
      <c r="U36" s="17"/>
      <c r="V36" s="17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</row>
    <row r="37" spans="1:161" ht="14.4" thickBot="1" x14ac:dyDescent="0.3">
      <c r="P37" s="376"/>
      <c r="Q37" s="377" t="e">
        <f>IF(ISBLANK(#REF!),Q35*0.8,Q36*0.8)</f>
        <v>#VALUE!</v>
      </c>
      <c r="R37" s="378" t="s">
        <v>24</v>
      </c>
    </row>
    <row r="38" spans="1:161" s="63" customFormat="1" ht="3.6" customHeight="1" x14ac:dyDescent="0.25">
      <c r="A38" s="1"/>
      <c r="B38" s="216"/>
      <c r="F38" s="218"/>
      <c r="G38" s="218"/>
      <c r="H38" s="218"/>
      <c r="I38" s="218"/>
      <c r="J38" s="218"/>
      <c r="L38" s="218"/>
      <c r="P38" s="4"/>
      <c r="Q38" s="4"/>
      <c r="R38" s="4"/>
      <c r="S38" s="1"/>
      <c r="T38" s="1"/>
      <c r="V38" s="21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ht="13.8" x14ac:dyDescent="0.25">
      <c r="F39" s="219"/>
      <c r="G39" s="219"/>
      <c r="H39" s="219"/>
      <c r="I39" s="219"/>
      <c r="J39" s="219"/>
      <c r="L39" s="219"/>
      <c r="P39" s="426" t="s">
        <v>25</v>
      </c>
      <c r="Q39" s="224" t="s">
        <v>26</v>
      </c>
      <c r="R39" s="379"/>
      <c r="V39" s="219"/>
    </row>
    <row r="40" spans="1:161" s="63" customFormat="1" ht="5.25" customHeight="1" x14ac:dyDescent="0.25">
      <c r="A40" s="1"/>
      <c r="B40" s="216"/>
      <c r="F40" s="218"/>
      <c r="G40" s="218"/>
      <c r="H40" s="218"/>
      <c r="I40" s="218"/>
      <c r="J40" s="218"/>
      <c r="L40" s="218"/>
      <c r="P40" s="426"/>
      <c r="Q40" s="223"/>
      <c r="S40" s="1"/>
      <c r="T40" s="1"/>
      <c r="V40" s="21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</row>
    <row r="41" spans="1:161" ht="12" x14ac:dyDescent="0.25">
      <c r="F41" s="219"/>
      <c r="G41" s="219"/>
      <c r="H41" s="219"/>
      <c r="I41" s="219"/>
      <c r="J41" s="219"/>
      <c r="L41" s="219"/>
      <c r="P41" s="426"/>
      <c r="Q41" s="224" t="s">
        <v>27</v>
      </c>
      <c r="R41" s="225"/>
      <c r="V41" s="219"/>
    </row>
    <row r="42" spans="1:161" ht="5.25" customHeight="1" x14ac:dyDescent="0.25">
      <c r="P42" s="426"/>
      <c r="Q42" s="223"/>
      <c r="R42" s="63"/>
    </row>
    <row r="43" spans="1:161" ht="24.75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426"/>
      <c r="Q43" s="227" t="s">
        <v>28</v>
      </c>
      <c r="R43" s="228"/>
      <c r="U43" s="17"/>
      <c r="V43" s="17"/>
      <c r="EV43" s="4"/>
      <c r="EW43" s="4"/>
      <c r="EX43" s="4"/>
      <c r="EY43" s="4"/>
      <c r="EZ43" s="4"/>
      <c r="FA43" s="4"/>
      <c r="FB43" s="4"/>
      <c r="FC43" s="4"/>
      <c r="FD43" s="4"/>
      <c r="FE43" s="4"/>
    </row>
    <row r="44" spans="1:161" ht="13.2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U44" s="17"/>
      <c r="V44" s="17"/>
      <c r="EV44" s="4"/>
      <c r="EW44" s="4"/>
      <c r="EX44" s="4"/>
      <c r="EY44" s="4"/>
      <c r="EZ44" s="4"/>
      <c r="FA44" s="4"/>
      <c r="FB44" s="4"/>
      <c r="FC44" s="4"/>
      <c r="FD44" s="4"/>
      <c r="FE44" s="4"/>
    </row>
    <row r="45" spans="1:161" ht="13.2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"/>
      <c r="Q45" s="1"/>
      <c r="R45" s="1"/>
      <c r="U45" s="17"/>
      <c r="V45" s="17"/>
      <c r="EV45" s="4"/>
      <c r="EW45" s="4"/>
      <c r="EX45" s="4"/>
      <c r="EY45" s="4"/>
      <c r="EZ45" s="4"/>
      <c r="FA45" s="4"/>
      <c r="FB45" s="4"/>
      <c r="FC45" s="4"/>
      <c r="FD45" s="4"/>
      <c r="FE45" s="4"/>
    </row>
    <row r="46" spans="1:161" ht="13.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"/>
      <c r="Q46" s="1"/>
      <c r="R46" s="1"/>
      <c r="U46" s="17"/>
      <c r="V46" s="17"/>
      <c r="EV46" s="4"/>
      <c r="EW46" s="4"/>
      <c r="EX46" s="4"/>
      <c r="EY46" s="4"/>
      <c r="EZ46" s="4"/>
      <c r="FA46" s="4"/>
      <c r="FB46" s="4"/>
      <c r="FC46" s="4"/>
      <c r="FD46" s="4"/>
      <c r="FE46" s="4"/>
    </row>
    <row r="47" spans="1:161" ht="13.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"/>
      <c r="Q47" s="1"/>
      <c r="R47" s="1"/>
      <c r="U47" s="17"/>
      <c r="V47" s="17"/>
      <c r="EV47" s="4"/>
      <c r="EW47" s="4"/>
      <c r="EX47" s="4"/>
      <c r="EY47" s="4"/>
      <c r="EZ47" s="4"/>
      <c r="FA47" s="4"/>
      <c r="FB47" s="4"/>
      <c r="FC47" s="4"/>
      <c r="FD47" s="4"/>
      <c r="FE47" s="4"/>
    </row>
    <row r="48" spans="1:161" ht="13.2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"/>
      <c r="Q48" s="1"/>
      <c r="R48" s="1"/>
      <c r="U48" s="17"/>
      <c r="V48" s="17"/>
      <c r="EV48" s="4"/>
      <c r="EW48" s="4"/>
      <c r="EX48" s="4"/>
      <c r="EY48" s="4"/>
      <c r="EZ48" s="4"/>
      <c r="FA48" s="4"/>
      <c r="FB48" s="4"/>
      <c r="FC48" s="4"/>
      <c r="FD48" s="4"/>
      <c r="FE48" s="4"/>
    </row>
    <row r="49" spans="2:161" ht="13.2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"/>
      <c r="Q49" s="1"/>
      <c r="R49" s="1"/>
      <c r="U49" s="17"/>
      <c r="V49" s="17"/>
      <c r="EV49" s="4"/>
      <c r="EW49" s="4"/>
      <c r="EX49" s="4"/>
      <c r="EY49" s="4"/>
      <c r="EZ49" s="4"/>
      <c r="FA49" s="4"/>
      <c r="FB49" s="4"/>
      <c r="FC49" s="4"/>
      <c r="FD49" s="4"/>
      <c r="FE49" s="4"/>
    </row>
    <row r="50" spans="2:161" ht="13.2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"/>
      <c r="Q50" s="1"/>
      <c r="R50" s="1"/>
      <c r="U50" s="17"/>
      <c r="V50" s="17"/>
      <c r="EV50" s="4"/>
      <c r="EW50" s="4"/>
      <c r="EX50" s="4"/>
      <c r="EY50" s="4"/>
      <c r="EZ50" s="4"/>
      <c r="FA50" s="4"/>
      <c r="FB50" s="4"/>
      <c r="FC50" s="4"/>
      <c r="FD50" s="4"/>
      <c r="FE50" s="4"/>
    </row>
    <row r="51" spans="2:161" ht="13.2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"/>
      <c r="Q51" s="1"/>
      <c r="R51" s="1"/>
      <c r="U51" s="17"/>
      <c r="V51" s="17"/>
      <c r="EV51" s="4"/>
      <c r="EW51" s="4"/>
      <c r="EX51" s="4"/>
      <c r="EY51" s="4"/>
      <c r="EZ51" s="4"/>
      <c r="FA51" s="4"/>
      <c r="FB51" s="4"/>
      <c r="FC51" s="4"/>
      <c r="FD51" s="4"/>
      <c r="FE51" s="4"/>
    </row>
    <row r="52" spans="2:161" x14ac:dyDescent="0.25">
      <c r="P52" s="1"/>
      <c r="Q52" s="1"/>
      <c r="R52" s="1"/>
    </row>
    <row r="53" spans="2:161" x14ac:dyDescent="0.25">
      <c r="P53" s="1"/>
      <c r="Q53" s="1"/>
      <c r="R53" s="1"/>
    </row>
  </sheetData>
  <sheetProtection algorithmName="SHA-512" hashValue="SxgauiiwgmnoWFf6EXdZhmFTs+09p8p3ZAHxU/c+StkmhMn9BXLNwjkEdkhcaMxMeFXoHP/JWpIbQk4LqpJRnA==" saltValue="AatpqB6xQI4zT6f2HrdD5g==" spinCount="100000" sheet="1" objects="1" scenarios="1" selectLockedCells="1"/>
  <mergeCells count="35">
    <mergeCell ref="B32:B35"/>
    <mergeCell ref="C32:C35"/>
    <mergeCell ref="E32:F35"/>
    <mergeCell ref="K32:L35"/>
    <mergeCell ref="U32:V35"/>
    <mergeCell ref="P39:P43"/>
    <mergeCell ref="E22:F22"/>
    <mergeCell ref="K22:L22"/>
    <mergeCell ref="P22:Q22"/>
    <mergeCell ref="U22:V22"/>
    <mergeCell ref="E23:E31"/>
    <mergeCell ref="K23:K31"/>
    <mergeCell ref="P23:P31"/>
    <mergeCell ref="U23:U31"/>
    <mergeCell ref="U10:V10"/>
    <mergeCell ref="M12:M35"/>
    <mergeCell ref="P12:Q12"/>
    <mergeCell ref="U12:V12"/>
    <mergeCell ref="E14:F14"/>
    <mergeCell ref="K14:L14"/>
    <mergeCell ref="P14:R14"/>
    <mergeCell ref="D12:F12"/>
    <mergeCell ref="G12:I12"/>
    <mergeCell ref="J12:L12"/>
    <mergeCell ref="U14:V14"/>
    <mergeCell ref="F15:F18"/>
    <mergeCell ref="L15:L18"/>
    <mergeCell ref="Q15:Q17"/>
    <mergeCell ref="V15:V18"/>
    <mergeCell ref="C2:E2"/>
    <mergeCell ref="E5:M5"/>
    <mergeCell ref="E6:M6"/>
    <mergeCell ref="C10:L10"/>
    <mergeCell ref="P10:R10"/>
    <mergeCell ref="N10:O12"/>
  </mergeCells>
  <conditionalFormatting sqref="Q35">
    <cfRule type="cellIs" dxfId="1" priority="1" operator="equal">
      <formula>"kein ungedeckter Schaden"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&amp;L&amp;9Berechnung Ausfallentschädigung&amp;C&amp;9Modell Entgangene Einnahmen&amp;R&amp;9Fachstelle Kultur Kanton Zürich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92"/>
  <sheetViews>
    <sheetView showGridLines="0" topLeftCell="A42" zoomScale="120" zoomScaleNormal="120" workbookViewId="0">
      <selection activeCell="K51" sqref="K51"/>
    </sheetView>
  </sheetViews>
  <sheetFormatPr baseColWidth="10" defaultColWidth="11.5546875" defaultRowHeight="11.4" outlineLevelCol="1" x14ac:dyDescent="0.25"/>
  <cols>
    <col min="1" max="1" width="5.6640625" style="1" customWidth="1"/>
    <col min="2" max="2" width="3.88671875" style="2" customWidth="1"/>
    <col min="3" max="3" width="20.109375" style="3" customWidth="1"/>
    <col min="4" max="4" width="14.88671875" style="3" customWidth="1"/>
    <col min="5" max="5" width="15.5546875" style="4" customWidth="1"/>
    <col min="6" max="6" width="13.5546875" style="4" customWidth="1"/>
    <col min="7" max="7" width="14" style="4" customWidth="1"/>
    <col min="8" max="8" width="12.44140625" style="4" customWidth="1"/>
    <col min="9" max="9" width="14.6640625" style="4" customWidth="1"/>
    <col min="10" max="11" width="16.88671875" style="4" customWidth="1"/>
    <col min="12" max="12" width="58" style="4" customWidth="1"/>
    <col min="13" max="13" width="18.33203125" style="4" customWidth="1"/>
    <col min="14" max="14" width="20.5546875" style="4" customWidth="1"/>
    <col min="15" max="15" width="16.88671875" style="4" customWidth="1"/>
    <col min="16" max="16" width="50" style="4" customWidth="1"/>
    <col min="17" max="17" width="38.5546875" style="4" customWidth="1"/>
    <col min="18" max="18" width="17.88671875" style="4" customWidth="1"/>
    <col min="19" max="19" width="18.6640625" style="4" customWidth="1"/>
    <col min="20" max="20" width="82.44140625" style="4" customWidth="1"/>
    <col min="21" max="21" width="1.109375" style="4" customWidth="1"/>
    <col min="22" max="23" width="28.5546875" style="4" hidden="1" customWidth="1" outlineLevel="1"/>
    <col min="24" max="24" width="50" style="4" hidden="1" customWidth="1" outlineLevel="1"/>
    <col min="25" max="25" width="52.33203125" style="1" customWidth="1" collapsed="1"/>
    <col min="26" max="168" width="11.5546875" style="1"/>
    <col min="169" max="16384" width="11.5546875" style="4"/>
  </cols>
  <sheetData>
    <row r="1" spans="1:172" ht="12" thickBot="1" x14ac:dyDescent="0.3"/>
    <row r="2" spans="1:172" s="10" customFormat="1" ht="15.6" x14ac:dyDescent="0.3">
      <c r="A2" s="5"/>
      <c r="B2" s="6"/>
      <c r="C2" s="7" t="s">
        <v>105</v>
      </c>
      <c r="D2" s="7"/>
      <c r="E2" s="7"/>
      <c r="F2" s="7"/>
      <c r="G2" s="7"/>
      <c r="H2" s="7"/>
      <c r="I2" s="7"/>
      <c r="J2" s="7"/>
      <c r="K2" s="8"/>
      <c r="L2" s="9"/>
      <c r="Q2" s="11"/>
    </row>
    <row r="3" spans="1:172" s="10" customFormat="1" ht="15.6" x14ac:dyDescent="0.3">
      <c r="A3" s="5"/>
      <c r="B3" s="12"/>
      <c r="C3" s="13" t="s">
        <v>63</v>
      </c>
      <c r="D3" s="13"/>
      <c r="E3" s="14"/>
      <c r="F3" s="14"/>
      <c r="G3" s="14"/>
      <c r="H3" s="14"/>
      <c r="I3" s="14"/>
      <c r="J3" s="15"/>
      <c r="K3" s="15"/>
      <c r="L3" s="16"/>
      <c r="T3" s="17"/>
    </row>
    <row r="4" spans="1:172" s="10" customFormat="1" ht="5.25" customHeight="1" thickBot="1" x14ac:dyDescent="0.3">
      <c r="A4" s="5"/>
      <c r="B4" s="18"/>
      <c r="C4" s="19"/>
      <c r="D4" s="19"/>
      <c r="E4" s="20"/>
      <c r="F4" s="20"/>
      <c r="G4" s="20"/>
      <c r="H4" s="20"/>
      <c r="I4" s="20"/>
      <c r="J4" s="20"/>
      <c r="K4" s="20"/>
      <c r="L4" s="21"/>
      <c r="T4" s="17"/>
    </row>
    <row r="5" spans="1:172" s="10" customFormat="1" ht="15" customHeight="1" x14ac:dyDescent="0.25">
      <c r="A5" s="5"/>
      <c r="B5" s="18"/>
      <c r="C5" s="22" t="s">
        <v>0</v>
      </c>
      <c r="D5" s="23"/>
      <c r="E5" s="24"/>
      <c r="F5" s="24"/>
      <c r="G5" s="24"/>
      <c r="H5" s="24"/>
      <c r="I5" s="24"/>
      <c r="J5" s="387" t="s">
        <v>1</v>
      </c>
      <c r="K5" s="460"/>
      <c r="L5" s="461"/>
      <c r="M5" s="25"/>
      <c r="N5" s="25"/>
      <c r="O5" s="25"/>
      <c r="P5" s="25"/>
      <c r="Q5" s="25"/>
      <c r="R5" s="17"/>
      <c r="S5" s="462"/>
      <c r="T5" s="462"/>
    </row>
    <row r="6" spans="1:172" s="10" customFormat="1" ht="15.6" thickBot="1" x14ac:dyDescent="0.3">
      <c r="A6" s="5"/>
      <c r="B6" s="18"/>
      <c r="C6" s="26" t="s">
        <v>2</v>
      </c>
      <c r="D6" s="27"/>
      <c r="E6" s="28"/>
      <c r="F6" s="28"/>
      <c r="G6" s="28"/>
      <c r="H6" s="28"/>
      <c r="I6" s="28"/>
      <c r="J6" s="390"/>
      <c r="K6" s="463"/>
      <c r="L6" s="464"/>
      <c r="M6" s="29"/>
      <c r="N6" s="29"/>
      <c r="O6" s="29"/>
      <c r="P6" s="29"/>
      <c r="Q6" s="29"/>
      <c r="R6" s="17"/>
      <c r="S6" s="462"/>
      <c r="T6" s="462"/>
    </row>
    <row r="7" spans="1:172" ht="5.25" customHeight="1" thickBot="1" x14ac:dyDescent="0.3">
      <c r="A7" s="30"/>
      <c r="B7" s="31"/>
      <c r="C7" s="32"/>
      <c r="D7" s="32"/>
      <c r="E7" s="33"/>
      <c r="F7" s="33"/>
      <c r="G7" s="33"/>
      <c r="H7" s="33"/>
      <c r="I7" s="33"/>
      <c r="J7" s="33"/>
      <c r="K7" s="34"/>
      <c r="L7" s="35"/>
      <c r="M7" s="36"/>
      <c r="O7" s="36"/>
      <c r="S7" s="36"/>
      <c r="W7" s="36"/>
      <c r="Y7" s="36"/>
      <c r="Z7" s="37"/>
      <c r="AA7" s="36"/>
      <c r="AB7" s="4"/>
      <c r="FM7" s="1"/>
      <c r="FN7" s="1"/>
      <c r="FO7" s="1"/>
      <c r="FP7" s="1"/>
    </row>
    <row r="8" spans="1:172" s="40" customFormat="1" ht="42" customHeight="1" x14ac:dyDescent="0.25">
      <c r="A8" s="38"/>
      <c r="B8" s="39"/>
      <c r="C8" s="465" t="s">
        <v>106</v>
      </c>
      <c r="D8" s="466"/>
      <c r="E8" s="467"/>
      <c r="F8" s="467"/>
      <c r="G8" s="467"/>
      <c r="H8" s="467"/>
      <c r="I8" s="467"/>
      <c r="J8" s="467"/>
      <c r="K8" s="467"/>
      <c r="L8" s="468"/>
      <c r="N8" s="41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</row>
    <row r="9" spans="1:172" ht="9" customHeight="1" x14ac:dyDescent="0.25">
      <c r="A9" s="30"/>
      <c r="B9" s="31"/>
      <c r="C9" s="43"/>
      <c r="D9" s="32"/>
      <c r="E9" s="33"/>
      <c r="F9" s="33"/>
      <c r="G9" s="33"/>
      <c r="H9" s="33"/>
      <c r="I9" s="33"/>
      <c r="J9" s="34"/>
      <c r="K9" s="34"/>
      <c r="L9" s="44"/>
      <c r="M9" s="45"/>
      <c r="N9" s="36"/>
      <c r="R9" s="36"/>
      <c r="V9" s="36"/>
      <c r="X9" s="36"/>
      <c r="Y9" s="37"/>
      <c r="Z9" s="36"/>
      <c r="AA9" s="4"/>
      <c r="FM9" s="1"/>
      <c r="FN9" s="1"/>
      <c r="FO9" s="1"/>
    </row>
    <row r="10" spans="1:172" ht="49.95" customHeight="1" thickBot="1" x14ac:dyDescent="0.3">
      <c r="A10" s="30"/>
      <c r="B10" s="31"/>
      <c r="C10" s="46" t="s">
        <v>64</v>
      </c>
      <c r="D10" s="47"/>
      <c r="E10" s="469" t="s">
        <v>65</v>
      </c>
      <c r="F10" s="469"/>
      <c r="G10" s="470"/>
      <c r="H10" s="242"/>
      <c r="I10" s="48"/>
      <c r="J10" s="471" t="s">
        <v>66</v>
      </c>
      <c r="K10" s="472"/>
      <c r="L10" s="49" t="s">
        <v>67</v>
      </c>
      <c r="M10" s="45"/>
      <c r="N10" s="36"/>
      <c r="R10" s="36"/>
      <c r="V10" s="36"/>
      <c r="X10" s="36"/>
      <c r="Y10" s="37"/>
      <c r="Z10" s="36"/>
      <c r="AA10" s="4"/>
      <c r="FM10" s="1"/>
      <c r="FN10" s="1"/>
      <c r="FO10" s="1"/>
    </row>
    <row r="11" spans="1:172" ht="11.4" customHeight="1" thickBot="1" x14ac:dyDescent="0.3">
      <c r="A11" s="30"/>
      <c r="B11" s="31"/>
      <c r="C11" s="50"/>
      <c r="D11" s="51"/>
      <c r="E11" s="52"/>
      <c r="F11" s="52"/>
      <c r="G11" s="52"/>
      <c r="H11" s="52"/>
      <c r="I11" s="52"/>
      <c r="J11" s="53"/>
      <c r="K11" s="53"/>
      <c r="L11" s="54"/>
      <c r="M11" s="45"/>
      <c r="N11" s="36"/>
      <c r="R11" s="36"/>
      <c r="V11" s="36"/>
      <c r="X11" s="36"/>
      <c r="Y11" s="37"/>
      <c r="Z11" s="36"/>
      <c r="AA11" s="4"/>
      <c r="FM11" s="1"/>
      <c r="FN11" s="1"/>
      <c r="FO11" s="1"/>
    </row>
    <row r="12" spans="1:172" ht="36" customHeight="1" thickBot="1" x14ac:dyDescent="0.3">
      <c r="A12" s="30"/>
      <c r="B12" s="31"/>
      <c r="C12" s="476" t="s">
        <v>3</v>
      </c>
      <c r="D12" s="477"/>
      <c r="E12" s="477"/>
      <c r="F12" s="477"/>
      <c r="G12" s="477"/>
      <c r="H12" s="477"/>
      <c r="I12" s="477"/>
      <c r="J12" s="477"/>
      <c r="K12" s="477"/>
      <c r="L12" s="478"/>
      <c r="M12" s="55"/>
      <c r="N12" s="479" t="s">
        <v>68</v>
      </c>
      <c r="O12" s="396"/>
      <c r="P12" s="397"/>
      <c r="Q12" s="56"/>
      <c r="R12" s="56"/>
      <c r="S12" s="36"/>
      <c r="U12" s="1"/>
      <c r="V12" s="1"/>
      <c r="W12" s="1"/>
      <c r="X12" s="1"/>
      <c r="FI12" s="4"/>
      <c r="FJ12" s="4"/>
      <c r="FK12" s="4"/>
      <c r="FL12" s="4"/>
    </row>
    <row r="13" spans="1:172" ht="5.25" customHeight="1" thickBot="1" x14ac:dyDescent="0.3">
      <c r="A13" s="30"/>
      <c r="B13" s="31"/>
      <c r="C13" s="57"/>
      <c r="D13" s="58"/>
      <c r="E13" s="59"/>
      <c r="F13" s="59"/>
      <c r="G13" s="59"/>
      <c r="H13" s="59"/>
      <c r="I13" s="59"/>
      <c r="J13" s="33"/>
      <c r="K13" s="34"/>
      <c r="L13" s="60"/>
      <c r="M13" s="1"/>
      <c r="N13" s="61"/>
      <c r="O13" s="34"/>
      <c r="P13" s="60"/>
      <c r="Q13" s="36"/>
      <c r="R13" s="37"/>
      <c r="S13" s="36"/>
      <c r="U13" s="1"/>
      <c r="V13" s="1"/>
      <c r="W13" s="1"/>
      <c r="X13" s="1"/>
      <c r="FI13" s="4"/>
      <c r="FJ13" s="4"/>
      <c r="FK13" s="4"/>
      <c r="FL13" s="4"/>
    </row>
    <row r="14" spans="1:172" ht="37.5" customHeight="1" thickBot="1" x14ac:dyDescent="0.3">
      <c r="A14" s="30"/>
      <c r="B14" s="31"/>
      <c r="C14" s="57"/>
      <c r="D14" s="58"/>
      <c r="E14" s="59"/>
      <c r="F14" s="59"/>
      <c r="G14" s="59"/>
      <c r="H14" s="59"/>
      <c r="I14" s="62"/>
      <c r="J14" s="480" t="s">
        <v>5</v>
      </c>
      <c r="K14" s="407"/>
      <c r="L14" s="60"/>
      <c r="M14" s="63"/>
      <c r="N14" s="480" t="s">
        <v>6</v>
      </c>
      <c r="O14" s="407"/>
      <c r="P14" s="44"/>
      <c r="Q14" s="1"/>
      <c r="R14" s="1"/>
      <c r="S14" s="1"/>
      <c r="T14" s="1"/>
      <c r="U14" s="1"/>
      <c r="V14" s="1"/>
      <c r="W14" s="1"/>
      <c r="X14" s="1"/>
      <c r="FE14" s="4"/>
      <c r="FF14" s="4"/>
      <c r="FG14" s="4"/>
      <c r="FH14" s="4"/>
      <c r="FI14" s="4"/>
      <c r="FJ14" s="4"/>
      <c r="FK14" s="4"/>
      <c r="FL14" s="4"/>
    </row>
    <row r="15" spans="1:172" s="41" customFormat="1" ht="34.200000000000003" customHeight="1" x14ac:dyDescent="0.25">
      <c r="A15" s="64"/>
      <c r="B15" s="65"/>
      <c r="C15" s="66"/>
      <c r="D15" s="67"/>
      <c r="E15" s="68"/>
      <c r="F15" s="68"/>
      <c r="G15" s="68"/>
      <c r="H15" s="68"/>
      <c r="I15" s="68"/>
      <c r="J15" s="69" t="s">
        <v>9</v>
      </c>
      <c r="K15" s="70" t="s">
        <v>10</v>
      </c>
      <c r="L15" s="71"/>
      <c r="M15" s="72"/>
      <c r="N15" s="73" t="s">
        <v>9</v>
      </c>
      <c r="O15" s="70" t="s">
        <v>10</v>
      </c>
      <c r="P15" s="74" t="s">
        <v>11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</row>
    <row r="16" spans="1:172" s="80" customFormat="1" ht="35.4" customHeight="1" x14ac:dyDescent="0.25">
      <c r="A16" s="64"/>
      <c r="B16" s="76">
        <v>1</v>
      </c>
      <c r="C16" s="77" t="s">
        <v>9</v>
      </c>
      <c r="D16" s="482" t="s">
        <v>118</v>
      </c>
      <c r="E16" s="483"/>
      <c r="F16" s="482" t="s">
        <v>142</v>
      </c>
      <c r="G16" s="484"/>
      <c r="H16" s="482" t="s">
        <v>143</v>
      </c>
      <c r="I16" s="483"/>
      <c r="J16" s="410"/>
      <c r="K16" s="429"/>
      <c r="L16" s="78"/>
      <c r="M16" s="79"/>
      <c r="N16" s="481"/>
      <c r="O16" s="411"/>
      <c r="P16" s="412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</row>
    <row r="17" spans="1:160" s="93" customFormat="1" ht="66" customHeight="1" x14ac:dyDescent="0.25">
      <c r="A17" s="30"/>
      <c r="B17" s="81"/>
      <c r="C17" s="82"/>
      <c r="D17" s="83" t="s">
        <v>119</v>
      </c>
      <c r="E17" s="84" t="s">
        <v>120</v>
      </c>
      <c r="F17" s="85" t="s">
        <v>123</v>
      </c>
      <c r="G17" s="86" t="s">
        <v>124</v>
      </c>
      <c r="H17" s="87" t="s">
        <v>132</v>
      </c>
      <c r="I17" s="87" t="s">
        <v>133</v>
      </c>
      <c r="J17" s="88"/>
      <c r="K17" s="437"/>
      <c r="L17" s="89" t="s">
        <v>69</v>
      </c>
      <c r="M17" s="90"/>
      <c r="N17" s="91">
        <v>0</v>
      </c>
      <c r="O17" s="424"/>
      <c r="P17" s="92" t="e">
        <f>+P17:M43M70M17:M41M17:M45M17:M43M17:M45M17:P17:P31</f>
        <v>#NAME?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1:160" s="253" customFormat="1" ht="18" customHeight="1" x14ac:dyDescent="0.25">
      <c r="A18" s="94"/>
      <c r="B18" s="81">
        <v>1.1000000000000001</v>
      </c>
      <c r="C18" s="95" t="s">
        <v>13</v>
      </c>
      <c r="D18" s="96"/>
      <c r="E18" s="97"/>
      <c r="F18" s="98"/>
      <c r="G18" s="99"/>
      <c r="H18" s="100"/>
      <c r="I18" s="99"/>
      <c r="J18" s="88"/>
      <c r="K18" s="438"/>
      <c r="L18" s="101"/>
      <c r="M18" s="102"/>
      <c r="N18" s="103"/>
      <c r="O18" s="425"/>
      <c r="P18" s="104" t="s">
        <v>13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</row>
    <row r="19" spans="1:160" s="253" customFormat="1" ht="18" customHeight="1" x14ac:dyDescent="0.25">
      <c r="A19" s="94"/>
      <c r="B19" s="81"/>
      <c r="C19" s="106" t="s">
        <v>70</v>
      </c>
      <c r="D19" s="507">
        <f>SUM('Kennzahlen aus den Vorjahren'!N15)</f>
        <v>0</v>
      </c>
      <c r="E19" s="473">
        <f>SUM('Kennzahlen aus den Vorjahren'!O15)</f>
        <v>0</v>
      </c>
      <c r="F19" s="107"/>
      <c r="G19" s="108"/>
      <c r="H19" s="109"/>
      <c r="I19" s="110"/>
      <c r="J19" s="229">
        <f>SUM(E19-G19)</f>
        <v>0</v>
      </c>
      <c r="K19" s="438"/>
      <c r="L19" s="101"/>
      <c r="M19" s="102"/>
      <c r="N19" s="103"/>
      <c r="O19" s="425"/>
      <c r="P19" s="111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</row>
    <row r="20" spans="1:160" s="253" customFormat="1" ht="18" customHeight="1" x14ac:dyDescent="0.25">
      <c r="A20" s="94"/>
      <c r="B20" s="81"/>
      <c r="C20" s="106" t="s">
        <v>71</v>
      </c>
      <c r="D20" s="507"/>
      <c r="E20" s="474"/>
      <c r="F20" s="107"/>
      <c r="G20" s="108"/>
      <c r="H20" s="109"/>
      <c r="I20" s="110"/>
      <c r="J20" s="229">
        <f>SUM(E19-G20)</f>
        <v>0</v>
      </c>
      <c r="K20" s="438"/>
      <c r="L20" s="101"/>
      <c r="M20" s="102"/>
      <c r="N20" s="103"/>
      <c r="O20" s="425"/>
      <c r="P20" s="111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</row>
    <row r="21" spans="1:160" s="253" customFormat="1" ht="18" customHeight="1" x14ac:dyDescent="0.25">
      <c r="A21" s="94"/>
      <c r="B21" s="81"/>
      <c r="C21" s="106" t="s">
        <v>72</v>
      </c>
      <c r="D21" s="507"/>
      <c r="E21" s="474"/>
      <c r="F21" s="107"/>
      <c r="G21" s="108"/>
      <c r="H21" s="109"/>
      <c r="I21" s="110"/>
      <c r="J21" s="229">
        <f>SUM(E19-G21)</f>
        <v>0</v>
      </c>
      <c r="K21" s="438"/>
      <c r="L21" s="101"/>
      <c r="M21" s="102"/>
      <c r="N21" s="103"/>
      <c r="O21" s="425"/>
      <c r="P21" s="111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</row>
    <row r="22" spans="1:160" s="253" customFormat="1" ht="18" customHeight="1" x14ac:dyDescent="0.25">
      <c r="A22" s="94"/>
      <c r="B22" s="81"/>
      <c r="C22" s="106" t="s">
        <v>73</v>
      </c>
      <c r="D22" s="507"/>
      <c r="E22" s="474"/>
      <c r="F22" s="112"/>
      <c r="G22" s="110"/>
      <c r="H22" s="113"/>
      <c r="I22" s="108"/>
      <c r="J22" s="229">
        <f>SUM(E19-I22)</f>
        <v>0</v>
      </c>
      <c r="K22" s="438"/>
      <c r="L22" s="101"/>
      <c r="M22" s="102"/>
      <c r="N22" s="103"/>
      <c r="O22" s="425"/>
      <c r="P22" s="111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</row>
    <row r="23" spans="1:160" s="253" customFormat="1" ht="18" customHeight="1" x14ac:dyDescent="0.25">
      <c r="A23" s="94"/>
      <c r="B23" s="81"/>
      <c r="C23" s="106" t="s">
        <v>74</v>
      </c>
      <c r="D23" s="508"/>
      <c r="E23" s="475"/>
      <c r="F23" s="112"/>
      <c r="G23" s="110"/>
      <c r="H23" s="113"/>
      <c r="I23" s="108"/>
      <c r="J23" s="229">
        <f>SUM(E19-I23)</f>
        <v>0</v>
      </c>
      <c r="K23" s="438"/>
      <c r="L23" s="101"/>
      <c r="M23" s="102"/>
      <c r="N23" s="103"/>
      <c r="O23" s="425"/>
      <c r="P23" s="111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</row>
    <row r="24" spans="1:160" s="253" customFormat="1" ht="18" customHeight="1" x14ac:dyDescent="0.25">
      <c r="A24" s="94"/>
      <c r="B24" s="81"/>
      <c r="C24" s="106"/>
      <c r="D24" s="241"/>
      <c r="E24" s="114"/>
      <c r="F24" s="115"/>
      <c r="G24" s="116"/>
      <c r="H24" s="115"/>
      <c r="I24" s="117"/>
      <c r="J24" s="118"/>
      <c r="K24" s="438"/>
      <c r="L24" s="101"/>
      <c r="M24" s="102"/>
      <c r="N24" s="103"/>
      <c r="O24" s="425"/>
      <c r="P24" s="111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</row>
    <row r="25" spans="1:160" s="253" customFormat="1" ht="55.2" customHeight="1" x14ac:dyDescent="0.25">
      <c r="A25" s="94"/>
      <c r="B25" s="81">
        <v>1.2</v>
      </c>
      <c r="C25" s="95" t="s">
        <v>102</v>
      </c>
      <c r="D25" s="119" t="s">
        <v>119</v>
      </c>
      <c r="E25" s="86" t="s">
        <v>121</v>
      </c>
      <c r="F25" s="120" t="s">
        <v>125</v>
      </c>
      <c r="G25" s="121" t="s">
        <v>122</v>
      </c>
      <c r="H25" s="120" t="s">
        <v>134</v>
      </c>
      <c r="I25" s="121" t="s">
        <v>126</v>
      </c>
      <c r="J25" s="118"/>
      <c r="K25" s="438"/>
      <c r="L25" s="101"/>
      <c r="M25" s="102"/>
      <c r="N25" s="103">
        <v>0</v>
      </c>
      <c r="O25" s="425"/>
      <c r="P25" s="104" t="s">
        <v>14</v>
      </c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</row>
    <row r="26" spans="1:160" s="253" customFormat="1" ht="21.6" customHeight="1" x14ac:dyDescent="0.25">
      <c r="A26" s="94"/>
      <c r="B26" s="81"/>
      <c r="C26" s="95" t="s">
        <v>122</v>
      </c>
      <c r="D26" s="122"/>
      <c r="E26" s="123"/>
      <c r="F26" s="124"/>
      <c r="G26" s="125"/>
      <c r="H26" s="124"/>
      <c r="I26" s="126"/>
      <c r="J26" s="118"/>
      <c r="K26" s="438"/>
      <c r="L26" s="101"/>
      <c r="M26" s="102"/>
      <c r="N26" s="103"/>
      <c r="O26" s="425"/>
      <c r="P26" s="104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</row>
    <row r="27" spans="1:160" s="253" customFormat="1" ht="18" customHeight="1" x14ac:dyDescent="0.25">
      <c r="A27" s="94"/>
      <c r="B27" s="81"/>
      <c r="C27" s="106" t="s">
        <v>70</v>
      </c>
      <c r="D27" s="509">
        <f>SUM('Kennzahlen aus den Vorjahren'!N15)</f>
        <v>0</v>
      </c>
      <c r="E27" s="515">
        <f>SUM('Kennzahlen aus den Vorjahren'!N15)*'Kennzahlen aus den Vorjahren'!O21</f>
        <v>0</v>
      </c>
      <c r="F27" s="127"/>
      <c r="G27" s="108"/>
      <c r="H27" s="109"/>
      <c r="I27" s="110"/>
      <c r="J27" s="229">
        <f>SUM(E27-F27*G27)</f>
        <v>0</v>
      </c>
      <c r="K27" s="438"/>
      <c r="L27" s="101"/>
      <c r="M27" s="102"/>
      <c r="N27" s="103"/>
      <c r="O27" s="425"/>
      <c r="P27" s="111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</row>
    <row r="28" spans="1:160" s="253" customFormat="1" ht="18" customHeight="1" x14ac:dyDescent="0.25">
      <c r="A28" s="94"/>
      <c r="B28" s="81"/>
      <c r="C28" s="106" t="s">
        <v>71</v>
      </c>
      <c r="D28" s="510"/>
      <c r="E28" s="516"/>
      <c r="F28" s="127"/>
      <c r="G28" s="108"/>
      <c r="H28" s="109"/>
      <c r="I28" s="110"/>
      <c r="J28" s="229">
        <f>SUM(E27-F28*G28)</f>
        <v>0</v>
      </c>
      <c r="K28" s="438"/>
      <c r="L28" s="101"/>
      <c r="M28" s="102"/>
      <c r="N28" s="103"/>
      <c r="O28" s="425"/>
      <c r="P28" s="111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</row>
    <row r="29" spans="1:160" s="253" customFormat="1" ht="18" customHeight="1" x14ac:dyDescent="0.25">
      <c r="A29" s="94"/>
      <c r="B29" s="81"/>
      <c r="C29" s="106" t="s">
        <v>72</v>
      </c>
      <c r="D29" s="510"/>
      <c r="E29" s="516"/>
      <c r="F29" s="127"/>
      <c r="G29" s="108"/>
      <c r="H29" s="109"/>
      <c r="I29" s="110"/>
      <c r="J29" s="229">
        <f>SUM(E27-F29*G29)</f>
        <v>0</v>
      </c>
      <c r="K29" s="438"/>
      <c r="L29" s="101"/>
      <c r="M29" s="102"/>
      <c r="N29" s="103"/>
      <c r="O29" s="425"/>
      <c r="P29" s="111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</row>
    <row r="30" spans="1:160" s="253" customFormat="1" ht="18" customHeight="1" x14ac:dyDescent="0.25">
      <c r="A30" s="94"/>
      <c r="B30" s="81"/>
      <c r="C30" s="106" t="s">
        <v>73</v>
      </c>
      <c r="D30" s="510"/>
      <c r="E30" s="516"/>
      <c r="F30" s="128"/>
      <c r="G30" s="110"/>
      <c r="H30" s="113"/>
      <c r="I30" s="108"/>
      <c r="J30" s="229">
        <f>SUM(E27-H30*I30)</f>
        <v>0</v>
      </c>
      <c r="K30" s="438"/>
      <c r="L30" s="101"/>
      <c r="M30" s="102"/>
      <c r="N30" s="103"/>
      <c r="O30" s="425"/>
      <c r="P30" s="111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</row>
    <row r="31" spans="1:160" s="253" customFormat="1" ht="18" customHeight="1" x14ac:dyDescent="0.25">
      <c r="A31" s="94"/>
      <c r="B31" s="81"/>
      <c r="C31" s="106" t="s">
        <v>74</v>
      </c>
      <c r="D31" s="511"/>
      <c r="E31" s="517"/>
      <c r="F31" s="128"/>
      <c r="G31" s="110"/>
      <c r="H31" s="113"/>
      <c r="I31" s="108"/>
      <c r="J31" s="229">
        <f>SUM(E27-H31*I31)</f>
        <v>0</v>
      </c>
      <c r="K31" s="438"/>
      <c r="L31" s="101"/>
      <c r="M31" s="102"/>
      <c r="N31" s="103"/>
      <c r="O31" s="425"/>
      <c r="P31" s="111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</row>
    <row r="32" spans="1:160" s="253" customFormat="1" ht="18" customHeight="1" x14ac:dyDescent="0.25">
      <c r="A32" s="94"/>
      <c r="B32" s="129"/>
      <c r="C32" s="250"/>
      <c r="D32" s="130"/>
      <c r="E32" s="131"/>
      <c r="F32" s="132"/>
      <c r="G32" s="132"/>
      <c r="H32" s="132"/>
      <c r="I32" s="133"/>
      <c r="J32" s="134"/>
      <c r="K32" s="244"/>
      <c r="L32" s="101"/>
      <c r="M32" s="102"/>
      <c r="N32" s="103"/>
      <c r="O32" s="244"/>
      <c r="P32" s="111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</row>
    <row r="33" spans="1:160" s="253" customFormat="1" ht="18" customHeight="1" x14ac:dyDescent="0.25">
      <c r="A33" s="94"/>
      <c r="B33" s="129"/>
      <c r="C33" s="452" t="s">
        <v>75</v>
      </c>
      <c r="D33" s="453"/>
      <c r="E33" s="454"/>
      <c r="F33" s="454"/>
      <c r="G33" s="454"/>
      <c r="H33" s="454"/>
      <c r="I33" s="455"/>
      <c r="J33" s="230">
        <f>SUM(J18:J31)</f>
        <v>0</v>
      </c>
      <c r="K33" s="244"/>
      <c r="L33" s="101"/>
      <c r="M33" s="102"/>
      <c r="N33" s="103"/>
      <c r="O33" s="244"/>
      <c r="P33" s="111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</row>
    <row r="34" spans="1:160" s="253" customFormat="1" ht="18" customHeight="1" x14ac:dyDescent="0.25">
      <c r="A34" s="94"/>
      <c r="B34" s="129"/>
      <c r="C34" s="235"/>
      <c r="D34" s="236"/>
      <c r="E34" s="114"/>
      <c r="F34" s="114"/>
      <c r="G34" s="114"/>
      <c r="H34" s="114"/>
      <c r="I34" s="135"/>
      <c r="J34" s="134"/>
      <c r="K34" s="136"/>
      <c r="L34" s="101"/>
      <c r="M34" s="102"/>
      <c r="N34" s="103"/>
      <c r="O34" s="244"/>
      <c r="P34" s="111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</row>
    <row r="35" spans="1:160" s="253" customFormat="1" ht="18" customHeight="1" x14ac:dyDescent="0.25">
      <c r="A35" s="94"/>
      <c r="B35" s="137">
        <v>2</v>
      </c>
      <c r="C35" s="248" t="s">
        <v>76</v>
      </c>
      <c r="D35" s="249"/>
      <c r="E35" s="138"/>
      <c r="F35" s="138"/>
      <c r="G35" s="138"/>
      <c r="H35" s="138"/>
      <c r="I35" s="139"/>
      <c r="J35" s="140"/>
      <c r="K35" s="141"/>
      <c r="L35" s="142"/>
      <c r="M35" s="102"/>
      <c r="N35" s="103"/>
      <c r="O35" s="244"/>
      <c r="P35" s="104" t="s">
        <v>77</v>
      </c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</row>
    <row r="36" spans="1:160" s="253" customFormat="1" ht="18" customHeight="1" x14ac:dyDescent="0.25">
      <c r="A36" s="94"/>
      <c r="B36" s="129"/>
      <c r="C36" s="452" t="s">
        <v>78</v>
      </c>
      <c r="D36" s="453"/>
      <c r="E36" s="456"/>
      <c r="F36" s="456"/>
      <c r="G36" s="456"/>
      <c r="H36" s="456"/>
      <c r="I36" s="457"/>
      <c r="J36" s="143"/>
      <c r="K36" s="243"/>
      <c r="L36" s="101"/>
      <c r="M36" s="102"/>
      <c r="N36" s="103"/>
      <c r="O36" s="244"/>
      <c r="P36" s="111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</row>
    <row r="37" spans="1:160" s="253" customFormat="1" ht="18" customHeight="1" x14ac:dyDescent="0.25">
      <c r="A37" s="94"/>
      <c r="B37" s="129"/>
      <c r="C37" s="458" t="s">
        <v>79</v>
      </c>
      <c r="D37" s="459"/>
      <c r="E37" s="456"/>
      <c r="F37" s="456"/>
      <c r="G37" s="456"/>
      <c r="H37" s="456"/>
      <c r="I37" s="457"/>
      <c r="J37" s="144">
        <v>0</v>
      </c>
      <c r="K37" s="244"/>
      <c r="L37" s="101"/>
      <c r="M37" s="102"/>
      <c r="N37" s="103"/>
      <c r="O37" s="244"/>
      <c r="P37" s="111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</row>
    <row r="38" spans="1:160" s="253" customFormat="1" ht="18" customHeight="1" x14ac:dyDescent="0.25">
      <c r="A38" s="94"/>
      <c r="B38" s="129"/>
      <c r="C38" s="458" t="s">
        <v>80</v>
      </c>
      <c r="D38" s="459"/>
      <c r="E38" s="456"/>
      <c r="F38" s="456"/>
      <c r="G38" s="456"/>
      <c r="H38" s="456"/>
      <c r="I38" s="457"/>
      <c r="J38" s="144">
        <v>0</v>
      </c>
      <c r="K38" s="244"/>
      <c r="L38" s="101"/>
      <c r="M38" s="102"/>
      <c r="N38" s="103"/>
      <c r="O38" s="244"/>
      <c r="P38" s="111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</row>
    <row r="39" spans="1:160" s="253" customFormat="1" ht="18" customHeight="1" x14ac:dyDescent="0.25">
      <c r="A39" s="94"/>
      <c r="B39" s="129"/>
      <c r="C39" s="458" t="s">
        <v>81</v>
      </c>
      <c r="D39" s="459"/>
      <c r="E39" s="456"/>
      <c r="F39" s="456"/>
      <c r="G39" s="456"/>
      <c r="H39" s="456"/>
      <c r="I39" s="457"/>
      <c r="J39" s="144">
        <v>0</v>
      </c>
      <c r="K39" s="244"/>
      <c r="L39" s="101"/>
      <c r="M39" s="102"/>
      <c r="N39" s="103"/>
      <c r="O39" s="244"/>
      <c r="P39" s="111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</row>
    <row r="40" spans="1:160" s="253" customFormat="1" ht="18" customHeight="1" x14ac:dyDescent="0.25">
      <c r="A40" s="94"/>
      <c r="B40" s="129"/>
      <c r="C40" s="240"/>
      <c r="D40" s="241"/>
      <c r="E40" s="238"/>
      <c r="F40" s="238"/>
      <c r="G40" s="238"/>
      <c r="H40" s="238"/>
      <c r="I40" s="238"/>
      <c r="J40" s="134"/>
      <c r="K40" s="244"/>
      <c r="L40" s="101"/>
      <c r="M40" s="102"/>
      <c r="N40" s="103"/>
      <c r="O40" s="244"/>
      <c r="P40" s="111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</row>
    <row r="41" spans="1:160" s="253" customFormat="1" ht="18" customHeight="1" x14ac:dyDescent="0.25">
      <c r="A41" s="94"/>
      <c r="B41" s="129"/>
      <c r="C41" s="452" t="s">
        <v>114</v>
      </c>
      <c r="D41" s="453"/>
      <c r="E41" s="454"/>
      <c r="F41" s="454"/>
      <c r="G41" s="454"/>
      <c r="H41" s="454"/>
      <c r="I41" s="455"/>
      <c r="J41" s="230">
        <f>SUM(J37:J40)</f>
        <v>0</v>
      </c>
      <c r="K41" s="244"/>
      <c r="L41" s="101"/>
      <c r="M41" s="102"/>
      <c r="N41" s="103"/>
      <c r="O41" s="244"/>
      <c r="P41" s="111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</row>
    <row r="42" spans="1:160" s="253" customFormat="1" ht="18" customHeight="1" thickBot="1" x14ac:dyDescent="0.3">
      <c r="A42" s="94"/>
      <c r="B42" s="129"/>
      <c r="C42" s="240"/>
      <c r="D42" s="241"/>
      <c r="E42" s="114"/>
      <c r="F42" s="114"/>
      <c r="G42" s="114"/>
      <c r="H42" s="114"/>
      <c r="I42" s="114"/>
      <c r="J42" s="134"/>
      <c r="K42" s="136"/>
      <c r="L42" s="101"/>
      <c r="M42" s="102"/>
      <c r="N42" s="145"/>
      <c r="O42" s="136"/>
      <c r="P42" s="111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</row>
    <row r="43" spans="1:160" s="253" customFormat="1" ht="30" customHeight="1" x14ac:dyDescent="0.25">
      <c r="A43" s="94"/>
      <c r="B43" s="146">
        <v>3</v>
      </c>
      <c r="C43" s="488" t="s">
        <v>82</v>
      </c>
      <c r="D43" s="489"/>
      <c r="E43" s="456"/>
      <c r="F43" s="456"/>
      <c r="G43" s="456"/>
      <c r="H43" s="456"/>
      <c r="I43" s="457"/>
      <c r="J43" s="147"/>
      <c r="K43" s="140"/>
      <c r="L43" s="142" t="s">
        <v>83</v>
      </c>
      <c r="M43" s="102"/>
      <c r="N43" s="148"/>
      <c r="O43" s="149"/>
      <c r="P43" s="104" t="s">
        <v>82</v>
      </c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</row>
    <row r="44" spans="1:160" s="253" customFormat="1" ht="30" customHeight="1" x14ac:dyDescent="0.25">
      <c r="A44" s="94"/>
      <c r="B44" s="146"/>
      <c r="C44" s="150" t="s">
        <v>129</v>
      </c>
      <c r="D44" s="151">
        <v>1</v>
      </c>
      <c r="E44" s="152"/>
      <c r="F44" s="492" t="s">
        <v>130</v>
      </c>
      <c r="G44" s="457"/>
      <c r="H44" s="238"/>
      <c r="I44" s="238"/>
      <c r="J44" s="153"/>
      <c r="K44" s="140"/>
      <c r="L44" s="142"/>
      <c r="M44" s="102"/>
      <c r="N44" s="148"/>
      <c r="O44" s="149"/>
      <c r="P44" s="104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</row>
    <row r="45" spans="1:160" s="253" customFormat="1" ht="30" customHeight="1" x14ac:dyDescent="0.25">
      <c r="A45" s="94"/>
      <c r="B45" s="129"/>
      <c r="C45" s="95" t="s">
        <v>131</v>
      </c>
      <c r="D45" s="154">
        <v>1</v>
      </c>
      <c r="E45" s="155"/>
      <c r="F45" s="130"/>
      <c r="G45" s="251"/>
      <c r="H45" s="251"/>
      <c r="I45" s="114"/>
      <c r="J45" s="156"/>
      <c r="K45" s="134"/>
      <c r="L45" s="101" t="s">
        <v>84</v>
      </c>
      <c r="M45" s="102"/>
      <c r="N45" s="148"/>
      <c r="O45" s="149"/>
      <c r="P45" s="111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</row>
    <row r="46" spans="1:160" s="253" customFormat="1" ht="18" customHeight="1" x14ac:dyDescent="0.25">
      <c r="A46" s="94"/>
      <c r="B46" s="129">
        <v>3.1</v>
      </c>
      <c r="C46" s="458" t="s">
        <v>85</v>
      </c>
      <c r="D46" s="459"/>
      <c r="E46" s="456"/>
      <c r="F46" s="456"/>
      <c r="G46" s="456"/>
      <c r="H46" s="456"/>
      <c r="I46" s="457"/>
      <c r="J46" s="157"/>
      <c r="K46" s="144">
        <v>0</v>
      </c>
      <c r="L46" s="101"/>
      <c r="M46" s="102"/>
      <c r="N46" s="148"/>
      <c r="O46" s="149"/>
      <c r="P46" s="111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</row>
    <row r="47" spans="1:160" s="253" customFormat="1" ht="18" customHeight="1" x14ac:dyDescent="0.25">
      <c r="A47" s="94"/>
      <c r="B47" s="129">
        <v>3.2</v>
      </c>
      <c r="C47" s="490" t="s">
        <v>117</v>
      </c>
      <c r="D47" s="491"/>
      <c r="E47" s="238"/>
      <c r="F47" s="238"/>
      <c r="G47" s="238"/>
      <c r="H47" s="238"/>
      <c r="I47" s="239"/>
      <c r="J47" s="157"/>
      <c r="K47" s="144">
        <v>0</v>
      </c>
      <c r="L47" s="101"/>
      <c r="M47" s="102"/>
      <c r="N47" s="148"/>
      <c r="O47" s="149"/>
      <c r="P47" s="111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</row>
    <row r="48" spans="1:160" s="253" customFormat="1" ht="18" customHeight="1" x14ac:dyDescent="0.25">
      <c r="A48" s="94"/>
      <c r="B48" s="129">
        <v>3.3</v>
      </c>
      <c r="C48" s="458" t="s">
        <v>86</v>
      </c>
      <c r="D48" s="459"/>
      <c r="E48" s="456"/>
      <c r="F48" s="456"/>
      <c r="G48" s="456"/>
      <c r="H48" s="456"/>
      <c r="I48" s="457"/>
      <c r="J48" s="157"/>
      <c r="K48" s="144">
        <v>0</v>
      </c>
      <c r="L48" s="101"/>
      <c r="M48" s="102"/>
      <c r="N48" s="148"/>
      <c r="O48" s="149"/>
      <c r="P48" s="111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</row>
    <row r="49" spans="1:160" s="253" customFormat="1" ht="18" customHeight="1" x14ac:dyDescent="0.25">
      <c r="A49" s="94"/>
      <c r="B49" s="129">
        <v>3.4</v>
      </c>
      <c r="C49" s="458" t="s">
        <v>135</v>
      </c>
      <c r="D49" s="459"/>
      <c r="E49" s="456"/>
      <c r="F49" s="456"/>
      <c r="G49" s="456"/>
      <c r="H49" s="456"/>
      <c r="I49" s="457"/>
      <c r="J49" s="157"/>
      <c r="K49" s="144">
        <v>0</v>
      </c>
      <c r="L49" s="101"/>
      <c r="M49" s="102"/>
      <c r="N49" s="148"/>
      <c r="O49" s="149"/>
      <c r="P49" s="111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</row>
    <row r="50" spans="1:160" s="253" customFormat="1" ht="18" customHeight="1" x14ac:dyDescent="0.25">
      <c r="A50" s="94"/>
      <c r="B50" s="129">
        <v>3.5</v>
      </c>
      <c r="C50" s="458" t="s">
        <v>136</v>
      </c>
      <c r="D50" s="459"/>
      <c r="E50" s="456"/>
      <c r="F50" s="456"/>
      <c r="G50" s="456"/>
      <c r="H50" s="456"/>
      <c r="I50" s="457"/>
      <c r="J50" s="157"/>
      <c r="K50" s="144">
        <v>0</v>
      </c>
      <c r="L50" s="101"/>
      <c r="M50" s="102"/>
      <c r="N50" s="148"/>
      <c r="O50" s="149"/>
      <c r="P50" s="111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</row>
    <row r="51" spans="1:160" s="253" customFormat="1" ht="18" customHeight="1" x14ac:dyDescent="0.25">
      <c r="A51" s="94"/>
      <c r="B51" s="129">
        <v>3.6</v>
      </c>
      <c r="C51" s="458" t="s">
        <v>29</v>
      </c>
      <c r="D51" s="459"/>
      <c r="E51" s="456"/>
      <c r="F51" s="456"/>
      <c r="G51" s="456"/>
      <c r="H51" s="456"/>
      <c r="I51" s="457"/>
      <c r="J51" s="157"/>
      <c r="K51" s="144">
        <v>0</v>
      </c>
      <c r="L51" s="101"/>
      <c r="M51" s="102"/>
      <c r="N51" s="148"/>
      <c r="O51" s="149"/>
      <c r="P51" s="111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</row>
    <row r="52" spans="1:160" s="253" customFormat="1" ht="18" customHeight="1" x14ac:dyDescent="0.25">
      <c r="A52" s="94"/>
      <c r="B52" s="129">
        <v>3.7</v>
      </c>
      <c r="C52" s="240" t="s">
        <v>87</v>
      </c>
      <c r="D52" s="241"/>
      <c r="E52" s="238"/>
      <c r="F52" s="238"/>
      <c r="G52" s="114"/>
      <c r="H52" s="114"/>
      <c r="I52" s="114"/>
      <c r="J52" s="157"/>
      <c r="K52" s="144">
        <v>0</v>
      </c>
      <c r="L52" s="101"/>
      <c r="M52" s="102"/>
      <c r="N52" s="148"/>
      <c r="O52" s="149"/>
      <c r="P52" s="111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</row>
    <row r="53" spans="1:160" s="253" customFormat="1" ht="26.4" customHeight="1" x14ac:dyDescent="0.25">
      <c r="A53" s="94"/>
      <c r="B53" s="129">
        <v>3.8</v>
      </c>
      <c r="C53" s="458" t="s">
        <v>88</v>
      </c>
      <c r="D53" s="459"/>
      <c r="E53" s="456"/>
      <c r="F53" s="456"/>
      <c r="G53" s="456"/>
      <c r="H53" s="456"/>
      <c r="I53" s="457"/>
      <c r="J53" s="157"/>
      <c r="K53" s="144">
        <v>0</v>
      </c>
      <c r="L53" s="101" t="s">
        <v>89</v>
      </c>
      <c r="M53" s="102"/>
      <c r="N53" s="148"/>
      <c r="O53" s="149"/>
      <c r="P53" s="111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</row>
    <row r="54" spans="1:160" s="253" customFormat="1" ht="18" customHeight="1" x14ac:dyDescent="0.25">
      <c r="A54" s="94"/>
      <c r="B54" s="129"/>
      <c r="C54" s="452" t="s">
        <v>90</v>
      </c>
      <c r="D54" s="453"/>
      <c r="E54" s="454"/>
      <c r="F54" s="237"/>
      <c r="G54" s="114"/>
      <c r="H54" s="114"/>
      <c r="I54" s="114"/>
      <c r="J54" s="157"/>
      <c r="K54" s="230">
        <v>0</v>
      </c>
      <c r="L54" s="101"/>
      <c r="M54" s="102"/>
      <c r="N54" s="148"/>
      <c r="O54" s="149"/>
      <c r="P54" s="111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</row>
    <row r="55" spans="1:160" s="253" customFormat="1" ht="30.6" customHeight="1" x14ac:dyDescent="0.25">
      <c r="A55" s="94"/>
      <c r="B55" s="129"/>
      <c r="C55" s="452" t="s">
        <v>127</v>
      </c>
      <c r="D55" s="456"/>
      <c r="E55" s="456"/>
      <c r="F55" s="456"/>
      <c r="G55" s="456"/>
      <c r="H55" s="456"/>
      <c r="I55" s="457"/>
      <c r="J55" s="157"/>
      <c r="K55" s="230">
        <f>SUM(K54/D44*D45)</f>
        <v>0</v>
      </c>
      <c r="L55" s="101" t="s">
        <v>128</v>
      </c>
      <c r="M55" s="102"/>
      <c r="N55" s="158"/>
      <c r="O55" s="149"/>
      <c r="P55" s="111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</row>
    <row r="56" spans="1:160" s="253" customFormat="1" ht="18" customHeight="1" x14ac:dyDescent="0.25">
      <c r="A56" s="94"/>
      <c r="B56" s="129"/>
      <c r="C56" s="235"/>
      <c r="D56" s="238"/>
      <c r="E56" s="238"/>
      <c r="F56" s="238"/>
      <c r="G56" s="238"/>
      <c r="H56" s="238"/>
      <c r="I56" s="239"/>
      <c r="J56" s="159"/>
      <c r="K56" s="134"/>
      <c r="L56" s="101"/>
      <c r="M56" s="102"/>
      <c r="N56" s="158"/>
      <c r="O56" s="149"/>
      <c r="P56" s="111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</row>
    <row r="57" spans="1:160" s="166" customFormat="1" ht="18" customHeight="1" x14ac:dyDescent="0.25">
      <c r="A57" s="160"/>
      <c r="B57" s="76">
        <v>4</v>
      </c>
      <c r="C57" s="488" t="s">
        <v>137</v>
      </c>
      <c r="D57" s="489"/>
      <c r="E57" s="456"/>
      <c r="F57" s="456"/>
      <c r="G57" s="456"/>
      <c r="H57" s="456"/>
      <c r="I57" s="457"/>
      <c r="J57" s="485"/>
      <c r="K57" s="486"/>
      <c r="L57" s="161"/>
      <c r="M57" s="162"/>
      <c r="N57" s="487"/>
      <c r="O57" s="486"/>
      <c r="P57" s="163" t="s">
        <v>91</v>
      </c>
      <c r="Q57" s="164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</row>
    <row r="58" spans="1:160" s="253" customFormat="1" ht="25.95" customHeight="1" x14ac:dyDescent="0.25">
      <c r="A58" s="94"/>
      <c r="B58" s="81">
        <v>4.0999999999999996</v>
      </c>
      <c r="C58" s="458" t="s">
        <v>86</v>
      </c>
      <c r="D58" s="459"/>
      <c r="E58" s="456"/>
      <c r="F58" s="456"/>
      <c r="G58" s="456"/>
      <c r="H58" s="456"/>
      <c r="I58" s="457"/>
      <c r="J58" s="437"/>
      <c r="K58" s="167">
        <v>0</v>
      </c>
      <c r="L58" s="168" t="s">
        <v>19</v>
      </c>
      <c r="M58" s="169"/>
      <c r="N58" s="512"/>
      <c r="O58" s="170">
        <v>0</v>
      </c>
      <c r="P58" s="111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</row>
    <row r="59" spans="1:160" s="253" customFormat="1" ht="18" customHeight="1" x14ac:dyDescent="0.25">
      <c r="A59" s="94"/>
      <c r="B59" s="81">
        <v>4.2</v>
      </c>
      <c r="C59" s="458" t="s">
        <v>136</v>
      </c>
      <c r="D59" s="459"/>
      <c r="E59" s="456"/>
      <c r="F59" s="456"/>
      <c r="G59" s="456"/>
      <c r="H59" s="238"/>
      <c r="I59" s="135"/>
      <c r="J59" s="438"/>
      <c r="K59" s="167">
        <v>0</v>
      </c>
      <c r="L59" s="101"/>
      <c r="M59" s="102"/>
      <c r="N59" s="513"/>
      <c r="O59" s="170">
        <v>0</v>
      </c>
      <c r="P59" s="111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</row>
    <row r="60" spans="1:160" s="253" customFormat="1" ht="18" customHeight="1" x14ac:dyDescent="0.25">
      <c r="A60" s="94"/>
      <c r="B60" s="81">
        <v>4.3</v>
      </c>
      <c r="C60" s="458" t="s">
        <v>87</v>
      </c>
      <c r="D60" s="459"/>
      <c r="E60" s="456"/>
      <c r="F60" s="238"/>
      <c r="G60" s="114"/>
      <c r="H60" s="114"/>
      <c r="I60" s="135"/>
      <c r="J60" s="438"/>
      <c r="K60" s="167">
        <v>0</v>
      </c>
      <c r="L60" s="171"/>
      <c r="M60" s="172"/>
      <c r="N60" s="513"/>
      <c r="O60" s="170">
        <v>0</v>
      </c>
      <c r="P60" s="111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</row>
    <row r="61" spans="1:160" s="253" customFormat="1" ht="18" customHeight="1" x14ac:dyDescent="0.25">
      <c r="A61" s="94"/>
      <c r="B61" s="81">
        <v>4.4000000000000004</v>
      </c>
      <c r="C61" s="458" t="s">
        <v>92</v>
      </c>
      <c r="D61" s="459"/>
      <c r="E61" s="456"/>
      <c r="F61" s="238"/>
      <c r="G61" s="114"/>
      <c r="H61" s="114"/>
      <c r="I61" s="135"/>
      <c r="J61" s="438"/>
      <c r="K61" s="167">
        <v>0</v>
      </c>
      <c r="L61" s="101" t="s">
        <v>93</v>
      </c>
      <c r="M61" s="102"/>
      <c r="N61" s="513"/>
      <c r="O61" s="170">
        <v>0</v>
      </c>
      <c r="P61" s="111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</row>
    <row r="62" spans="1:160" s="253" customFormat="1" ht="18" customHeight="1" x14ac:dyDescent="0.25">
      <c r="A62" s="94"/>
      <c r="B62" s="81">
        <v>4.5</v>
      </c>
      <c r="C62" s="458" t="s">
        <v>94</v>
      </c>
      <c r="D62" s="459"/>
      <c r="E62" s="456"/>
      <c r="F62" s="238"/>
      <c r="G62" s="114"/>
      <c r="H62" s="114"/>
      <c r="I62" s="135"/>
      <c r="J62" s="438"/>
      <c r="K62" s="167">
        <v>0</v>
      </c>
      <c r="L62" s="101" t="s">
        <v>95</v>
      </c>
      <c r="M62" s="102"/>
      <c r="N62" s="513"/>
      <c r="O62" s="170">
        <v>0</v>
      </c>
      <c r="P62" s="111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</row>
    <row r="63" spans="1:160" s="253" customFormat="1" ht="18" customHeight="1" x14ac:dyDescent="0.25">
      <c r="A63" s="94"/>
      <c r="B63" s="173">
        <v>4.5999999999999996</v>
      </c>
      <c r="C63" s="458" t="s">
        <v>21</v>
      </c>
      <c r="D63" s="459"/>
      <c r="E63" s="456"/>
      <c r="F63" s="456"/>
      <c r="G63" s="456"/>
      <c r="H63" s="238"/>
      <c r="I63" s="135"/>
      <c r="J63" s="438"/>
      <c r="K63" s="167">
        <v>0</v>
      </c>
      <c r="L63" s="101"/>
      <c r="M63" s="102"/>
      <c r="N63" s="513"/>
      <c r="O63" s="170">
        <v>0</v>
      </c>
      <c r="P63" s="111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</row>
    <row r="64" spans="1:160" s="253" customFormat="1" ht="18" customHeight="1" x14ac:dyDescent="0.25">
      <c r="A64" s="94"/>
      <c r="B64" s="173">
        <v>4.7</v>
      </c>
      <c r="C64" s="552" t="s">
        <v>96</v>
      </c>
      <c r="D64" s="518"/>
      <c r="E64" s="520"/>
      <c r="F64" s="520"/>
      <c r="G64" s="520"/>
      <c r="H64" s="238"/>
      <c r="I64" s="135"/>
      <c r="J64" s="438"/>
      <c r="K64" s="167"/>
      <c r="L64" s="101" t="s">
        <v>97</v>
      </c>
      <c r="M64" s="102"/>
      <c r="N64" s="513"/>
      <c r="O64" s="170"/>
      <c r="P64" s="111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</row>
    <row r="65" spans="1:168" s="255" customFormat="1" ht="18" customHeight="1" x14ac:dyDescent="0.25">
      <c r="A65" s="94"/>
      <c r="B65" s="173"/>
      <c r="C65" s="553" t="s">
        <v>138</v>
      </c>
      <c r="D65" s="519"/>
      <c r="E65" s="519"/>
      <c r="F65" s="519"/>
      <c r="G65" s="519"/>
      <c r="H65" s="254"/>
      <c r="I65" s="135"/>
      <c r="J65" s="438"/>
      <c r="K65" s="231">
        <f>SUM(K58:K64)</f>
        <v>0</v>
      </c>
      <c r="L65" s="101" t="s">
        <v>22</v>
      </c>
      <c r="M65" s="102"/>
      <c r="N65" s="513"/>
      <c r="O65" s="170"/>
      <c r="P65" s="111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</row>
    <row r="66" spans="1:168" s="253" customFormat="1" ht="36.6" customHeight="1" x14ac:dyDescent="0.25">
      <c r="A66" s="94"/>
      <c r="B66" s="173"/>
      <c r="C66" s="452" t="s">
        <v>139</v>
      </c>
      <c r="D66" s="453"/>
      <c r="E66" s="454"/>
      <c r="F66" s="454"/>
      <c r="G66" s="454"/>
      <c r="H66" s="454"/>
      <c r="I66" s="455"/>
      <c r="J66" s="438"/>
      <c r="K66" s="231">
        <f>SUM(K65/148*'Liste Veranstaltungen'!C35)</f>
        <v>0</v>
      </c>
      <c r="L66" s="168" t="s">
        <v>141</v>
      </c>
      <c r="M66" s="169"/>
      <c r="N66" s="514"/>
      <c r="O66" s="170">
        <v>0</v>
      </c>
      <c r="P66" s="111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</row>
    <row r="67" spans="1:168" s="253" customFormat="1" ht="18" customHeight="1" x14ac:dyDescent="0.25">
      <c r="A67" s="94"/>
      <c r="B67" s="174"/>
      <c r="C67" s="235"/>
      <c r="D67" s="68"/>
      <c r="E67" s="175"/>
      <c r="F67" s="175"/>
      <c r="G67" s="175"/>
      <c r="H67" s="175"/>
      <c r="I67" s="175"/>
      <c r="J67" s="136"/>
      <c r="K67" s="134"/>
      <c r="L67" s="168"/>
      <c r="M67" s="169"/>
      <c r="N67" s="176"/>
      <c r="O67" s="170"/>
      <c r="P67" s="111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</row>
    <row r="68" spans="1:168" s="166" customFormat="1" ht="18" customHeight="1" x14ac:dyDescent="0.25">
      <c r="A68" s="160"/>
      <c r="B68" s="493"/>
      <c r="C68" s="248"/>
      <c r="D68" s="177"/>
      <c r="E68" s="178"/>
      <c r="F68" s="178"/>
      <c r="G68" s="178"/>
      <c r="H68" s="178"/>
      <c r="I68" s="178"/>
      <c r="J68" s="179"/>
      <c r="K68" s="180"/>
      <c r="L68" s="161"/>
      <c r="M68" s="162"/>
      <c r="N68" s="181"/>
      <c r="O68" s="180"/>
      <c r="P68" s="163"/>
      <c r="Q68" s="10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</row>
    <row r="69" spans="1:168" s="253" customFormat="1" ht="18" customHeight="1" x14ac:dyDescent="0.25">
      <c r="A69" s="94"/>
      <c r="B69" s="494"/>
      <c r="C69" s="452" t="s">
        <v>113</v>
      </c>
      <c r="D69" s="453"/>
      <c r="E69" s="454"/>
      <c r="F69" s="454"/>
      <c r="G69" s="454"/>
      <c r="H69" s="454"/>
      <c r="I69" s="454"/>
      <c r="J69" s="232">
        <f>SUM(J33)</f>
        <v>0</v>
      </c>
      <c r="K69" s="182"/>
      <c r="L69" s="183" t="s">
        <v>22</v>
      </c>
      <c r="M69" s="184"/>
      <c r="N69" s="185">
        <f>SUM(N17:N42)</f>
        <v>0</v>
      </c>
      <c r="O69" s="186"/>
      <c r="P69" s="111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</row>
    <row r="70" spans="1:168" s="253" customFormat="1" ht="18" customHeight="1" x14ac:dyDescent="0.25">
      <c r="A70" s="94"/>
      <c r="B70" s="494"/>
      <c r="C70" s="452" t="s">
        <v>114</v>
      </c>
      <c r="D70" s="453"/>
      <c r="E70" s="454"/>
      <c r="F70" s="454"/>
      <c r="G70" s="454"/>
      <c r="H70" s="454"/>
      <c r="I70" s="454"/>
      <c r="J70" s="229">
        <f>SUM(J41)</f>
        <v>0</v>
      </c>
      <c r="K70" s="159"/>
      <c r="L70" s="183" t="s">
        <v>22</v>
      </c>
      <c r="M70" s="184"/>
      <c r="N70" s="185"/>
      <c r="O70" s="186"/>
      <c r="P70" s="111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</row>
    <row r="71" spans="1:168" s="253" customFormat="1" ht="18" customHeight="1" x14ac:dyDescent="0.25">
      <c r="A71" s="94"/>
      <c r="B71" s="494"/>
      <c r="C71" s="452" t="s">
        <v>115</v>
      </c>
      <c r="D71" s="453"/>
      <c r="E71" s="454"/>
      <c r="F71" s="454"/>
      <c r="G71" s="456"/>
      <c r="H71" s="238"/>
      <c r="I71" s="114"/>
      <c r="J71" s="187"/>
      <c r="K71" s="229">
        <f>SUM(K55)</f>
        <v>0</v>
      </c>
      <c r="L71" s="183" t="s">
        <v>22</v>
      </c>
      <c r="M71" s="184"/>
      <c r="N71" s="188"/>
      <c r="O71" s="189"/>
      <c r="P71" s="111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</row>
    <row r="72" spans="1:168" s="253" customFormat="1" ht="18" customHeight="1" x14ac:dyDescent="0.25">
      <c r="A72" s="94"/>
      <c r="B72" s="494"/>
      <c r="C72" s="452" t="s">
        <v>116</v>
      </c>
      <c r="D72" s="453"/>
      <c r="E72" s="454"/>
      <c r="F72" s="454"/>
      <c r="G72" s="454"/>
      <c r="H72" s="237"/>
      <c r="I72" s="114"/>
      <c r="J72" s="190"/>
      <c r="K72" s="233">
        <f>SUM(K66)</f>
        <v>0</v>
      </c>
      <c r="L72" s="183" t="s">
        <v>22</v>
      </c>
      <c r="M72" s="184"/>
      <c r="N72" s="191"/>
      <c r="O72" s="192">
        <f>SUM(O43:O66)</f>
        <v>0</v>
      </c>
      <c r="P72" s="111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</row>
    <row r="73" spans="1:168" s="253" customFormat="1" ht="18" customHeight="1" x14ac:dyDescent="0.25">
      <c r="A73" s="94"/>
      <c r="B73" s="494"/>
      <c r="C73" s="193"/>
      <c r="D73" s="194"/>
      <c r="E73" s="195"/>
      <c r="F73" s="195"/>
      <c r="G73" s="195"/>
      <c r="H73" s="195"/>
      <c r="I73" s="196"/>
      <c r="J73" s="182"/>
      <c r="K73" s="197"/>
      <c r="L73" s="183" t="s">
        <v>22</v>
      </c>
      <c r="M73" s="184"/>
      <c r="N73" s="191"/>
      <c r="O73" s="198"/>
      <c r="P73" s="199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</row>
    <row r="74" spans="1:168" s="80" customFormat="1" ht="26.4" customHeight="1" x14ac:dyDescent="0.25">
      <c r="A74" s="64"/>
      <c r="B74" s="494"/>
      <c r="C74" s="495" t="s">
        <v>98</v>
      </c>
      <c r="D74" s="496"/>
      <c r="E74" s="497"/>
      <c r="F74" s="497"/>
      <c r="G74" s="497"/>
      <c r="H74" s="497"/>
      <c r="I74" s="497"/>
      <c r="J74" s="234">
        <f>SUM(J69:J70)</f>
        <v>0</v>
      </c>
      <c r="K74" s="234">
        <f>SUM(K71:K72)</f>
        <v>0</v>
      </c>
      <c r="L74" s="200" t="s">
        <v>22</v>
      </c>
      <c r="M74" s="201"/>
      <c r="N74" s="202"/>
      <c r="O74" s="203"/>
      <c r="P74" s="204" t="s">
        <v>99</v>
      </c>
      <c r="Q74" s="20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</row>
    <row r="75" spans="1:168" s="213" customFormat="1" ht="28.5" customHeight="1" thickBot="1" x14ac:dyDescent="0.3">
      <c r="A75" s="206"/>
      <c r="B75" s="207"/>
      <c r="C75" s="498" t="s">
        <v>100</v>
      </c>
      <c r="D75" s="499"/>
      <c r="E75" s="500"/>
      <c r="F75" s="252"/>
      <c r="G75" s="208"/>
      <c r="H75" s="208"/>
      <c r="I75" s="208"/>
      <c r="J75" s="501">
        <f>SUM(J74-K74)</f>
        <v>0</v>
      </c>
      <c r="K75" s="502"/>
      <c r="L75" s="384" t="s">
        <v>22</v>
      </c>
      <c r="M75" s="209"/>
      <c r="N75" s="503"/>
      <c r="O75" s="504"/>
      <c r="P75" s="210" t="s">
        <v>57</v>
      </c>
      <c r="Q75" s="211"/>
      <c r="R75" s="1"/>
      <c r="S75" s="17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</row>
    <row r="76" spans="1:168" ht="34.950000000000003" customHeight="1" thickBot="1" x14ac:dyDescent="0.3">
      <c r="M76" s="63"/>
      <c r="N76" s="505"/>
      <c r="O76" s="506"/>
      <c r="P76" s="214" t="s">
        <v>101</v>
      </c>
      <c r="Q76" s="215"/>
      <c r="R76" s="1"/>
      <c r="S76" s="1"/>
      <c r="T76" s="1"/>
      <c r="U76" s="1"/>
      <c r="V76" s="1"/>
      <c r="W76" s="1"/>
      <c r="X76" s="1"/>
      <c r="FF76" s="4"/>
      <c r="FG76" s="4"/>
      <c r="FH76" s="4"/>
      <c r="FI76" s="4"/>
      <c r="FJ76" s="4"/>
      <c r="FK76" s="4"/>
      <c r="FL76" s="4"/>
    </row>
    <row r="77" spans="1:168" s="63" customFormat="1" ht="3.6" customHeight="1" x14ac:dyDescent="0.25">
      <c r="A77" s="1"/>
      <c r="B77" s="216"/>
      <c r="C77" s="217"/>
      <c r="D77" s="217"/>
      <c r="L77" s="218"/>
      <c r="M77" s="218"/>
      <c r="O77" s="4"/>
      <c r="P77" s="5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</row>
    <row r="78" spans="1:168" ht="13.95" customHeight="1" x14ac:dyDescent="0.25">
      <c r="L78" s="219"/>
      <c r="M78" s="218"/>
      <c r="O78" s="220"/>
      <c r="P78" s="221"/>
      <c r="Q78" s="222"/>
      <c r="R78" s="1"/>
      <c r="S78" s="1"/>
      <c r="T78" s="1"/>
      <c r="U78" s="1"/>
      <c r="V78" s="1"/>
      <c r="W78" s="1"/>
      <c r="X78" s="1"/>
      <c r="FF78" s="4"/>
      <c r="FG78" s="4"/>
      <c r="FH78" s="4"/>
      <c r="FI78" s="4"/>
      <c r="FJ78" s="4"/>
      <c r="FK78" s="4"/>
      <c r="FL78" s="4"/>
    </row>
    <row r="79" spans="1:168" s="63" customFormat="1" ht="5.25" customHeight="1" x14ac:dyDescent="0.25">
      <c r="A79" s="1"/>
      <c r="B79" s="216"/>
      <c r="C79" s="217"/>
      <c r="D79" s="217"/>
      <c r="K79" s="218"/>
      <c r="L79" s="218"/>
      <c r="M79" s="218"/>
      <c r="O79" s="218"/>
      <c r="S79" s="218"/>
      <c r="V79" s="220"/>
      <c r="W79" s="223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</row>
    <row r="80" spans="1:168" ht="12" x14ac:dyDescent="0.25">
      <c r="K80" s="219"/>
      <c r="L80" s="219"/>
      <c r="M80" s="219"/>
      <c r="O80" s="219"/>
      <c r="S80" s="219"/>
      <c r="V80" s="220"/>
      <c r="W80" s="224" t="s">
        <v>27</v>
      </c>
      <c r="X80" s="225"/>
    </row>
    <row r="81" spans="2:168" ht="5.25" customHeight="1" x14ac:dyDescent="0.25">
      <c r="V81" s="220"/>
      <c r="W81" s="223"/>
      <c r="X81" s="63"/>
    </row>
    <row r="82" spans="2:168" ht="24.75" customHeight="1" x14ac:dyDescent="0.25">
      <c r="B82" s="17"/>
      <c r="C82" s="226"/>
      <c r="D82" s="22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"/>
      <c r="U82" s="1"/>
      <c r="V82" s="220"/>
      <c r="W82" s="227" t="s">
        <v>28</v>
      </c>
      <c r="X82" s="228"/>
      <c r="FC82" s="4"/>
      <c r="FD82" s="4"/>
      <c r="FE82" s="4"/>
      <c r="FF82" s="4"/>
      <c r="FG82" s="4"/>
      <c r="FH82" s="4"/>
      <c r="FI82" s="4"/>
      <c r="FJ82" s="4"/>
      <c r="FK82" s="4"/>
      <c r="FL82" s="4"/>
    </row>
    <row r="83" spans="2:168" ht="13.2" x14ac:dyDescent="0.25">
      <c r="B83" s="17"/>
      <c r="C83" s="226"/>
      <c r="D83" s="22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"/>
      <c r="U83" s="1"/>
      <c r="FC83" s="4"/>
      <c r="FD83" s="4"/>
      <c r="FE83" s="4"/>
      <c r="FF83" s="4"/>
      <c r="FG83" s="4"/>
      <c r="FH83" s="4"/>
      <c r="FI83" s="4"/>
      <c r="FJ83" s="4"/>
      <c r="FK83" s="4"/>
      <c r="FL83" s="4"/>
    </row>
    <row r="84" spans="2:168" ht="13.2" x14ac:dyDescent="0.25">
      <c r="B84" s="17"/>
      <c r="C84" s="226"/>
      <c r="D84" s="226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"/>
      <c r="U84" s="1"/>
      <c r="V84" s="1"/>
      <c r="W84" s="1"/>
      <c r="X84" s="1"/>
      <c r="FC84" s="4"/>
      <c r="FD84" s="4"/>
      <c r="FE84" s="4"/>
      <c r="FF84" s="4"/>
      <c r="FG84" s="4"/>
      <c r="FH84" s="4"/>
      <c r="FI84" s="4"/>
      <c r="FJ84" s="4"/>
      <c r="FK84" s="4"/>
      <c r="FL84" s="4"/>
    </row>
    <row r="85" spans="2:168" ht="13.2" x14ac:dyDescent="0.25">
      <c r="B85" s="17"/>
      <c r="C85" s="226"/>
      <c r="D85" s="226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"/>
      <c r="U85" s="1"/>
      <c r="V85" s="1"/>
      <c r="W85" s="1"/>
      <c r="X85" s="1"/>
      <c r="FC85" s="4"/>
      <c r="FD85" s="4"/>
      <c r="FE85" s="4"/>
      <c r="FF85" s="4"/>
      <c r="FG85" s="4"/>
      <c r="FH85" s="4"/>
      <c r="FI85" s="4"/>
      <c r="FJ85" s="4"/>
      <c r="FK85" s="4"/>
      <c r="FL85" s="4"/>
    </row>
    <row r="86" spans="2:168" ht="13.2" x14ac:dyDescent="0.25">
      <c r="B86" s="17"/>
      <c r="C86" s="226"/>
      <c r="D86" s="226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"/>
      <c r="U86" s="1"/>
      <c r="V86" s="1"/>
      <c r="W86" s="1"/>
      <c r="X86" s="1"/>
      <c r="FC86" s="4"/>
      <c r="FD86" s="4"/>
      <c r="FE86" s="4"/>
      <c r="FF86" s="4"/>
      <c r="FG86" s="4"/>
      <c r="FH86" s="4"/>
      <c r="FI86" s="4"/>
      <c r="FJ86" s="4"/>
      <c r="FK86" s="4"/>
      <c r="FL86" s="4"/>
    </row>
    <row r="87" spans="2:168" ht="13.2" x14ac:dyDescent="0.25">
      <c r="B87" s="17"/>
      <c r="C87" s="226"/>
      <c r="D87" s="22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"/>
      <c r="U87" s="1"/>
      <c r="V87" s="1"/>
      <c r="W87" s="1"/>
      <c r="X87" s="1"/>
      <c r="FC87" s="4"/>
      <c r="FD87" s="4"/>
      <c r="FE87" s="4"/>
      <c r="FF87" s="4"/>
      <c r="FG87" s="4"/>
      <c r="FH87" s="4"/>
      <c r="FI87" s="4"/>
      <c r="FJ87" s="4"/>
      <c r="FK87" s="4"/>
      <c r="FL87" s="4"/>
    </row>
    <row r="88" spans="2:168" ht="13.2" x14ac:dyDescent="0.25">
      <c r="B88" s="17"/>
      <c r="C88" s="226"/>
      <c r="D88" s="22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"/>
      <c r="U88" s="1"/>
      <c r="V88" s="1"/>
      <c r="W88" s="1"/>
      <c r="X88" s="1"/>
      <c r="FC88" s="4"/>
      <c r="FD88" s="4"/>
      <c r="FE88" s="4"/>
      <c r="FF88" s="4"/>
      <c r="FG88" s="4"/>
      <c r="FH88" s="4"/>
      <c r="FI88" s="4"/>
      <c r="FJ88" s="4"/>
      <c r="FK88" s="4"/>
      <c r="FL88" s="4"/>
    </row>
    <row r="89" spans="2:168" ht="13.2" x14ac:dyDescent="0.25">
      <c r="B89" s="17"/>
      <c r="C89" s="226"/>
      <c r="D89" s="226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"/>
      <c r="U89" s="1"/>
      <c r="V89" s="1"/>
      <c r="W89" s="1"/>
      <c r="X89" s="1"/>
      <c r="FC89" s="4"/>
      <c r="FD89" s="4"/>
      <c r="FE89" s="4"/>
      <c r="FF89" s="4"/>
      <c r="FG89" s="4"/>
      <c r="FH89" s="4"/>
      <c r="FI89" s="4"/>
      <c r="FJ89" s="4"/>
      <c r="FK89" s="4"/>
      <c r="FL89" s="4"/>
    </row>
    <row r="90" spans="2:168" ht="13.2" x14ac:dyDescent="0.25">
      <c r="B90" s="17"/>
      <c r="C90" s="226"/>
      <c r="D90" s="226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"/>
      <c r="U90" s="1"/>
      <c r="V90" s="1"/>
      <c r="W90" s="1"/>
      <c r="X90" s="1"/>
      <c r="FC90" s="4"/>
      <c r="FD90" s="4"/>
      <c r="FE90" s="4"/>
      <c r="FF90" s="4"/>
      <c r="FG90" s="4"/>
      <c r="FH90" s="4"/>
      <c r="FI90" s="4"/>
      <c r="FJ90" s="4"/>
      <c r="FK90" s="4"/>
      <c r="FL90" s="4"/>
    </row>
    <row r="91" spans="2:168" x14ac:dyDescent="0.25">
      <c r="V91" s="1"/>
      <c r="W91" s="1"/>
      <c r="X91" s="1"/>
    </row>
    <row r="92" spans="2:168" x14ac:dyDescent="0.25">
      <c r="V92" s="1"/>
      <c r="W92" s="1"/>
      <c r="X92" s="1"/>
    </row>
  </sheetData>
  <sheetProtection algorithmName="SHA-512" hashValue="BZqujZnuin4CuIraC5+ZIpC7TPOHGtHqFdCJwrPfQxehMfUKgof0fLRP3En/h2WFjpHcN4rsIu1NYlfOSQ9iJw==" saltValue="CcNILyK08l2BwmssCQKYuA==" spinCount="100000" sheet="1" objects="1" scenarios="1" selectLockedCells="1"/>
  <mergeCells count="62">
    <mergeCell ref="C75:E75"/>
    <mergeCell ref="J75:K75"/>
    <mergeCell ref="N75:O75"/>
    <mergeCell ref="N76:O76"/>
    <mergeCell ref="D19:D23"/>
    <mergeCell ref="D27:D31"/>
    <mergeCell ref="C58:I58"/>
    <mergeCell ref="J58:J66"/>
    <mergeCell ref="N58:N66"/>
    <mergeCell ref="C59:G59"/>
    <mergeCell ref="C60:E60"/>
    <mergeCell ref="C61:E61"/>
    <mergeCell ref="C62:E62"/>
    <mergeCell ref="C63:G63"/>
    <mergeCell ref="E27:E31"/>
    <mergeCell ref="C64:G64"/>
    <mergeCell ref="B68:B74"/>
    <mergeCell ref="C69:I69"/>
    <mergeCell ref="C70:I70"/>
    <mergeCell ref="C71:G71"/>
    <mergeCell ref="C72:G72"/>
    <mergeCell ref="C74:I74"/>
    <mergeCell ref="C66:I66"/>
    <mergeCell ref="C51:I51"/>
    <mergeCell ref="C53:I53"/>
    <mergeCell ref="C54:E54"/>
    <mergeCell ref="C57:I57"/>
    <mergeCell ref="C65:G65"/>
    <mergeCell ref="J57:K57"/>
    <mergeCell ref="N57:O57"/>
    <mergeCell ref="C43:I43"/>
    <mergeCell ref="C46:I46"/>
    <mergeCell ref="C48:I48"/>
    <mergeCell ref="C49:I49"/>
    <mergeCell ref="C50:I50"/>
    <mergeCell ref="C47:D47"/>
    <mergeCell ref="C55:I55"/>
    <mergeCell ref="F44:G44"/>
    <mergeCell ref="K17:K31"/>
    <mergeCell ref="O17:O31"/>
    <mergeCell ref="E19:E23"/>
    <mergeCell ref="C12:L12"/>
    <mergeCell ref="N12:P12"/>
    <mergeCell ref="J14:K14"/>
    <mergeCell ref="N14:O14"/>
    <mergeCell ref="J16:K16"/>
    <mergeCell ref="N16:P16"/>
    <mergeCell ref="D16:E16"/>
    <mergeCell ref="F16:G16"/>
    <mergeCell ref="H16:I16"/>
    <mergeCell ref="J5:L5"/>
    <mergeCell ref="S5:T6"/>
    <mergeCell ref="J6:L6"/>
    <mergeCell ref="C8:L8"/>
    <mergeCell ref="E10:G10"/>
    <mergeCell ref="J10:K10"/>
    <mergeCell ref="C41:I41"/>
    <mergeCell ref="C33:I33"/>
    <mergeCell ref="C36:I36"/>
    <mergeCell ref="C37:I37"/>
    <mergeCell ref="C38:I38"/>
    <mergeCell ref="C39:I39"/>
  </mergeCells>
  <conditionalFormatting sqref="O74">
    <cfRule type="cellIs" dxfId="0" priority="1" operator="equal">
      <formula>"kein ungedeckter Schaden"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&amp;L&amp;9Berechnung Ausfallentschädigung&amp;C&amp;9Modell Entgangene Einnahmen&amp;R&amp;9Fachstelle Kultur Kanton Zürich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topLeftCell="A13" zoomScaleNormal="100" workbookViewId="0">
      <selection activeCell="G36" sqref="G36"/>
    </sheetView>
  </sheetViews>
  <sheetFormatPr baseColWidth="10" defaultColWidth="11.5546875" defaultRowHeight="14.4" x14ac:dyDescent="0.3"/>
  <cols>
    <col min="1" max="1" width="3.6640625" style="521" customWidth="1"/>
    <col min="2" max="2" width="29" style="521" customWidth="1"/>
    <col min="3" max="3" width="14.44140625" style="521" customWidth="1"/>
    <col min="4" max="4" width="24.33203125" style="521" bestFit="1" customWidth="1"/>
    <col min="5" max="5" width="32.33203125" style="521" bestFit="1" customWidth="1"/>
    <col min="6" max="6" width="14.6640625" style="521" customWidth="1"/>
    <col min="7" max="7" width="12.6640625" style="521" customWidth="1"/>
    <col min="8" max="8" width="17" style="521" customWidth="1"/>
    <col min="9" max="9" width="14.44140625" style="521" customWidth="1"/>
    <col min="10" max="16384" width="11.5546875" style="521"/>
  </cols>
  <sheetData>
    <row r="1" spans="2:9" ht="15" thickBot="1" x14ac:dyDescent="0.35"/>
    <row r="2" spans="2:9" x14ac:dyDescent="0.3">
      <c r="B2" s="522"/>
      <c r="C2" s="523" t="s">
        <v>30</v>
      </c>
      <c r="D2" s="523"/>
      <c r="E2" s="523"/>
      <c r="F2" s="523"/>
      <c r="G2" s="523"/>
      <c r="H2" s="523"/>
      <c r="I2" s="524"/>
    </row>
    <row r="3" spans="2:9" ht="28.8" x14ac:dyDescent="0.3">
      <c r="B3" s="525"/>
      <c r="C3" s="526" t="s">
        <v>31</v>
      </c>
      <c r="D3" s="527" t="s">
        <v>32</v>
      </c>
      <c r="E3" s="528" t="s">
        <v>40</v>
      </c>
      <c r="F3" s="526" t="s">
        <v>33</v>
      </c>
      <c r="G3" s="526" t="s">
        <v>34</v>
      </c>
      <c r="H3" s="526" t="s">
        <v>35</v>
      </c>
      <c r="I3" s="529" t="s">
        <v>36</v>
      </c>
    </row>
    <row r="4" spans="2:9" ht="23.7" customHeight="1" x14ac:dyDescent="0.3">
      <c r="B4" s="530" t="s">
        <v>37</v>
      </c>
      <c r="C4" s="531">
        <v>43988</v>
      </c>
      <c r="D4" s="532" t="s">
        <v>107</v>
      </c>
      <c r="E4" s="532" t="s">
        <v>41</v>
      </c>
      <c r="F4" s="533" t="s">
        <v>39</v>
      </c>
      <c r="G4" s="534">
        <v>250</v>
      </c>
      <c r="H4" s="533">
        <v>25</v>
      </c>
      <c r="I4" s="535">
        <v>5</v>
      </c>
    </row>
    <row r="5" spans="2:9" x14ac:dyDescent="0.3">
      <c r="B5" s="525"/>
      <c r="C5" s="558"/>
      <c r="D5" s="559"/>
      <c r="E5" s="559"/>
      <c r="F5" s="560"/>
      <c r="G5" s="561"/>
      <c r="H5" s="560"/>
      <c r="I5" s="562"/>
    </row>
    <row r="6" spans="2:9" x14ac:dyDescent="0.3">
      <c r="B6" s="525"/>
      <c r="C6" s="558"/>
      <c r="D6" s="559"/>
      <c r="E6" s="559"/>
      <c r="F6" s="560"/>
      <c r="G6" s="561"/>
      <c r="H6" s="560"/>
      <c r="I6" s="562"/>
    </row>
    <row r="7" spans="2:9" x14ac:dyDescent="0.3">
      <c r="B7" s="525"/>
      <c r="C7" s="558"/>
      <c r="D7" s="559"/>
      <c r="E7" s="559"/>
      <c r="F7" s="560"/>
      <c r="G7" s="561"/>
      <c r="H7" s="560"/>
      <c r="I7" s="562"/>
    </row>
    <row r="8" spans="2:9" x14ac:dyDescent="0.3">
      <c r="B8" s="525"/>
      <c r="C8" s="558"/>
      <c r="D8" s="559"/>
      <c r="E8" s="559"/>
      <c r="F8" s="560"/>
      <c r="G8" s="561"/>
      <c r="H8" s="560"/>
      <c r="I8" s="562"/>
    </row>
    <row r="9" spans="2:9" x14ac:dyDescent="0.3">
      <c r="B9" s="525"/>
      <c r="C9" s="558"/>
      <c r="D9" s="559"/>
      <c r="E9" s="559"/>
      <c r="F9" s="560"/>
      <c r="G9" s="561"/>
      <c r="H9" s="560"/>
      <c r="I9" s="562"/>
    </row>
    <row r="10" spans="2:9" x14ac:dyDescent="0.3">
      <c r="B10" s="525"/>
      <c r="C10" s="558"/>
      <c r="D10" s="559"/>
      <c r="E10" s="559"/>
      <c r="F10" s="560"/>
      <c r="G10" s="561"/>
      <c r="H10" s="560"/>
      <c r="I10" s="562"/>
    </row>
    <row r="11" spans="2:9" x14ac:dyDescent="0.3">
      <c r="B11" s="525"/>
      <c r="C11" s="558"/>
      <c r="D11" s="559"/>
      <c r="E11" s="559"/>
      <c r="F11" s="560"/>
      <c r="G11" s="561"/>
      <c r="H11" s="560"/>
      <c r="I11" s="562"/>
    </row>
    <row r="12" spans="2:9" x14ac:dyDescent="0.3">
      <c r="B12" s="525"/>
      <c r="C12" s="558"/>
      <c r="D12" s="559"/>
      <c r="E12" s="559"/>
      <c r="F12" s="560"/>
      <c r="G12" s="561"/>
      <c r="H12" s="560"/>
      <c r="I12" s="562"/>
    </row>
    <row r="13" spans="2:9" x14ac:dyDescent="0.3">
      <c r="B13" s="525"/>
      <c r="C13" s="558"/>
      <c r="D13" s="559"/>
      <c r="E13" s="559"/>
      <c r="F13" s="560"/>
      <c r="G13" s="561"/>
      <c r="H13" s="560"/>
      <c r="I13" s="562"/>
    </row>
    <row r="14" spans="2:9" x14ac:dyDescent="0.3">
      <c r="B14" s="525"/>
      <c r="C14" s="558"/>
      <c r="D14" s="559"/>
      <c r="E14" s="559"/>
      <c r="F14" s="560"/>
      <c r="G14" s="561"/>
      <c r="H14" s="560"/>
      <c r="I14" s="562"/>
    </row>
    <row r="15" spans="2:9" x14ac:dyDescent="0.3">
      <c r="B15" s="525"/>
      <c r="C15" s="558"/>
      <c r="D15" s="559"/>
      <c r="E15" s="559"/>
      <c r="F15" s="560"/>
      <c r="G15" s="561"/>
      <c r="H15" s="560"/>
      <c r="I15" s="562"/>
    </row>
    <row r="16" spans="2:9" x14ac:dyDescent="0.3">
      <c r="B16" s="525"/>
      <c r="C16" s="558"/>
      <c r="D16" s="559"/>
      <c r="E16" s="559"/>
      <c r="F16" s="560"/>
      <c r="G16" s="561"/>
      <c r="H16" s="560"/>
      <c r="I16" s="562"/>
    </row>
    <row r="17" spans="2:9" x14ac:dyDescent="0.3">
      <c r="B17" s="525"/>
      <c r="C17" s="558"/>
      <c r="D17" s="559"/>
      <c r="E17" s="559"/>
      <c r="F17" s="560"/>
      <c r="G17" s="561"/>
      <c r="H17" s="560"/>
      <c r="I17" s="562"/>
    </row>
    <row r="18" spans="2:9" x14ac:dyDescent="0.3">
      <c r="B18" s="525"/>
      <c r="C18" s="558"/>
      <c r="D18" s="559"/>
      <c r="E18" s="559"/>
      <c r="F18" s="560"/>
      <c r="G18" s="561"/>
      <c r="H18" s="560"/>
      <c r="I18" s="562"/>
    </row>
    <row r="19" spans="2:9" x14ac:dyDescent="0.3">
      <c r="B19" s="525"/>
      <c r="C19" s="558"/>
      <c r="D19" s="559"/>
      <c r="E19" s="559"/>
      <c r="F19" s="560"/>
      <c r="G19" s="561"/>
      <c r="H19" s="560"/>
      <c r="I19" s="562"/>
    </row>
    <row r="20" spans="2:9" x14ac:dyDescent="0.3">
      <c r="B20" s="525"/>
      <c r="C20" s="558"/>
      <c r="D20" s="559"/>
      <c r="E20" s="559"/>
      <c r="F20" s="560"/>
      <c r="G20" s="561"/>
      <c r="H20" s="560"/>
      <c r="I20" s="562"/>
    </row>
    <row r="21" spans="2:9" x14ac:dyDescent="0.3">
      <c r="B21" s="525"/>
      <c r="C21" s="558"/>
      <c r="D21" s="559"/>
      <c r="E21" s="559"/>
      <c r="F21" s="560"/>
      <c r="G21" s="561"/>
      <c r="H21" s="560"/>
      <c r="I21" s="562"/>
    </row>
    <row r="22" spans="2:9" x14ac:dyDescent="0.3">
      <c r="B22" s="525"/>
      <c r="C22" s="558"/>
      <c r="D22" s="559"/>
      <c r="E22" s="559"/>
      <c r="F22" s="560"/>
      <c r="G22" s="561"/>
      <c r="H22" s="560"/>
      <c r="I22" s="562"/>
    </row>
    <row r="23" spans="2:9" x14ac:dyDescent="0.3">
      <c r="B23" s="525"/>
      <c r="C23" s="558"/>
      <c r="D23" s="559"/>
      <c r="E23" s="559"/>
      <c r="F23" s="560"/>
      <c r="G23" s="561"/>
      <c r="H23" s="560"/>
      <c r="I23" s="562"/>
    </row>
    <row r="24" spans="2:9" x14ac:dyDescent="0.3">
      <c r="B24" s="525"/>
      <c r="C24" s="558"/>
      <c r="D24" s="559"/>
      <c r="E24" s="559"/>
      <c r="F24" s="560"/>
      <c r="G24" s="561"/>
      <c r="H24" s="560"/>
      <c r="I24" s="562"/>
    </row>
    <row r="25" spans="2:9" x14ac:dyDescent="0.3">
      <c r="B25" s="525"/>
      <c r="C25" s="558"/>
      <c r="D25" s="559"/>
      <c r="E25" s="559"/>
      <c r="F25" s="560"/>
      <c r="G25" s="561"/>
      <c r="H25" s="560"/>
      <c r="I25" s="562"/>
    </row>
    <row r="26" spans="2:9" x14ac:dyDescent="0.3">
      <c r="B26" s="525"/>
      <c r="C26" s="558"/>
      <c r="D26" s="559"/>
      <c r="E26" s="559"/>
      <c r="F26" s="560"/>
      <c r="G26" s="561"/>
      <c r="H26" s="560"/>
      <c r="I26" s="562"/>
    </row>
    <row r="27" spans="2:9" x14ac:dyDescent="0.3">
      <c r="B27" s="525"/>
      <c r="C27" s="558"/>
      <c r="D27" s="559"/>
      <c r="E27" s="559"/>
      <c r="F27" s="560"/>
      <c r="G27" s="561"/>
      <c r="H27" s="560"/>
      <c r="I27" s="562"/>
    </row>
    <row r="28" spans="2:9" x14ac:dyDescent="0.3">
      <c r="B28" s="525"/>
      <c r="C28" s="558"/>
      <c r="D28" s="559"/>
      <c r="E28" s="559"/>
      <c r="F28" s="560"/>
      <c r="G28" s="561"/>
      <c r="H28" s="560"/>
      <c r="I28" s="562"/>
    </row>
    <row r="29" spans="2:9" x14ac:dyDescent="0.3">
      <c r="B29" s="525"/>
      <c r="C29" s="558"/>
      <c r="D29" s="559"/>
      <c r="E29" s="559"/>
      <c r="F29" s="560"/>
      <c r="G29" s="561"/>
      <c r="H29" s="560"/>
      <c r="I29" s="562"/>
    </row>
    <row r="30" spans="2:9" x14ac:dyDescent="0.3">
      <c r="B30" s="525"/>
      <c r="C30" s="558"/>
      <c r="D30" s="559"/>
      <c r="E30" s="559"/>
      <c r="F30" s="560"/>
      <c r="G30" s="561"/>
      <c r="H30" s="560"/>
      <c r="I30" s="562"/>
    </row>
    <row r="31" spans="2:9" x14ac:dyDescent="0.3">
      <c r="B31" s="525"/>
      <c r="C31" s="563"/>
      <c r="D31" s="564"/>
      <c r="E31" s="564"/>
      <c r="F31" s="565"/>
      <c r="G31" s="566"/>
      <c r="H31" s="565"/>
      <c r="I31" s="567"/>
    </row>
    <row r="32" spans="2:9" x14ac:dyDescent="0.3">
      <c r="B32" s="525"/>
      <c r="C32" s="568"/>
      <c r="D32" s="569"/>
      <c r="E32" s="569"/>
      <c r="F32" s="570"/>
      <c r="G32" s="571"/>
      <c r="H32" s="570"/>
      <c r="I32" s="572"/>
    </row>
    <row r="33" spans="2:9" x14ac:dyDescent="0.3">
      <c r="B33" s="525"/>
      <c r="C33" s="539"/>
      <c r="D33" s="539"/>
      <c r="E33" s="539"/>
      <c r="F33" s="540"/>
      <c r="G33" s="541"/>
      <c r="H33" s="540"/>
      <c r="I33" s="542"/>
    </row>
    <row r="34" spans="2:9" x14ac:dyDescent="0.3">
      <c r="B34" s="543" t="s">
        <v>38</v>
      </c>
      <c r="C34" s="539"/>
      <c r="D34" s="539"/>
      <c r="E34" s="539"/>
      <c r="F34" s="540"/>
      <c r="G34" s="541"/>
      <c r="H34" s="540"/>
      <c r="I34" s="542"/>
    </row>
    <row r="35" spans="2:9" ht="41.4" x14ac:dyDescent="0.3">
      <c r="B35" s="544" t="s">
        <v>140</v>
      </c>
      <c r="C35" s="555">
        <f>COUNT(C5:C32)</f>
        <v>0</v>
      </c>
      <c r="D35" s="545"/>
      <c r="E35" s="545"/>
      <c r="F35" s="536"/>
      <c r="G35" s="537"/>
      <c r="H35" s="536"/>
      <c r="I35" s="538"/>
    </row>
    <row r="36" spans="2:9" ht="27.6" x14ac:dyDescent="0.3">
      <c r="B36" s="546" t="s">
        <v>108</v>
      </c>
      <c r="C36" s="545"/>
      <c r="D36" s="545"/>
      <c r="E36" s="545"/>
      <c r="F36" s="536"/>
      <c r="G36" s="554">
        <f>SUM(G5:G32)</f>
        <v>0</v>
      </c>
      <c r="H36" s="536"/>
      <c r="I36" s="538"/>
    </row>
    <row r="37" spans="2:9" ht="27.6" x14ac:dyDescent="0.3">
      <c r="B37" s="546" t="s">
        <v>109</v>
      </c>
      <c r="C37" s="545"/>
      <c r="D37" s="545"/>
      <c r="E37" s="545"/>
      <c r="F37" s="536"/>
      <c r="G37" s="536"/>
      <c r="H37" s="556" t="e">
        <f>AVERAGE(H5:H32)</f>
        <v>#DIV/0!</v>
      </c>
      <c r="I37" s="538"/>
    </row>
    <row r="38" spans="2:9" ht="28.2" thickBot="1" x14ac:dyDescent="0.35">
      <c r="B38" s="547" t="s">
        <v>110</v>
      </c>
      <c r="C38" s="548"/>
      <c r="D38" s="548"/>
      <c r="E38" s="548"/>
      <c r="F38" s="549"/>
      <c r="G38" s="549"/>
      <c r="H38" s="549"/>
      <c r="I38" s="557" t="e">
        <f>AVERAGE(I5:I32)</f>
        <v>#DIV/0!</v>
      </c>
    </row>
    <row r="41" spans="2:9" x14ac:dyDescent="0.3">
      <c r="B41" s="551"/>
      <c r="C41" s="550"/>
      <c r="D41" s="550"/>
      <c r="E41" s="550"/>
    </row>
    <row r="42" spans="2:9" x14ac:dyDescent="0.3">
      <c r="B42" s="550"/>
      <c r="C42" s="550"/>
      <c r="D42" s="550"/>
      <c r="E42" s="550"/>
    </row>
    <row r="43" spans="2:9" x14ac:dyDescent="0.3">
      <c r="B43" s="550"/>
      <c r="C43" s="550"/>
      <c r="D43" s="550"/>
      <c r="E43" s="550"/>
    </row>
    <row r="44" spans="2:9" x14ac:dyDescent="0.3">
      <c r="B44" s="550"/>
      <c r="C44" s="550"/>
      <c r="D44" s="550"/>
      <c r="E44" s="550"/>
    </row>
    <row r="45" spans="2:9" x14ac:dyDescent="0.3">
      <c r="B45" s="550"/>
      <c r="C45" s="550"/>
      <c r="D45" s="550"/>
      <c r="E45" s="550"/>
    </row>
  </sheetData>
  <sheetProtection algorithmName="SHA-512" hashValue="SRJfVjVEtrRg1AI788aItw122V/ka1xrI4nb6++EHMDJ8XXibXvYvFLd8osE9LReG3XG1IAzQQ5O9XphhBcl3A==" saltValue="8jYYtEi29EevGgn0bxu0tw==" spinCount="100000" sheet="1" objects="1" scenarios="1"/>
  <mergeCells count="2">
    <mergeCell ref="C2:I2"/>
    <mergeCell ref="B41:E4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Kennzahlen aus den Vorjahren</vt:lpstr>
      <vt:lpstr>Schadensberechnung</vt:lpstr>
      <vt:lpstr>Liste Veranstaltungen</vt:lpstr>
      <vt:lpstr>'Kennzahlen aus den Vorjahren'!Druckbereich</vt:lpstr>
      <vt:lpstr>Schadensberechnung!Druckbereich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Fuchs Lisa</cp:lastModifiedBy>
  <dcterms:created xsi:type="dcterms:W3CDTF">2020-05-01T09:30:38Z</dcterms:created>
  <dcterms:modified xsi:type="dcterms:W3CDTF">2020-09-16T12:22:19Z</dcterms:modified>
</cp:coreProperties>
</file>