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J:\K Kulturpolitik\Corona\Gesetz_COVID\Kommunikation\Webseite_3_Schadensperiode\"/>
    </mc:Choice>
  </mc:AlternateContent>
  <bookViews>
    <workbookView xWindow="0" yWindow="0" windowWidth="31005" windowHeight="13350"/>
  </bookViews>
  <sheets>
    <sheet name="Kennzahlen aus den Vorjahren" sheetId="1" r:id="rId1"/>
    <sheet name="Schadensberechnung" sheetId="2" r:id="rId2"/>
  </sheets>
  <externalReferences>
    <externalReference r:id="rId3"/>
  </externalReferences>
  <definedNames>
    <definedName name="_xlnm.Print_Area" localSheetId="0">'Kennzahlen aus den Vorjahren'!$A$1:$M$41</definedName>
    <definedName name="_xlnm.Print_Area" localSheetId="1">Schadensberechnung!$A$1:$O$104</definedName>
    <definedName name="Gem._SVA_Liste">'[1]4. Finanziell Verifizierung'!$AR$63:$AR$64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2" i="2" l="1"/>
  <c r="M70" i="2"/>
  <c r="M84" i="2"/>
  <c r="H84" i="2"/>
  <c r="L56" i="2"/>
  <c r="G56" i="2"/>
  <c r="G52" i="2"/>
  <c r="G47" i="2"/>
  <c r="G42" i="2"/>
  <c r="G37" i="2"/>
  <c r="G32" i="2"/>
  <c r="G27" i="2"/>
  <c r="G22" i="2"/>
  <c r="W36" i="1"/>
  <c r="AA36" i="1"/>
  <c r="AA23" i="1"/>
  <c r="T37" i="1"/>
  <c r="T29" i="1"/>
  <c r="T30" i="1"/>
  <c r="T31" i="1"/>
  <c r="T32" i="1"/>
  <c r="T33" i="1"/>
  <c r="T34" i="1"/>
  <c r="T35" i="1"/>
  <c r="T28" i="1"/>
  <c r="N4" i="1"/>
  <c r="N3" i="1"/>
  <c r="AA34" i="1" l="1"/>
  <c r="L23" i="2" l="1"/>
  <c r="L24" i="2"/>
  <c r="L25" i="2"/>
  <c r="G11" i="2" l="1"/>
  <c r="G10" i="2"/>
  <c r="AC53" i="1" l="1"/>
  <c r="R36" i="1" l="1"/>
  <c r="R26" i="1"/>
  <c r="AC69" i="1"/>
  <c r="AB69" i="1"/>
  <c r="AD68" i="1"/>
  <c r="AD67" i="1"/>
  <c r="AD66" i="1"/>
  <c r="AD65" i="1"/>
  <c r="AC61" i="1"/>
  <c r="AC57" i="1"/>
  <c r="AC45" i="1"/>
  <c r="AC46" i="1" s="1"/>
  <c r="AC48" i="1" s="1"/>
  <c r="AA29" i="1" s="1"/>
  <c r="AB45" i="1"/>
  <c r="AB46" i="1" s="1"/>
  <c r="X36" i="1"/>
  <c r="V36" i="1"/>
  <c r="Q36" i="1"/>
  <c r="AA30" i="1"/>
  <c r="X26" i="1"/>
  <c r="AA20" i="1" s="1"/>
  <c r="V26" i="1"/>
  <c r="Q26" i="1"/>
  <c r="AA16" i="1"/>
  <c r="AD69" i="1" l="1"/>
  <c r="R37" i="1"/>
  <c r="Q37" i="1"/>
  <c r="V37" i="1"/>
  <c r="X37" i="1"/>
  <c r="L55" i="2"/>
  <c r="L54" i="2"/>
  <c r="L53" i="2"/>
  <c r="L50" i="2"/>
  <c r="L49" i="2"/>
  <c r="L48" i="2"/>
  <c r="L45" i="2"/>
  <c r="L44" i="2"/>
  <c r="L43" i="2"/>
  <c r="L40" i="2"/>
  <c r="L39" i="2"/>
  <c r="L38" i="2"/>
  <c r="L35" i="2"/>
  <c r="L34" i="2"/>
  <c r="L33" i="2"/>
  <c r="L30" i="2"/>
  <c r="L29" i="2"/>
  <c r="L28" i="2"/>
  <c r="K24" i="1"/>
  <c r="E47" i="2" s="1"/>
  <c r="K19" i="1"/>
  <c r="E22" i="2" s="1"/>
  <c r="L22" i="2" s="1"/>
  <c r="M26" i="1"/>
  <c r="N36" i="1"/>
  <c r="I3" i="2"/>
  <c r="M82" i="2"/>
  <c r="M80" i="2"/>
  <c r="M79" i="2"/>
  <c r="M78" i="2"/>
  <c r="M77" i="2"/>
  <c r="M75" i="2"/>
  <c r="M74" i="2"/>
  <c r="M73" i="2"/>
  <c r="M72" i="2"/>
  <c r="M71" i="2"/>
  <c r="M69" i="2"/>
  <c r="G64" i="2"/>
  <c r="G89" i="2"/>
  <c r="L63" i="2"/>
  <c r="L64" i="2"/>
  <c r="L89" i="2"/>
  <c r="L62" i="2"/>
  <c r="L61" i="2"/>
  <c r="L60" i="2"/>
  <c r="K25" i="1"/>
  <c r="E52" i="2" s="1"/>
  <c r="K23" i="1"/>
  <c r="E42" i="2" s="1"/>
  <c r="L42" i="2" s="1"/>
  <c r="C6" i="2"/>
  <c r="C4" i="2"/>
  <c r="C3" i="2"/>
  <c r="I36" i="1"/>
  <c r="G36" i="1"/>
  <c r="E36" i="1"/>
  <c r="D26" i="1"/>
  <c r="E37" i="1" s="1"/>
  <c r="K35" i="1"/>
  <c r="K34" i="1"/>
  <c r="K33" i="1"/>
  <c r="K32" i="1"/>
  <c r="K31" i="1"/>
  <c r="K30" i="1"/>
  <c r="K29" i="1"/>
  <c r="K28" i="1"/>
  <c r="H26" i="1"/>
  <c r="U4" i="1" s="1"/>
  <c r="U6" i="1" s="1"/>
  <c r="U8" i="1" s="1"/>
  <c r="F26" i="1"/>
  <c r="K22" i="1"/>
  <c r="E37" i="2" s="1"/>
  <c r="K21" i="1"/>
  <c r="E32" i="2" s="1"/>
  <c r="K20" i="1"/>
  <c r="E27" i="2" s="1"/>
  <c r="L52" i="2" l="1"/>
  <c r="L47" i="2"/>
  <c r="L37" i="2"/>
  <c r="L32" i="2"/>
  <c r="L27" i="2"/>
  <c r="T21" i="1"/>
  <c r="T23" i="1"/>
  <c r="N37" i="1"/>
  <c r="T20" i="1"/>
  <c r="T25" i="1"/>
  <c r="T19" i="1"/>
  <c r="G37" i="1"/>
  <c r="T24" i="1"/>
  <c r="U7" i="1"/>
  <c r="K36" i="1"/>
  <c r="T36" i="1"/>
  <c r="AA28" i="1" s="1"/>
  <c r="T22" i="1"/>
  <c r="I37" i="1"/>
  <c r="K26" i="1"/>
  <c r="L88" i="2" l="1"/>
  <c r="G88" i="2"/>
  <c r="K37" i="1"/>
  <c r="T26" i="1"/>
  <c r="M85" i="2" l="1"/>
  <c r="M90" i="2" s="1"/>
  <c r="L91" i="2" s="1"/>
  <c r="AA33" i="1"/>
  <c r="AA19" i="1"/>
  <c r="AA21" i="1" s="1"/>
  <c r="H85" i="2" l="1"/>
  <c r="H90" i="2" s="1"/>
  <c r="G91" i="2" s="1"/>
  <c r="AA37" i="1"/>
</calcChain>
</file>

<file path=xl/sharedStrings.xml><?xml version="1.0" encoding="utf-8"?>
<sst xmlns="http://schemas.openxmlformats.org/spreadsheetml/2006/main" count="308" uniqueCount="193">
  <si>
    <t>Bitte stellen Sie sicher, dass Sie beide Blätter (Register) ausfüllen:
 "Kennzahlen aus den Vorjahren" /  "Schadensberechnung"</t>
  </si>
  <si>
    <t xml:space="preserve">Anleitung für das Ausfüllen des Formulars: </t>
  </si>
  <si>
    <t>Gelbe Felder: bitte ausfüllen</t>
  </si>
  <si>
    <t>Blaue Felder: werden berechnet u/o aus dem Register "Kennzahlen aus den Vorjahren" übernommen</t>
  </si>
  <si>
    <r>
      <t xml:space="preserve">Gesuchsnummer
</t>
    </r>
    <r>
      <rPr>
        <sz val="8"/>
        <color theme="1"/>
        <rFont val="Arial"/>
        <family val="2"/>
      </rPr>
      <t xml:space="preserve"> (wird durch Fachstelle Kultur ausgefüllt)</t>
    </r>
  </si>
  <si>
    <t>Namen und jur. Person</t>
  </si>
  <si>
    <r>
      <t>A) Grundlagen</t>
    </r>
    <r>
      <rPr>
        <sz val="14"/>
        <color theme="1"/>
        <rFont val="Arial"/>
        <family val="2"/>
      </rPr>
      <t xml:space="preserve"> (Kennzahlen aus den Jahresrechnungen 2017-2019)</t>
    </r>
  </si>
  <si>
    <t>Jahresrechnung 2017</t>
  </si>
  <si>
    <t>Jahresrechnung 2018</t>
  </si>
  <si>
    <t>Jahresrechnung 2019</t>
  </si>
  <si>
    <t>Monatlicher Durchschnitt für 3 Jahre</t>
  </si>
  <si>
    <t>Wie viele Monate war Ihr Betrieb
pro Jahr geöffnet?</t>
  </si>
  <si>
    <t>Monate</t>
  </si>
  <si>
    <t>Ertrag</t>
  </si>
  <si>
    <t>Aufwand</t>
  </si>
  <si>
    <t>Einnahmen</t>
  </si>
  <si>
    <t>Ticketverkäufe, Gagen, Honorare, Provisionen, Kommissionen, ect.</t>
  </si>
  <si>
    <t>Gastro- und Shopeinnahmen</t>
  </si>
  <si>
    <t>Vermietung</t>
  </si>
  <si>
    <t>private Kulturförderung (Drittmittel aus Sponsoring, Mäzenatenum, Spenden)</t>
  </si>
  <si>
    <t>Öffentliche Kulturfördergelder</t>
  </si>
  <si>
    <t>weitere</t>
  </si>
  <si>
    <t>Umsatz total</t>
  </si>
  <si>
    <t>Aufwände</t>
  </si>
  <si>
    <t>Lohnkosten (inkl. Lohnnebenkosten wie AHV/IV/UV-Vorsogrebeiträge und Taggeldversicherungen)</t>
  </si>
  <si>
    <t>Gagen</t>
  </si>
  <si>
    <t>Produktionskosten</t>
  </si>
  <si>
    <t>Kommunikations- und Werbekosten</t>
  </si>
  <si>
    <t>Mietzins</t>
  </si>
  <si>
    <t xml:space="preserve">Weitere Fixkosten (Wasser/Energie/Abfall/Unterhalt, etc.)
</t>
  </si>
  <si>
    <t>Warenaufwand (Gastro, Shop, Verbrauchsmaterial, Technik, etc,)</t>
  </si>
  <si>
    <t>Weitere (Rückstellungen, Steuen etc.)</t>
  </si>
  <si>
    <t>Aufwand total</t>
  </si>
  <si>
    <t>Reingewinn / Verlust</t>
  </si>
  <si>
    <t>Blaue Felder: werden berechnet und/oder aus der Lasche "Kennzahlen aus den Vorjahren" übernommen</t>
  </si>
  <si>
    <t>Gesuchsnummer</t>
  </si>
  <si>
    <t>Namen Kulturunternehmen</t>
  </si>
  <si>
    <t>B) Gesuch</t>
  </si>
  <si>
    <r>
      <t xml:space="preserve">C) Prüfung
</t>
    </r>
    <r>
      <rPr>
        <b/>
        <sz val="11"/>
        <color rgb="FFFF0000"/>
        <rFont val="Arial"/>
        <family val="2"/>
      </rPr>
      <t>Wird durch die Fachstelle Kultur ausgefüllt</t>
    </r>
  </si>
  <si>
    <t>Gesuchswerte</t>
  </si>
  <si>
    <t>Berechnung durch Gesuchsbearbeitung</t>
  </si>
  <si>
    <t>Bitte geben Sie hier den genauen Schadenszeitraum an:</t>
  </si>
  <si>
    <t>Schadenszeitraum:</t>
  </si>
  <si>
    <t>Bitte Schadensmonat mit ja oder nein bestimmen:</t>
  </si>
  <si>
    <t>nein</t>
  </si>
  <si>
    <t>Zur richtigen Berechnung des Schadens, bitte bei jedem Monat, für welchen Sie einen Schaden geltend machen wollen, unter dem entsprechenden Monat das "nein" in ein "ja" ändern.</t>
  </si>
  <si>
    <t>ja</t>
  </si>
  <si>
    <t>Entgangene Einnahmen</t>
  </si>
  <si>
    <t>Aufwand-
minderung</t>
  </si>
  <si>
    <t>Kommentare / Erläuterungen:</t>
  </si>
  <si>
    <t>Beschrieb</t>
  </si>
  <si>
    <t>Bemerkungen</t>
  </si>
  <si>
    <t>Ticketverkäufe</t>
  </si>
  <si>
    <t>Gastro- und Shopeinnnahmen</t>
  </si>
  <si>
    <r>
      <rPr>
        <b/>
        <sz val="9"/>
        <color theme="1"/>
        <rFont val="Arial"/>
        <family val="2"/>
      </rPr>
      <t>Drittmittel</t>
    </r>
    <r>
      <rPr>
        <sz val="9"/>
        <color theme="1"/>
        <rFont val="Arial"/>
        <family val="2"/>
      </rPr>
      <t xml:space="preserve"> (private Kulturförderung, Sponsoring, Mäzenatenum, Spenden)</t>
    </r>
  </si>
  <si>
    <t>Drittmittel</t>
  </si>
  <si>
    <t>öffentliche Kulturfördergelder</t>
  </si>
  <si>
    <t>Weitere Einnahmen</t>
  </si>
  <si>
    <t>Total entgangene Einnahmen</t>
  </si>
  <si>
    <t>COVID19-Aufwände</t>
  </si>
  <si>
    <t>Zusatzkosten</t>
  </si>
  <si>
    <r>
      <rPr>
        <b/>
        <sz val="9"/>
        <color theme="1"/>
        <rFont val="Arial"/>
        <family val="2"/>
      </rPr>
      <t>Personal</t>
    </r>
    <r>
      <rPr>
        <sz val="9"/>
        <color theme="1"/>
        <rFont val="Arial"/>
        <family val="2"/>
      </rPr>
      <t xml:space="preserve"> (Belege und Lohnabrechnungen einreichen)</t>
    </r>
  </si>
  <si>
    <t xml:space="preserve">Personal </t>
  </si>
  <si>
    <r>
      <rPr>
        <b/>
        <sz val="9"/>
        <color theme="1"/>
        <rFont val="Arial"/>
        <family val="2"/>
      </rPr>
      <t>Infrastruktur</t>
    </r>
    <r>
      <rPr>
        <sz val="9"/>
        <color theme="1"/>
        <rFont val="Arial"/>
        <family val="2"/>
      </rPr>
      <t xml:space="preserve"> (Belege von Rechnungen einreichen)</t>
    </r>
  </si>
  <si>
    <t xml:space="preserve">Infrastruktur </t>
  </si>
  <si>
    <r>
      <rPr>
        <b/>
        <sz val="9"/>
        <color theme="1"/>
        <rFont val="Arial"/>
        <family val="2"/>
      </rPr>
      <t>Verbrauchsmaterial</t>
    </r>
    <r>
      <rPr>
        <sz val="9"/>
        <color theme="1"/>
        <rFont val="Arial"/>
        <family val="2"/>
      </rPr>
      <t xml:space="preserve"> (Belege von Rechnungen einreichen)</t>
    </r>
  </si>
  <si>
    <t xml:space="preserve">Verbrauchsmaterial </t>
  </si>
  <si>
    <r>
      <t>Weitere Kosten</t>
    </r>
    <r>
      <rPr>
        <sz val="9"/>
        <color theme="1"/>
        <rFont val="Arial"/>
        <family val="2"/>
      </rPr>
      <t xml:space="preserve"> (Belege von Rechnungen einreichen)</t>
    </r>
  </si>
  <si>
    <t>Weitere Kosten</t>
  </si>
  <si>
    <t>Total Mehraufwand Schutzkonzepte</t>
  </si>
  <si>
    <t>Total Schutzkonzepte</t>
  </si>
  <si>
    <t>Aufwandminderung</t>
  </si>
  <si>
    <t xml:space="preserve">Aufwandminderung </t>
  </si>
  <si>
    <r>
      <t xml:space="preserve">Dauer Freiwillige Betriebsschliessung:
</t>
    </r>
    <r>
      <rPr>
        <sz val="8"/>
        <rFont val="Arial"/>
        <family val="2"/>
      </rPr>
      <t>(bitte Anzahl Tage nur vermerken, bei tatsächlich erfolgter Betriebsschliessung)</t>
    </r>
  </si>
  <si>
    <t>Anzahl Tage:</t>
  </si>
  <si>
    <t>Eine "Freiwillige" Betriebsschliessung muss in einem separaten Dokument ausführlich begründet werden</t>
  </si>
  <si>
    <t>Nicht angefallene Kosten für Schadensperiode</t>
  </si>
  <si>
    <t>Nicht angefallene Kosten</t>
  </si>
  <si>
    <t>Nicht angefallene Betriebskosten (Fixkosten wie Reinigung, Energie usw.)</t>
  </si>
  <si>
    <t>Nicht angefallene Betriebskosten</t>
  </si>
  <si>
    <t>Nicht angefallene Lohnkosten
(inkl. Lohnnebenkosten wie AHV/IV/UV-Vorsogrebeiträge und Taggeldversicherungen)</t>
  </si>
  <si>
    <t xml:space="preserve">Nicht angefallene Lohnkosten </t>
  </si>
  <si>
    <t>Nicht angefallende Gagen / nicht angefallende Produktionskosten</t>
  </si>
  <si>
    <t>Nicht angef. Gagen / Produktionskosten</t>
  </si>
  <si>
    <t>Nicht angefallene Materialkosten / Wareneinkauf</t>
  </si>
  <si>
    <t>Nicht angef. Materialkosten / Waren</t>
  </si>
  <si>
    <t>Nicht angefallene Kosten für Werbung und Kommunikation</t>
  </si>
  <si>
    <t>Nicht angef. Kosten für Werbung</t>
  </si>
  <si>
    <t>Kosten, deren Wert bleibt</t>
  </si>
  <si>
    <t>Hier bitte Anschaffungen eintragen, welche auch später verwendet werden können (Bsp. Kostüme, Bühnenbilder, usw.)</t>
  </si>
  <si>
    <t>Kosten, deren Wert aber bleiben</t>
  </si>
  <si>
    <t>Weitere nicht angefallene Kosten</t>
  </si>
  <si>
    <t xml:space="preserve">Bitte Posten hier aufführen: </t>
  </si>
  <si>
    <t>Entschädigungen für Schadensperiode</t>
  </si>
  <si>
    <t>Entschädigung</t>
  </si>
  <si>
    <t xml:space="preserve">Kurzarbeitsentschädigung </t>
  </si>
  <si>
    <t>Erwerbsersatzentschädigung</t>
  </si>
  <si>
    <t>Mietzinsreduktion (Belege einreichen)</t>
  </si>
  <si>
    <t>Mietzinsreduktion</t>
  </si>
  <si>
    <t>Entschädigung von Privatversicherung (Belege einreichen)</t>
  </si>
  <si>
    <t>Entschädigung von Privatversicherung</t>
  </si>
  <si>
    <t>weitere Entschädigungen</t>
  </si>
  <si>
    <t>Gewinn anteilsmässig für Schadensperiode</t>
  </si>
  <si>
    <t>Gewinn (Durchschnitte gemäss Jahresrechnung 2017-2019, Anteil für Schadensperiode)</t>
  </si>
  <si>
    <t>Gewinn</t>
  </si>
  <si>
    <t>Total Aufwandminderung</t>
  </si>
  <si>
    <t>Zusammenzug / Berechnung Ertragsausfall</t>
  </si>
  <si>
    <t>Berechnung Ertragsausfall</t>
  </si>
  <si>
    <t>Total Mehraufwand Schutzkonzept</t>
  </si>
  <si>
    <t>Total Ertragsausfall</t>
  </si>
  <si>
    <t>Sollten Sie bei "Total Ertragsausfall" einen Minus-Wert erhalten, wurde das Formular nicht korrekt ausgefüllt oder Sie haben keinen finanziellen Schaden erlitten - bitte überprüfen Sie Ihre Zahlen nochmals.</t>
  </si>
  <si>
    <t>80% des Ertragsausfall</t>
  </si>
  <si>
    <r>
      <t>Bemerkungen finanzielle Prüfung:</t>
    </r>
    <r>
      <rPr>
        <sz val="10"/>
        <rFont val="Arial"/>
        <family val="2"/>
      </rPr>
      <t xml:space="preserve">
</t>
    </r>
  </si>
  <si>
    <t>Datum</t>
  </si>
  <si>
    <t>Finanzielle Prüfung abgeschlossen</t>
  </si>
  <si>
    <t>Name Prüfer</t>
  </si>
  <si>
    <t>Finanzielle geprüft</t>
  </si>
  <si>
    <t>Mai 2021</t>
  </si>
  <si>
    <t>Juni 2021</t>
  </si>
  <si>
    <t>Juli 2021</t>
  </si>
  <si>
    <t>August 2021</t>
  </si>
  <si>
    <t>Zusatzkosten für Schutzkonzepte (Mai bis August 2021)</t>
  </si>
  <si>
    <t>Kurzarbeitsentschädigung, Abrechnungen einreichen (1. Mai - 31. August 2021)</t>
  </si>
  <si>
    <t>Erwerbsersatzentschädigung  - Arbeitgeberähnlichen Person (1. Mai - 31. August 2021)</t>
  </si>
  <si>
    <t>Monat Juni 2021</t>
  </si>
  <si>
    <t>Monat Juli 2021</t>
  </si>
  <si>
    <t>Monat August 2021</t>
  </si>
  <si>
    <t>Pauschalisierte Schadensberechnung: 1. Mai bis 31. August 2021</t>
  </si>
  <si>
    <t xml:space="preserve">Einnahmen trotz Corona </t>
  </si>
  <si>
    <t>Jahresrechnung 2020</t>
  </si>
  <si>
    <t xml:space="preserve">Einnahmen aus Kunsthandel und/oder Bildungsbereich (Workshops, Seminare, Unterricht etc)  </t>
  </si>
  <si>
    <t>Einnahmen aus Kunsthandel und/oder Bildungsbereich</t>
  </si>
  <si>
    <t>Verifizierung Angaben Gesuchsteller</t>
  </si>
  <si>
    <t>Anteilsberechnung Kulturbereich anhand der Jahresrechnung 2019</t>
  </si>
  <si>
    <t>Name</t>
  </si>
  <si>
    <t>Jahresumsatz im Kulturbereich</t>
  </si>
  <si>
    <t>Jahresumsatz ausserhalb Kulturbereich</t>
  </si>
  <si>
    <t>Erhaltene Entschädigungen</t>
  </si>
  <si>
    <t>Total Jahresumsatz</t>
  </si>
  <si>
    <t>Phase I &amp; II (Verordnung)</t>
  </si>
  <si>
    <t>=</t>
  </si>
  <si>
    <t>Anteil im Kulturbereich</t>
  </si>
  <si>
    <r>
      <t xml:space="preserve">Mindestens </t>
    </r>
    <r>
      <rPr>
        <b/>
        <sz val="9"/>
        <rFont val="Arial"/>
        <family val="2"/>
      </rPr>
      <t>50%</t>
    </r>
    <r>
      <rPr>
        <sz val="9"/>
        <color theme="1"/>
        <rFont val="Arial"/>
        <family val="2"/>
      </rPr>
      <t xml:space="preserve"> des Jahresumsatzes muss </t>
    </r>
    <r>
      <rPr>
        <b/>
        <sz val="9"/>
        <color theme="1"/>
        <rFont val="Arial"/>
        <family val="2"/>
      </rPr>
      <t>im Kulturbereich</t>
    </r>
    <r>
      <rPr>
        <sz val="9"/>
        <color theme="1"/>
        <rFont val="Arial"/>
        <family val="2"/>
      </rPr>
      <t xml:space="preserve"> erwirtschaftet werden. Unternehmen mit bloss untergeordneten Kulturaktivitäten fallen nicht in den Geltungsbereich.</t>
    </r>
  </si>
  <si>
    <t>Phase III (Gesetz)</t>
  </si>
  <si>
    <t>(inkl. aktuellem Gesuch)</t>
  </si>
  <si>
    <t>Anteil ausserhalb Kulturbereich</t>
  </si>
  <si>
    <t>Finanzielle Prüfung</t>
  </si>
  <si>
    <t>Kennzahle der Vorjahre auf Schadensperiode. Anzahl Monate:</t>
  </si>
  <si>
    <t>Aktuelle Situation anhand 
JR 2021 abgegrenzt</t>
  </si>
  <si>
    <t>Schadensberechnung</t>
  </si>
  <si>
    <t>Durchschnittliche Einahmen</t>
  </si>
  <si>
    <t>Realisierte Einnahmen</t>
  </si>
  <si>
    <t>COVID Zusatzaufwand</t>
  </si>
  <si>
    <t>NAK / KAP</t>
  </si>
  <si>
    <t>KAE</t>
  </si>
  <si>
    <t>EO</t>
  </si>
  <si>
    <t>Andere Entschädigungen</t>
  </si>
  <si>
    <t>Ertragsausfall</t>
  </si>
  <si>
    <t>80% Ertragsausfall</t>
  </si>
  <si>
    <r>
      <t>Bemerkungen finanzielle Prüfung:</t>
    </r>
    <r>
      <rPr>
        <sz val="9"/>
        <rFont val="Arial"/>
        <family val="2"/>
      </rPr>
      <t xml:space="preserve">
.</t>
    </r>
  </si>
  <si>
    <t>Berechnung, Verifizierung KAE</t>
  </si>
  <si>
    <t>Monat</t>
  </si>
  <si>
    <t>Gemäss Gesuchsteller</t>
  </si>
  <si>
    <t>Verifiziert durch Prüfer</t>
  </si>
  <si>
    <t xml:space="preserve">Einkünfte durch KAE für die betroffene Zeit </t>
  </si>
  <si>
    <t>Prozentuale Berechnung da, …</t>
  </si>
  <si>
    <t>Einkünfte durch KAE Prozentual auf bewilligten Schaden</t>
  </si>
  <si>
    <t>Berechnung Erwerbsersatzentschädigung für Personen in arbeitgeberähnlicher Stellung</t>
  </si>
  <si>
    <r>
      <t xml:space="preserve">Tagessatz (bis max. 196 CHF pro Tag) </t>
    </r>
    <r>
      <rPr>
        <b/>
        <sz val="9"/>
        <color theme="1"/>
        <rFont val="Arial"/>
        <family val="2"/>
      </rPr>
      <t>BRUTTO</t>
    </r>
  </si>
  <si>
    <t>Gem. SVA Liste</t>
  </si>
  <si>
    <t>Einkünfte durch Erwerbsersatz für die betroffene Zeit (inkl. Arbeitgeberbeiträge 6.4%)</t>
  </si>
  <si>
    <t>Einkünfte durch Erwerbsersatz Prozentual auf bewilligten Schaden</t>
  </si>
  <si>
    <t>Abzüglich angerechnete EO Leistungen bei Suisseculture Entschädigung, gem Liste…</t>
  </si>
  <si>
    <t>Einkünfte durch Erwerbsersatz Prozentual auf bewilligten Schaden, nach Abzug EO Suisseculture</t>
  </si>
  <si>
    <t>Zusatzkosten Covid Aufwände</t>
  </si>
  <si>
    <t>Total</t>
  </si>
  <si>
    <t>Aktuelle Situation anhand 
JR 2021 (Mai bis Aug)</t>
  </si>
  <si>
    <t>Referenzzahlen</t>
  </si>
  <si>
    <t xml:space="preserve"> Abgabetermin: 30. September 2021</t>
  </si>
  <si>
    <t>Zahlen Vorgesuch
 (Jan bis Apr)
Kopie aus Vorgesuch</t>
  </si>
  <si>
    <r>
      <t xml:space="preserve">Aktuelle Situation JR 2021
</t>
    </r>
    <r>
      <rPr>
        <b/>
        <sz val="9"/>
        <color theme="5" tint="0.39997558519241921"/>
        <rFont val="Arial"/>
        <family val="2"/>
      </rPr>
      <t xml:space="preserve"> (Jan bis Aug)</t>
    </r>
  </si>
  <si>
    <t>Gewinnanrechnung /
Ausgleich Jahresergebnis</t>
  </si>
  <si>
    <t xml:space="preserve">Schadensberechnung Kulturunternehmen (Version 28.08.2021) </t>
  </si>
  <si>
    <t>EINNAHMEN IM SCHADENSZEITRAUM</t>
  </si>
  <si>
    <t>NAK/KAP gem. Buchhaltungsauszug vs. Kennzahlen aus den Vorjahren</t>
  </si>
  <si>
    <t>Einnahmen für 4 Monate (Durchschnitt
2017-2019)</t>
  </si>
  <si>
    <t>Monat Mai bis August 2021</t>
  </si>
  <si>
    <t>Prüfer</t>
  </si>
  <si>
    <t>Review</t>
  </si>
  <si>
    <t>Überschuss
aus Vorgesuch</t>
  </si>
  <si>
    <t>Ausfallentschädigung Januar bis April</t>
  </si>
  <si>
    <t>AE Januar bis April 2021</t>
  </si>
  <si>
    <t>effektive Einnahmen
 (1. Mai bis 
31. August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</si>
</sst>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[Red]\-#,##0\ "/>
    <numFmt numFmtId="165" formatCode="#,##0.0_ ;[Red]\-#,##0.0\ "/>
    <numFmt numFmtId="166" formatCode="[$-807]d/\ mmmm\ yyyy;@"/>
    <numFmt numFmtId="167" formatCode="#,##0_ ;\-#,##0\ "/>
    <numFmt numFmtId="168" formatCode="_ [$CHF-807]\ * #,##0.00_ ;_ [$CHF-807]\ * \-#,##0.00_ ;_ [$CHF-807]\ * &quot;-&quot;??_ ;_ @_ "/>
    <numFmt numFmtId="169" formatCode="dd/mm/yyyy;@"/>
    <numFmt numFmtId="170" formatCode="_ [$CHF-807]\ * #,##0.00_ ;_ [$CHF-807]\ * \-#,##0.00_ ;_ [$CHF-807]\ * &quot;-&quot;_ ;_ @_ "/>
    <numFmt numFmtId="171" formatCode="#,##0.00_ ;[Red]\-#,##0.0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13"/>
      <color rgb="FFFF0000"/>
      <name val="Arial"/>
      <family val="2"/>
    </font>
    <font>
      <b/>
      <sz val="11"/>
      <color theme="3"/>
      <name val="Arial"/>
      <family val="2"/>
    </font>
    <font>
      <i/>
      <sz val="10"/>
      <color theme="0" tint="-0.499984740745262"/>
      <name val="Arial"/>
      <family val="2"/>
    </font>
    <font>
      <sz val="10"/>
      <name val="Arial"/>
      <family val="2"/>
    </font>
    <font>
      <b/>
      <sz val="13"/>
      <color theme="1"/>
      <name val="Arial"/>
      <family val="2"/>
    </font>
    <font>
      <b/>
      <sz val="11"/>
      <color rgb="FFFF000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10"/>
      <color rgb="FF9C6500"/>
      <name val="Arial"/>
      <family val="2"/>
    </font>
    <font>
      <i/>
      <sz val="9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610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9"/>
      <color theme="4" tint="0.59999389629810485"/>
      <name val="Arial"/>
      <family val="2"/>
    </font>
    <font>
      <b/>
      <sz val="9"/>
      <color rgb="FFFF0000"/>
      <name val="Arial"/>
      <family val="2"/>
    </font>
    <font>
      <b/>
      <sz val="9"/>
      <color theme="3"/>
      <name val="Arial"/>
      <family val="2"/>
    </font>
    <font>
      <i/>
      <sz val="9"/>
      <name val="Arial"/>
      <family val="2"/>
    </font>
    <font>
      <b/>
      <sz val="9"/>
      <color theme="5" tint="0.39997558519241921"/>
      <name val="Arial"/>
      <family val="2"/>
    </font>
    <font>
      <sz val="11"/>
      <color theme="1"/>
      <name val="Arial"/>
      <family val="2"/>
    </font>
    <font>
      <sz val="11"/>
      <color theme="4" tint="0.59999389629810485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FF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4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25" fillId="3" borderId="0" applyNumberFormat="0" applyBorder="0" applyAlignment="0" applyProtection="0"/>
    <xf numFmtId="0" fontId="30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718">
    <xf numFmtId="0" fontId="0" fillId="0" borderId="0" xfId="0"/>
    <xf numFmtId="164" fontId="2" fillId="0" borderId="0" xfId="2" applyNumberFormat="1" applyFont="1" applyFill="1" applyBorder="1" applyAlignment="1">
      <alignment vertical="top" wrapText="1"/>
    </xf>
    <xf numFmtId="165" fontId="2" fillId="0" borderId="0" xfId="2" applyNumberFormat="1" applyFont="1" applyBorder="1" applyAlignment="1">
      <alignment horizontal="center" vertical="top" wrapText="1"/>
    </xf>
    <xf numFmtId="164" fontId="2" fillId="0" borderId="0" xfId="2" applyNumberFormat="1" applyFont="1" applyBorder="1" applyAlignment="1">
      <alignment vertical="top" wrapText="1"/>
    </xf>
    <xf numFmtId="164" fontId="2" fillId="0" borderId="0" xfId="2" applyNumberFormat="1" applyFont="1" applyAlignment="1">
      <alignment vertical="top" wrapText="1"/>
    </xf>
    <xf numFmtId="0" fontId="4" fillId="0" borderId="0" xfId="3" applyFont="1" applyFill="1" applyBorder="1"/>
    <xf numFmtId="0" fontId="5" fillId="0" borderId="1" xfId="3" applyFont="1" applyBorder="1" applyAlignment="1">
      <alignment horizontal="left"/>
    </xf>
    <xf numFmtId="0" fontId="4" fillId="0" borderId="2" xfId="3" applyFont="1" applyBorder="1"/>
    <xf numFmtId="0" fontId="4" fillId="0" borderId="0" xfId="3" applyFont="1" applyBorder="1"/>
    <xf numFmtId="0" fontId="5" fillId="0" borderId="4" xfId="3" applyFont="1" applyBorder="1" applyAlignment="1">
      <alignment horizontal="left"/>
    </xf>
    <xf numFmtId="0" fontId="4" fillId="0" borderId="0" xfId="3" applyFont="1"/>
    <xf numFmtId="0" fontId="4" fillId="0" borderId="4" xfId="3" applyFont="1" applyBorder="1" applyAlignment="1">
      <alignment horizontal="left"/>
    </xf>
    <xf numFmtId="0" fontId="5" fillId="0" borderId="0" xfId="3" applyFont="1" applyBorder="1"/>
    <xf numFmtId="166" fontId="6" fillId="0" borderId="0" xfId="3" applyNumberFormat="1" applyFont="1" applyBorder="1" applyAlignment="1"/>
    <xf numFmtId="0" fontId="6" fillId="0" borderId="0" xfId="3" applyFont="1" applyBorder="1" applyAlignment="1"/>
    <xf numFmtId="0" fontId="4" fillId="0" borderId="0" xfId="3" applyFont="1" applyAlignment="1">
      <alignment horizontal="center"/>
    </xf>
    <xf numFmtId="0" fontId="4" fillId="0" borderId="4" xfId="3" applyFont="1" applyBorder="1"/>
    <xf numFmtId="0" fontId="4" fillId="0" borderId="0" xfId="3" applyFont="1" applyFill="1" applyBorder="1" applyProtection="1"/>
    <xf numFmtId="0" fontId="6" fillId="0" borderId="4" xfId="3" applyFont="1" applyBorder="1" applyAlignment="1" applyProtection="1">
      <alignment wrapText="1"/>
    </xf>
    <xf numFmtId="0" fontId="6" fillId="0" borderId="0" xfId="3" applyFont="1" applyBorder="1" applyAlignment="1" applyProtection="1">
      <alignment wrapText="1"/>
    </xf>
    <xf numFmtId="0" fontId="4" fillId="0" borderId="0" xfId="3" applyFont="1" applyBorder="1" applyProtection="1"/>
    <xf numFmtId="0" fontId="4" fillId="0" borderId="0" xfId="3" applyFont="1" applyProtection="1"/>
    <xf numFmtId="0" fontId="4" fillId="0" borderId="4" xfId="3" applyFont="1" applyBorder="1" applyAlignment="1">
      <alignment horizontal="center"/>
    </xf>
    <xf numFmtId="0" fontId="4" fillId="0" borderId="0" xfId="3" applyFont="1" applyFill="1" applyBorder="1" applyAlignment="1">
      <alignment vertical="center"/>
    </xf>
    <xf numFmtId="0" fontId="4" fillId="0" borderId="4" xfId="3" applyFont="1" applyBorder="1" applyAlignment="1">
      <alignment horizontal="center" vertical="center"/>
    </xf>
    <xf numFmtId="164" fontId="7" fillId="0" borderId="0" xfId="2" applyNumberFormat="1" applyFont="1" applyFill="1" applyBorder="1" applyAlignment="1">
      <alignment vertical="center" wrapText="1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vertical="center"/>
    </xf>
    <xf numFmtId="164" fontId="7" fillId="0" borderId="0" xfId="2" applyNumberFormat="1" applyFont="1" applyFill="1" applyBorder="1" applyAlignment="1">
      <alignment horizontal="center" vertical="top" wrapText="1"/>
    </xf>
    <xf numFmtId="164" fontId="8" fillId="0" borderId="0" xfId="2" applyNumberFormat="1" applyFont="1" applyFill="1" applyBorder="1" applyAlignment="1">
      <alignment horizontal="center" vertical="top" wrapText="1"/>
    </xf>
    <xf numFmtId="0" fontId="8" fillId="0" borderId="0" xfId="3" applyFont="1" applyFill="1" applyBorder="1" applyAlignment="1">
      <alignment vertical="center"/>
    </xf>
    <xf numFmtId="164" fontId="8" fillId="0" borderId="0" xfId="2" applyNumberFormat="1" applyFont="1" applyFill="1" applyBorder="1" applyAlignment="1" applyProtection="1">
      <alignment vertical="center" wrapText="1"/>
    </xf>
    <xf numFmtId="165" fontId="2" fillId="0" borderId="4" xfId="2" applyNumberFormat="1" applyFont="1" applyBorder="1" applyAlignment="1">
      <alignment horizontal="center" vertical="top" wrapText="1"/>
    </xf>
    <xf numFmtId="164" fontId="10" fillId="0" borderId="0" xfId="2" applyNumberFormat="1" applyFont="1" applyBorder="1" applyAlignment="1">
      <alignment vertical="top" wrapText="1"/>
    </xf>
    <xf numFmtId="164" fontId="2" fillId="0" borderId="5" xfId="2" applyNumberFormat="1" applyFont="1" applyFill="1" applyBorder="1" applyAlignment="1">
      <alignment vertical="top" wrapText="1"/>
    </xf>
    <xf numFmtId="0" fontId="5" fillId="0" borderId="0" xfId="3" applyFont="1" applyBorder="1" applyAlignment="1">
      <alignment horizontal="left" wrapText="1"/>
    </xf>
    <xf numFmtId="164" fontId="2" fillId="0" borderId="4" xfId="2" applyNumberFormat="1" applyFont="1" applyBorder="1" applyAlignment="1">
      <alignment vertical="top" wrapText="1"/>
    </xf>
    <xf numFmtId="164" fontId="10" fillId="0" borderId="5" xfId="2" applyNumberFormat="1" applyFont="1" applyBorder="1" applyAlignment="1">
      <alignment vertical="top" wrapText="1"/>
    </xf>
    <xf numFmtId="164" fontId="2" fillId="0" borderId="1" xfId="2" applyNumberFormat="1" applyFont="1" applyBorder="1" applyAlignment="1">
      <alignment vertical="top" wrapText="1"/>
    </xf>
    <xf numFmtId="164" fontId="10" fillId="0" borderId="0" xfId="2" applyNumberFormat="1" applyFont="1" applyFill="1" applyBorder="1" applyAlignment="1">
      <alignment vertical="top" wrapText="1"/>
    </xf>
    <xf numFmtId="164" fontId="2" fillId="0" borderId="4" xfId="2" applyNumberFormat="1" applyFont="1" applyBorder="1" applyAlignment="1">
      <alignment vertical="center" wrapText="1"/>
    </xf>
    <xf numFmtId="167" fontId="10" fillId="5" borderId="17" xfId="2" applyNumberFormat="1" applyFont="1" applyFill="1" applyBorder="1" applyAlignment="1" applyProtection="1">
      <alignment horizontal="center" vertical="center" wrapText="1"/>
      <protection locked="0"/>
    </xf>
    <xf numFmtId="164" fontId="2" fillId="0" borderId="23" xfId="2" applyNumberFormat="1" applyFont="1" applyBorder="1" applyAlignment="1">
      <alignment horizontal="center" vertical="center" wrapText="1"/>
    </xf>
    <xf numFmtId="167" fontId="10" fillId="5" borderId="24" xfId="2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2" applyNumberFormat="1" applyFont="1" applyBorder="1" applyAlignment="1">
      <alignment horizontal="center" vertical="center" wrapText="1"/>
    </xf>
    <xf numFmtId="164" fontId="14" fillId="0" borderId="0" xfId="2" applyNumberFormat="1" applyFont="1" applyFill="1" applyBorder="1" applyAlignment="1">
      <alignment vertical="top" wrapText="1"/>
    </xf>
    <xf numFmtId="165" fontId="14" fillId="0" borderId="4" xfId="2" applyNumberFormat="1" applyFont="1" applyBorder="1" applyAlignment="1">
      <alignment horizontal="center" vertical="top" wrapText="1"/>
    </xf>
    <xf numFmtId="164" fontId="14" fillId="0" borderId="4" xfId="2" applyNumberFormat="1" applyFont="1" applyBorder="1" applyAlignment="1">
      <alignment vertical="top" wrapText="1"/>
    </xf>
    <xf numFmtId="164" fontId="15" fillId="0" borderId="28" xfId="2" applyNumberFormat="1" applyFont="1" applyBorder="1" applyAlignment="1">
      <alignment horizontal="center" vertical="center" wrapText="1"/>
    </xf>
    <xf numFmtId="164" fontId="15" fillId="0" borderId="29" xfId="2" applyNumberFormat="1" applyFont="1" applyBorder="1" applyAlignment="1">
      <alignment horizontal="center" vertical="center" wrapText="1"/>
    </xf>
    <xf numFmtId="164" fontId="15" fillId="0" borderId="22" xfId="2" applyNumberFormat="1" applyFont="1" applyBorder="1" applyAlignment="1">
      <alignment horizontal="center" vertical="center" wrapText="1"/>
    </xf>
    <xf numFmtId="164" fontId="14" fillId="0" borderId="5" xfId="2" applyNumberFormat="1" applyFont="1" applyFill="1" applyBorder="1" applyAlignment="1">
      <alignment vertical="top" wrapText="1"/>
    </xf>
    <xf numFmtId="164" fontId="14" fillId="0" borderId="0" xfId="2" applyNumberFormat="1" applyFont="1" applyAlignment="1">
      <alignment vertical="top" wrapText="1"/>
    </xf>
    <xf numFmtId="165" fontId="14" fillId="9" borderId="30" xfId="2" applyNumberFormat="1" applyFont="1" applyFill="1" applyBorder="1" applyAlignment="1">
      <alignment horizontal="center" vertical="center" wrapText="1"/>
    </xf>
    <xf numFmtId="164" fontId="14" fillId="9" borderId="30" xfId="2" applyNumberFormat="1" applyFont="1" applyFill="1" applyBorder="1" applyAlignment="1">
      <alignment horizontal="left" vertical="center" wrapText="1"/>
    </xf>
    <xf numFmtId="164" fontId="10" fillId="10" borderId="33" xfId="2" applyNumberFormat="1" applyFont="1" applyFill="1" applyBorder="1" applyAlignment="1">
      <alignment horizontal="center" vertical="top" wrapText="1"/>
    </xf>
    <xf numFmtId="164" fontId="14" fillId="9" borderId="31" xfId="2" applyNumberFormat="1" applyFont="1" applyFill="1" applyBorder="1" applyAlignment="1">
      <alignment vertical="top" wrapText="1"/>
    </xf>
    <xf numFmtId="165" fontId="2" fillId="0" borderId="30" xfId="2" applyNumberFormat="1" applyFont="1" applyBorder="1" applyAlignment="1">
      <alignment horizontal="center" vertical="center" wrapText="1"/>
    </xf>
    <xf numFmtId="164" fontId="2" fillId="0" borderId="34" xfId="2" applyNumberFormat="1" applyFont="1" applyBorder="1" applyAlignment="1">
      <alignment horizontal="right" vertical="center" wrapText="1"/>
    </xf>
    <xf numFmtId="168" fontId="10" fillId="5" borderId="35" xfId="2" applyNumberFormat="1" applyFont="1" applyFill="1" applyBorder="1" applyAlignment="1" applyProtection="1">
      <alignment vertical="center" wrapText="1"/>
      <protection locked="0"/>
    </xf>
    <xf numFmtId="164" fontId="10" fillId="0" borderId="36" xfId="2" applyNumberFormat="1" applyFont="1" applyFill="1" applyBorder="1" applyAlignment="1">
      <alignment vertical="center" wrapText="1"/>
    </xf>
    <xf numFmtId="164" fontId="10" fillId="0" borderId="37" xfId="2" applyNumberFormat="1" applyFont="1" applyFill="1" applyBorder="1" applyAlignment="1">
      <alignment vertical="center" wrapText="1"/>
    </xf>
    <xf numFmtId="168" fontId="10" fillId="6" borderId="38" xfId="2" applyNumberFormat="1" applyFont="1" applyFill="1" applyBorder="1" applyAlignment="1">
      <alignment vertical="center" wrapText="1"/>
    </xf>
    <xf numFmtId="164" fontId="2" fillId="0" borderId="31" xfId="2" applyNumberFormat="1" applyFont="1" applyBorder="1" applyAlignment="1">
      <alignment vertical="top" wrapText="1"/>
    </xf>
    <xf numFmtId="164" fontId="10" fillId="0" borderId="39" xfId="2" applyNumberFormat="1" applyFont="1" applyFill="1" applyBorder="1" applyAlignment="1">
      <alignment vertical="center" wrapText="1"/>
    </xf>
    <xf numFmtId="164" fontId="10" fillId="0" borderId="40" xfId="2" applyNumberFormat="1" applyFont="1" applyFill="1" applyBorder="1" applyAlignment="1">
      <alignment vertical="center" wrapText="1"/>
    </xf>
    <xf numFmtId="164" fontId="2" fillId="0" borderId="42" xfId="2" applyNumberFormat="1" applyFont="1" applyBorder="1" applyAlignment="1">
      <alignment horizontal="right" vertical="center" wrapText="1"/>
    </xf>
    <xf numFmtId="0" fontId="2" fillId="0" borderId="42" xfId="3" applyFont="1" applyFill="1" applyBorder="1" applyAlignment="1">
      <alignment horizontal="right" vertical="center"/>
    </xf>
    <xf numFmtId="168" fontId="10" fillId="7" borderId="43" xfId="2" applyNumberFormat="1" applyFont="1" applyFill="1" applyBorder="1" applyAlignment="1">
      <alignment vertical="center" wrapText="1"/>
    </xf>
    <xf numFmtId="164" fontId="10" fillId="0" borderId="28" xfId="2" applyNumberFormat="1" applyFont="1" applyFill="1" applyBorder="1" applyAlignment="1">
      <alignment vertical="center" wrapText="1"/>
    </xf>
    <xf numFmtId="164" fontId="10" fillId="0" borderId="29" xfId="2" applyNumberFormat="1" applyFont="1" applyFill="1" applyBorder="1" applyAlignment="1">
      <alignment vertical="center" wrapText="1"/>
    </xf>
    <xf numFmtId="168" fontId="10" fillId="7" borderId="38" xfId="2" applyNumberFormat="1" applyFont="1" applyFill="1" applyBorder="1" applyAlignment="1">
      <alignment vertical="center" wrapText="1"/>
    </xf>
    <xf numFmtId="164" fontId="10" fillId="9" borderId="38" xfId="2" applyNumberFormat="1" applyFont="1" applyFill="1" applyBorder="1" applyAlignment="1">
      <alignment horizontal="center" vertical="top" wrapText="1"/>
    </xf>
    <xf numFmtId="164" fontId="16" fillId="0" borderId="0" xfId="2" applyNumberFormat="1" applyFont="1" applyFill="1" applyBorder="1" applyAlignment="1">
      <alignment vertical="top" wrapText="1"/>
    </xf>
    <xf numFmtId="164" fontId="10" fillId="0" borderId="34" xfId="2" applyNumberFormat="1" applyFont="1" applyBorder="1" applyAlignment="1">
      <alignment horizontal="right" vertical="center" wrapText="1"/>
    </xf>
    <xf numFmtId="168" fontId="10" fillId="0" borderId="36" xfId="2" applyNumberFormat="1" applyFont="1" applyFill="1" applyBorder="1" applyAlignment="1">
      <alignment vertical="center" wrapText="1"/>
    </xf>
    <xf numFmtId="168" fontId="10" fillId="5" borderId="29" xfId="2" applyNumberFormat="1" applyFont="1" applyFill="1" applyBorder="1" applyAlignment="1" applyProtection="1">
      <alignment vertical="center" wrapText="1"/>
      <protection locked="0"/>
    </xf>
    <xf numFmtId="168" fontId="10" fillId="0" borderId="39" xfId="2" applyNumberFormat="1" applyFont="1" applyFill="1" applyBorder="1" applyAlignment="1">
      <alignment vertical="center" wrapText="1"/>
    </xf>
    <xf numFmtId="168" fontId="10" fillId="5" borderId="31" xfId="2" applyNumberFormat="1" applyFont="1" applyFill="1" applyBorder="1" applyAlignment="1" applyProtection="1">
      <alignment vertical="center" wrapText="1"/>
      <protection locked="0"/>
    </xf>
    <xf numFmtId="164" fontId="2" fillId="0" borderId="34" xfId="2" applyNumberFormat="1" applyFont="1" applyFill="1" applyBorder="1" applyAlignment="1">
      <alignment horizontal="right" vertical="center" wrapText="1"/>
    </xf>
    <xf numFmtId="168" fontId="10" fillId="7" borderId="35" xfId="2" applyNumberFormat="1" applyFont="1" applyFill="1" applyBorder="1" applyAlignment="1">
      <alignment vertical="center" wrapText="1"/>
    </xf>
    <xf numFmtId="168" fontId="10" fillId="7" borderId="45" xfId="2" applyNumberFormat="1" applyFont="1" applyFill="1" applyBorder="1" applyAlignment="1">
      <alignment vertical="center" wrapText="1"/>
    </xf>
    <xf numFmtId="164" fontId="2" fillId="0" borderId="46" xfId="2" applyNumberFormat="1" applyFont="1" applyFill="1" applyBorder="1" applyAlignment="1">
      <alignment horizontal="right" vertical="center" wrapText="1"/>
    </xf>
    <xf numFmtId="164" fontId="10" fillId="0" borderId="47" xfId="2" applyNumberFormat="1" applyFont="1" applyFill="1" applyBorder="1" applyAlignment="1">
      <alignment vertical="center" wrapText="1"/>
    </xf>
    <xf numFmtId="168" fontId="10" fillId="11" borderId="15" xfId="2" applyNumberFormat="1" applyFont="1" applyFill="1" applyBorder="1" applyAlignment="1">
      <alignment vertical="center" wrapText="1"/>
    </xf>
    <xf numFmtId="168" fontId="10" fillId="0" borderId="47" xfId="2" applyNumberFormat="1" applyFont="1" applyFill="1" applyBorder="1" applyAlignment="1">
      <alignment vertical="center" wrapText="1"/>
    </xf>
    <xf numFmtId="168" fontId="10" fillId="11" borderId="16" xfId="2" applyNumberFormat="1" applyFont="1" applyFill="1" applyBorder="1" applyAlignment="1">
      <alignment vertical="center" wrapText="1"/>
    </xf>
    <xf numFmtId="168" fontId="10" fillId="11" borderId="48" xfId="2" applyNumberFormat="1" applyFont="1" applyFill="1" applyBorder="1" applyAlignment="1">
      <alignment vertical="center" wrapText="1"/>
    </xf>
    <xf numFmtId="165" fontId="14" fillId="0" borderId="13" xfId="2" applyNumberFormat="1" applyFont="1" applyFill="1" applyBorder="1" applyAlignment="1">
      <alignment horizontal="center" vertical="top" wrapText="1"/>
    </xf>
    <xf numFmtId="164" fontId="10" fillId="0" borderId="50" xfId="2" applyNumberFormat="1" applyFont="1" applyFill="1" applyBorder="1" applyAlignment="1">
      <alignment vertical="top" wrapText="1"/>
    </xf>
    <xf numFmtId="164" fontId="10" fillId="0" borderId="50" xfId="2" applyNumberFormat="1" applyFont="1" applyFill="1" applyBorder="1" applyAlignment="1">
      <alignment horizontal="center" vertical="top" wrapText="1"/>
    </xf>
    <xf numFmtId="164" fontId="14" fillId="0" borderId="31" xfId="2" applyNumberFormat="1" applyFont="1" applyFill="1" applyBorder="1" applyAlignment="1">
      <alignment vertical="top" wrapText="1"/>
    </xf>
    <xf numFmtId="164" fontId="18" fillId="0" borderId="0" xfId="2" applyNumberFormat="1" applyFont="1" applyFill="1" applyBorder="1" applyAlignment="1">
      <alignment vertical="top" wrapText="1"/>
    </xf>
    <xf numFmtId="164" fontId="18" fillId="9" borderId="31" xfId="2" applyNumberFormat="1" applyFont="1" applyFill="1" applyBorder="1" applyAlignment="1">
      <alignment vertical="top" wrapText="1"/>
    </xf>
    <xf numFmtId="165" fontId="2" fillId="0" borderId="0" xfId="2" applyNumberFormat="1" applyFont="1" applyAlignment="1">
      <alignment horizontal="center" vertical="top" wrapText="1"/>
    </xf>
    <xf numFmtId="165" fontId="2" fillId="0" borderId="0" xfId="2" applyNumberFormat="1" applyFont="1" applyFill="1" applyAlignment="1">
      <alignment horizontal="center" vertical="top" wrapText="1"/>
    </xf>
    <xf numFmtId="164" fontId="2" fillId="0" borderId="0" xfId="2" applyNumberFormat="1" applyFont="1" applyFill="1" applyAlignment="1">
      <alignment vertical="top" wrapText="1"/>
    </xf>
    <xf numFmtId="164" fontId="2" fillId="0" borderId="0" xfId="2" applyNumberFormat="1" applyFont="1" applyFill="1" applyAlignment="1">
      <alignment horizontal="right" vertical="top"/>
    </xf>
    <xf numFmtId="164" fontId="2" fillId="0" borderId="0" xfId="2" applyNumberFormat="1" applyFont="1" applyAlignment="1">
      <alignment horizontal="right" vertical="top"/>
    </xf>
    <xf numFmtId="164" fontId="2" fillId="0" borderId="0" xfId="2" applyNumberFormat="1" applyFont="1" applyFill="1" applyBorder="1" applyAlignment="1" applyProtection="1">
      <alignment vertical="top" wrapText="1"/>
    </xf>
    <xf numFmtId="165" fontId="2" fillId="0" borderId="0" xfId="2" applyNumberFormat="1" applyFont="1" applyAlignment="1" applyProtection="1">
      <alignment horizontal="center" vertical="top" wrapText="1"/>
    </xf>
    <xf numFmtId="164" fontId="2" fillId="0" borderId="0" xfId="2" applyNumberFormat="1" applyFont="1" applyAlignment="1" applyProtection="1">
      <alignment horizontal="left" vertical="top" wrapText="1"/>
    </xf>
    <xf numFmtId="164" fontId="2" fillId="0" borderId="0" xfId="2" applyNumberFormat="1" applyFont="1" applyAlignment="1" applyProtection="1">
      <alignment vertical="top" wrapText="1"/>
    </xf>
    <xf numFmtId="164" fontId="2" fillId="0" borderId="0" xfId="2" applyNumberFormat="1" applyFont="1" applyFill="1" applyAlignment="1" applyProtection="1">
      <alignment vertical="top" wrapText="1"/>
    </xf>
    <xf numFmtId="0" fontId="5" fillId="0" borderId="1" xfId="3" applyFont="1" applyBorder="1" applyAlignment="1" applyProtection="1">
      <alignment horizontal="left"/>
    </xf>
    <xf numFmtId="0" fontId="4" fillId="0" borderId="2" xfId="3" applyFont="1" applyBorder="1" applyProtection="1"/>
    <xf numFmtId="0" fontId="4" fillId="0" borderId="3" xfId="3" applyFont="1" applyFill="1" applyBorder="1" applyProtection="1"/>
    <xf numFmtId="0" fontId="5" fillId="0" borderId="4" xfId="3" applyFont="1" applyBorder="1" applyAlignment="1" applyProtection="1">
      <alignment horizontal="left"/>
    </xf>
    <xf numFmtId="0" fontId="5" fillId="0" borderId="0" xfId="3" applyFont="1" applyBorder="1" applyAlignment="1" applyProtection="1">
      <alignment horizontal="left"/>
    </xf>
    <xf numFmtId="0" fontId="6" fillId="0" borderId="0" xfId="3" applyFont="1" applyBorder="1" applyAlignment="1" applyProtection="1">
      <alignment horizontal="right"/>
    </xf>
    <xf numFmtId="0" fontId="4" fillId="0" borderId="5" xfId="3" applyFont="1" applyFill="1" applyBorder="1" applyProtection="1"/>
    <xf numFmtId="0" fontId="4" fillId="0" borderId="4" xfId="3" applyFont="1" applyBorder="1" applyAlignment="1" applyProtection="1">
      <alignment horizontal="left"/>
    </xf>
    <xf numFmtId="0" fontId="5" fillId="0" borderId="0" xfId="3" applyFont="1" applyFill="1" applyBorder="1" applyProtection="1"/>
    <xf numFmtId="0" fontId="4" fillId="0" borderId="4" xfId="3" applyFont="1" applyBorder="1" applyAlignment="1" applyProtection="1">
      <alignment horizontal="center"/>
    </xf>
    <xf numFmtId="0" fontId="4" fillId="0" borderId="0" xfId="3" applyFont="1" applyBorder="1" applyAlignment="1" applyProtection="1">
      <alignment horizontal="left" vertical="top"/>
    </xf>
    <xf numFmtId="0" fontId="3" fillId="0" borderId="5" xfId="3" applyFont="1" applyFill="1" applyBorder="1" applyAlignment="1" applyProtection="1">
      <alignment horizontal="center" vertical="center"/>
    </xf>
    <xf numFmtId="0" fontId="19" fillId="0" borderId="0" xfId="3" applyFont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 wrapText="1"/>
    </xf>
    <xf numFmtId="164" fontId="20" fillId="0" borderId="0" xfId="2" applyNumberFormat="1" applyFont="1" applyFill="1" applyBorder="1" applyAlignment="1" applyProtection="1">
      <alignment horizontal="center" vertical="center" wrapText="1"/>
    </xf>
    <xf numFmtId="164" fontId="2" fillId="0" borderId="0" xfId="2" applyNumberFormat="1" applyFont="1" applyFill="1" applyBorder="1" applyAlignment="1" applyProtection="1">
      <alignment vertical="center" wrapText="1"/>
    </xf>
    <xf numFmtId="165" fontId="2" fillId="0" borderId="4" xfId="2" applyNumberFormat="1" applyFont="1" applyBorder="1" applyAlignment="1" applyProtection="1">
      <alignment horizontal="center" vertical="center" wrapText="1"/>
    </xf>
    <xf numFmtId="164" fontId="8" fillId="6" borderId="8" xfId="2" applyNumberFormat="1" applyFont="1" applyFill="1" applyBorder="1" applyAlignment="1" applyProtection="1">
      <alignment horizontal="center" vertical="center" wrapText="1"/>
    </xf>
    <xf numFmtId="164" fontId="10" fillId="0" borderId="5" xfId="2" applyNumberFormat="1" applyFont="1" applyFill="1" applyBorder="1" applyAlignment="1" applyProtection="1">
      <alignment vertical="center" wrapText="1"/>
    </xf>
    <xf numFmtId="164" fontId="10" fillId="0" borderId="0" xfId="2" applyNumberFormat="1" applyFont="1" applyAlignment="1" applyProtection="1">
      <alignment vertical="center" wrapText="1"/>
    </xf>
    <xf numFmtId="164" fontId="2" fillId="0" borderId="0" xfId="2" applyNumberFormat="1" applyFont="1" applyAlignment="1" applyProtection="1">
      <alignment vertical="center" wrapText="1"/>
    </xf>
    <xf numFmtId="165" fontId="2" fillId="0" borderId="4" xfId="2" applyNumberFormat="1" applyFont="1" applyBorder="1" applyAlignment="1" applyProtection="1">
      <alignment horizontal="center" vertical="top" wrapText="1"/>
    </xf>
    <xf numFmtId="164" fontId="2" fillId="0" borderId="0" xfId="2" applyNumberFormat="1" applyFont="1" applyBorder="1" applyAlignment="1" applyProtection="1">
      <alignment horizontal="left" vertical="top" wrapText="1"/>
    </xf>
    <xf numFmtId="164" fontId="2" fillId="0" borderId="0" xfId="2" applyNumberFormat="1" applyFont="1" applyBorder="1" applyAlignment="1" applyProtection="1">
      <alignment vertical="top" wrapText="1"/>
    </xf>
    <xf numFmtId="164" fontId="10" fillId="0" borderId="0" xfId="2" applyNumberFormat="1" applyFont="1" applyBorder="1" applyAlignment="1" applyProtection="1">
      <alignment vertical="top" wrapText="1"/>
    </xf>
    <xf numFmtId="164" fontId="10" fillId="0" borderId="5" xfId="2" applyNumberFormat="1" applyFont="1" applyFill="1" applyBorder="1" applyAlignment="1" applyProtection="1">
      <alignment vertical="top" wrapText="1"/>
    </xf>
    <xf numFmtId="164" fontId="10" fillId="0" borderId="0" xfId="2" applyNumberFormat="1" applyFont="1" applyFill="1" applyAlignment="1" applyProtection="1">
      <alignment vertical="top" wrapText="1"/>
    </xf>
    <xf numFmtId="0" fontId="3" fillId="0" borderId="9" xfId="3" applyFont="1" applyBorder="1" applyAlignment="1" applyProtection="1">
      <alignment horizontal="left" vertical="center"/>
    </xf>
    <xf numFmtId="0" fontId="3" fillId="0" borderId="11" xfId="3" applyFont="1" applyBorder="1" applyAlignment="1" applyProtection="1">
      <alignment horizontal="center" vertical="center"/>
    </xf>
    <xf numFmtId="0" fontId="3" fillId="0" borderId="15" xfId="3" applyFont="1" applyBorder="1" applyAlignment="1" applyProtection="1">
      <alignment horizontal="center" vertical="center"/>
    </xf>
    <xf numFmtId="164" fontId="10" fillId="0" borderId="5" xfId="2" applyNumberFormat="1" applyFont="1" applyFill="1" applyBorder="1" applyAlignment="1" applyProtection="1">
      <alignment horizontal="right" vertical="top" wrapText="1"/>
    </xf>
    <xf numFmtId="0" fontId="11" fillId="0" borderId="5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 wrapText="1"/>
    </xf>
    <xf numFmtId="164" fontId="14" fillId="0" borderId="0" xfId="2" applyNumberFormat="1" applyFont="1" applyFill="1" applyBorder="1" applyAlignment="1" applyProtection="1">
      <alignment vertical="top" wrapText="1"/>
    </xf>
    <xf numFmtId="165" fontId="14" fillId="0" borderId="4" xfId="2" applyNumberFormat="1" applyFont="1" applyBorder="1" applyAlignment="1" applyProtection="1">
      <alignment horizontal="center" vertical="top" wrapText="1"/>
    </xf>
    <xf numFmtId="164" fontId="2" fillId="0" borderId="5" xfId="2" quotePrefix="1" applyNumberFormat="1" applyFont="1" applyFill="1" applyBorder="1" applyAlignment="1" applyProtection="1">
      <alignment horizontal="left" vertical="center" wrapText="1"/>
    </xf>
    <xf numFmtId="164" fontId="2" fillId="0" borderId="0" xfId="2" quotePrefix="1" applyNumberFormat="1" applyFont="1" applyFill="1" applyBorder="1" applyAlignment="1" applyProtection="1">
      <alignment horizontal="left" vertical="center" wrapText="1"/>
    </xf>
    <xf numFmtId="164" fontId="14" fillId="0" borderId="0" xfId="2" applyNumberFormat="1" applyFont="1" applyAlignment="1" applyProtection="1">
      <alignment vertical="top" wrapText="1"/>
    </xf>
    <xf numFmtId="164" fontId="14" fillId="0" borderId="0" xfId="4" applyNumberFormat="1" applyFont="1" applyFill="1" applyBorder="1" applyAlignment="1" applyProtection="1">
      <alignment vertical="top" wrapText="1"/>
    </xf>
    <xf numFmtId="165" fontId="14" fillId="0" borderId="4" xfId="4" applyNumberFormat="1" applyFont="1" applyFill="1" applyBorder="1" applyAlignment="1" applyProtection="1">
      <alignment horizontal="center" vertical="top" wrapText="1"/>
    </xf>
    <xf numFmtId="169" fontId="15" fillId="5" borderId="53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4" applyNumberFormat="1" applyFont="1" applyFill="1" applyBorder="1" applyAlignment="1" applyProtection="1">
      <alignment horizontal="center" vertical="center" wrapText="1"/>
    </xf>
    <xf numFmtId="164" fontId="13" fillId="0" borderId="12" xfId="4" applyNumberFormat="1" applyFont="1" applyFill="1" applyBorder="1" applyAlignment="1" applyProtection="1">
      <alignment horizontal="center" vertical="center" wrapText="1"/>
    </xf>
    <xf numFmtId="164" fontId="2" fillId="0" borderId="5" xfId="4" quotePrefix="1" applyNumberFormat="1" applyFont="1" applyFill="1" applyBorder="1" applyAlignment="1" applyProtection="1">
      <alignment horizontal="left" vertical="center" wrapText="1"/>
    </xf>
    <xf numFmtId="164" fontId="2" fillId="0" borderId="0" xfId="4" quotePrefix="1" applyNumberFormat="1" applyFont="1" applyFill="1" applyBorder="1" applyAlignment="1" applyProtection="1">
      <alignment horizontal="left" vertical="center" wrapText="1"/>
    </xf>
    <xf numFmtId="164" fontId="13" fillId="0" borderId="4" xfId="4" applyNumberFormat="1" applyFont="1" applyFill="1" applyBorder="1" applyAlignment="1" applyProtection="1">
      <alignment horizontal="center" vertical="center" wrapText="1"/>
    </xf>
    <xf numFmtId="164" fontId="13" fillId="0" borderId="0" xfId="4" applyNumberFormat="1" applyFont="1" applyFill="1" applyBorder="1" applyAlignment="1" applyProtection="1">
      <alignment horizontal="center" vertical="center" wrapText="1"/>
    </xf>
    <xf numFmtId="164" fontId="13" fillId="0" borderId="5" xfId="4" applyNumberFormat="1" applyFont="1" applyFill="1" applyBorder="1" applyAlignment="1" applyProtection="1">
      <alignment horizontal="center" vertical="center" wrapText="1"/>
    </xf>
    <xf numFmtId="164" fontId="14" fillId="0" borderId="0" xfId="4" applyNumberFormat="1" applyFont="1" applyFill="1" applyAlignment="1" applyProtection="1">
      <alignment vertical="top" wrapText="1"/>
    </xf>
    <xf numFmtId="164" fontId="14" fillId="0" borderId="55" xfId="2" applyNumberFormat="1" applyFont="1" applyFill="1" applyBorder="1" applyAlignment="1" applyProtection="1">
      <alignment horizontal="left" vertical="center" wrapText="1"/>
    </xf>
    <xf numFmtId="164" fontId="14" fillId="0" borderId="28" xfId="2" quotePrefix="1" applyNumberFormat="1" applyFont="1" applyFill="1" applyBorder="1" applyAlignment="1" applyProtection="1">
      <alignment horizontal="center" vertical="center" wrapText="1"/>
    </xf>
    <xf numFmtId="164" fontId="15" fillId="0" borderId="35" xfId="2" quotePrefix="1" applyNumberFormat="1" applyFont="1" applyFill="1" applyBorder="1" applyAlignment="1" applyProtection="1">
      <alignment horizontal="center" vertical="center" wrapText="1"/>
    </xf>
    <xf numFmtId="164" fontId="15" fillId="0" borderId="0" xfId="2" applyNumberFormat="1" applyFont="1" applyFill="1" applyBorder="1" applyAlignment="1" applyProtection="1">
      <alignment vertical="center" wrapText="1"/>
    </xf>
    <xf numFmtId="164" fontId="14" fillId="0" borderId="5" xfId="2" applyNumberFormat="1" applyFont="1" applyBorder="1" applyAlignment="1" applyProtection="1">
      <alignment horizontal="center" vertical="center" wrapText="1"/>
    </xf>
    <xf numFmtId="164" fontId="2" fillId="0" borderId="5" xfId="2" applyNumberFormat="1" applyFont="1" applyFill="1" applyBorder="1" applyAlignment="1" applyProtection="1">
      <alignment vertical="center" wrapText="1"/>
    </xf>
    <xf numFmtId="164" fontId="15" fillId="0" borderId="41" xfId="2" applyNumberFormat="1" applyFont="1" applyBorder="1" applyAlignment="1" applyProtection="1">
      <alignment horizontal="center" vertical="center" wrapText="1"/>
    </xf>
    <xf numFmtId="164" fontId="15" fillId="0" borderId="43" xfId="2" applyNumberFormat="1" applyFont="1" applyBorder="1" applyAlignment="1" applyProtection="1">
      <alignment horizontal="center" vertical="center" wrapText="1"/>
    </xf>
    <xf numFmtId="164" fontId="15" fillId="0" borderId="56" xfId="2" applyNumberFormat="1" applyFont="1" applyBorder="1" applyAlignment="1" applyProtection="1">
      <alignment horizontal="center" vertical="center" wrapText="1"/>
    </xf>
    <xf numFmtId="164" fontId="2" fillId="0" borderId="0" xfId="2" quotePrefix="1" applyNumberFormat="1" applyFont="1" applyFill="1" applyBorder="1" applyAlignment="1" applyProtection="1">
      <alignment vertical="center" wrapText="1"/>
    </xf>
    <xf numFmtId="164" fontId="2" fillId="0" borderId="31" xfId="2" applyNumberFormat="1" applyFont="1" applyBorder="1" applyAlignment="1" applyProtection="1">
      <alignment vertical="center" wrapText="1"/>
    </xf>
    <xf numFmtId="164" fontId="14" fillId="0" borderId="26" xfId="2" applyNumberFormat="1" applyFont="1" applyFill="1" applyBorder="1" applyAlignment="1" applyProtection="1">
      <alignment horizontal="left" vertical="center" wrapText="1"/>
    </xf>
    <xf numFmtId="164" fontId="14" fillId="5" borderId="57" xfId="2" applyNumberFormat="1" applyFont="1" applyFill="1" applyBorder="1" applyAlignment="1" applyProtection="1">
      <alignment horizontal="center" vertical="center" wrapText="1"/>
      <protection locked="0"/>
    </xf>
    <xf numFmtId="164" fontId="14" fillId="5" borderId="15" xfId="2" applyNumberFormat="1" applyFont="1" applyFill="1" applyBorder="1" applyAlignment="1" applyProtection="1">
      <alignment horizontal="center" vertical="center" wrapText="1"/>
      <protection locked="0"/>
    </xf>
    <xf numFmtId="164" fontId="23" fillId="0" borderId="4" xfId="2" quotePrefix="1" applyNumberFormat="1" applyFont="1" applyFill="1" applyBorder="1" applyAlignment="1" applyProtection="1">
      <alignment vertical="center" wrapText="1"/>
    </xf>
    <xf numFmtId="164" fontId="23" fillId="0" borderId="0" xfId="2" quotePrefix="1" applyNumberFormat="1" applyFont="1" applyFill="1" applyBorder="1" applyAlignment="1" applyProtection="1">
      <alignment vertical="center" wrapText="1"/>
    </xf>
    <xf numFmtId="164" fontId="15" fillId="0" borderId="0" xfId="2" applyNumberFormat="1" applyFont="1" applyBorder="1" applyAlignment="1" applyProtection="1">
      <alignment horizontal="center" vertical="center" wrapText="1"/>
    </xf>
    <xf numFmtId="164" fontId="15" fillId="0" borderId="5" xfId="2" applyNumberFormat="1" applyFont="1" applyBorder="1" applyAlignment="1" applyProtection="1">
      <alignment horizontal="center" vertical="center" wrapText="1"/>
    </xf>
    <xf numFmtId="164" fontId="2" fillId="0" borderId="0" xfId="2" applyNumberFormat="1" applyFont="1" applyBorder="1" applyAlignment="1" applyProtection="1">
      <alignment vertical="center" wrapText="1"/>
    </xf>
    <xf numFmtId="165" fontId="2" fillId="0" borderId="58" xfId="2" applyNumberFormat="1" applyFont="1" applyFill="1" applyBorder="1" applyAlignment="1" applyProtection="1">
      <alignment horizontal="center" vertical="center" wrapText="1"/>
    </xf>
    <xf numFmtId="164" fontId="14" fillId="0" borderId="0" xfId="2" applyNumberFormat="1" applyFont="1" applyFill="1" applyBorder="1" applyAlignment="1" applyProtection="1">
      <alignment horizontal="left" vertical="center" wrapText="1"/>
    </xf>
    <xf numFmtId="164" fontId="14" fillId="0" borderId="0" xfId="2" applyNumberFormat="1" applyFont="1" applyFill="1" applyBorder="1" applyAlignment="1" applyProtection="1">
      <alignment horizontal="center" vertical="center" wrapText="1"/>
    </xf>
    <xf numFmtId="164" fontId="16" fillId="0" borderId="0" xfId="2" applyNumberFormat="1" applyFont="1" applyFill="1" applyBorder="1" applyAlignment="1" applyProtection="1">
      <alignment horizontal="left" vertical="center" wrapText="1"/>
    </xf>
    <xf numFmtId="164" fontId="15" fillId="0" borderId="26" xfId="2" applyNumberFormat="1" applyFont="1" applyFill="1" applyBorder="1" applyAlignment="1" applyProtection="1">
      <alignment horizontal="center" vertical="center" wrapText="1"/>
    </xf>
    <xf numFmtId="164" fontId="15" fillId="0" borderId="50" xfId="2" applyNumberFormat="1" applyFont="1" applyFill="1" applyBorder="1" applyAlignment="1" applyProtection="1">
      <alignment horizontal="center" vertical="center" wrapText="1"/>
    </xf>
    <xf numFmtId="164" fontId="15" fillId="0" borderId="27" xfId="2" applyNumberFormat="1" applyFont="1" applyFill="1" applyBorder="1" applyAlignment="1" applyProtection="1">
      <alignment horizontal="center" vertical="center" wrapText="1"/>
    </xf>
    <xf numFmtId="164" fontId="2" fillId="0" borderId="31" xfId="2" applyNumberFormat="1" applyFont="1" applyFill="1" applyBorder="1" applyAlignment="1" applyProtection="1">
      <alignment vertical="center" wrapText="1"/>
    </xf>
    <xf numFmtId="165" fontId="14" fillId="13" borderId="30" xfId="2" applyNumberFormat="1" applyFont="1" applyFill="1" applyBorder="1" applyAlignment="1" applyProtection="1">
      <alignment horizontal="center" vertical="center" wrapText="1"/>
    </xf>
    <xf numFmtId="164" fontId="14" fillId="13" borderId="12" xfId="2" applyNumberFormat="1" applyFont="1" applyFill="1" applyBorder="1" applyAlignment="1" applyProtection="1">
      <alignment vertical="top" wrapText="1"/>
    </xf>
    <xf numFmtId="164" fontId="14" fillId="0" borderId="5" xfId="2" applyNumberFormat="1" applyFont="1" applyFill="1" applyBorder="1" applyAlignment="1" applyProtection="1">
      <alignment vertical="top" wrapText="1"/>
    </xf>
    <xf numFmtId="164" fontId="14" fillId="9" borderId="31" xfId="2" applyNumberFormat="1" applyFont="1" applyFill="1" applyBorder="1" applyAlignment="1" applyProtection="1">
      <alignment vertical="top" wrapText="1"/>
    </xf>
    <xf numFmtId="165" fontId="2" fillId="0" borderId="30" xfId="2" applyNumberFormat="1" applyFont="1" applyBorder="1" applyAlignment="1" applyProtection="1">
      <alignment horizontal="center" vertical="center" wrapText="1"/>
    </xf>
    <xf numFmtId="164" fontId="2" fillId="0" borderId="55" xfId="2" applyNumberFormat="1" applyFont="1" applyFill="1" applyBorder="1" applyAlignment="1" applyProtection="1">
      <alignment horizontal="left" vertical="center" wrapText="1"/>
    </xf>
    <xf numFmtId="164" fontId="2" fillId="0" borderId="28" xfId="2" applyNumberFormat="1" applyFont="1" applyBorder="1" applyAlignment="1" applyProtection="1">
      <alignment horizontal="center" vertical="center" wrapText="1"/>
    </xf>
    <xf numFmtId="164" fontId="2" fillId="0" borderId="59" xfId="2" applyNumberFormat="1" applyFont="1" applyBorder="1" applyAlignment="1" applyProtection="1">
      <alignment horizontal="center" vertical="center" wrapText="1"/>
    </xf>
    <xf numFmtId="164" fontId="2" fillId="0" borderId="60" xfId="2" applyNumberFormat="1" applyFont="1" applyBorder="1" applyAlignment="1" applyProtection="1">
      <alignment vertical="center" wrapText="1"/>
    </xf>
    <xf numFmtId="164" fontId="10" fillId="0" borderId="35" xfId="2" applyNumberFormat="1" applyFont="1" applyBorder="1" applyAlignment="1" applyProtection="1">
      <alignment horizontal="center" vertical="center" wrapText="1"/>
    </xf>
    <xf numFmtId="164" fontId="2" fillId="0" borderId="61" xfId="2" applyNumberFormat="1" applyFont="1" applyBorder="1" applyAlignment="1" applyProtection="1">
      <alignment horizontal="left" vertical="center" wrapText="1"/>
    </xf>
    <xf numFmtId="164" fontId="10" fillId="0" borderId="34" xfId="2" applyNumberFormat="1" applyFont="1" applyBorder="1" applyAlignment="1" applyProtection="1">
      <alignment horizontal="center" vertical="center" wrapText="1"/>
    </xf>
    <xf numFmtId="164" fontId="10" fillId="0" borderId="45" xfId="2" applyNumberFormat="1" applyFont="1" applyBorder="1" applyAlignment="1" applyProtection="1">
      <alignment horizontal="left" vertical="center" wrapText="1"/>
    </xf>
    <xf numFmtId="168" fontId="10" fillId="14" borderId="30" xfId="2" applyNumberFormat="1" applyFont="1" applyFill="1" applyBorder="1" applyAlignment="1" applyProtection="1">
      <alignment vertical="center" wrapText="1"/>
    </xf>
    <xf numFmtId="164" fontId="10" fillId="14" borderId="31" xfId="2" applyNumberFormat="1" applyFont="1" applyFill="1" applyBorder="1" applyAlignment="1" applyProtection="1">
      <alignment horizontal="center" vertical="center" wrapText="1"/>
    </xf>
    <xf numFmtId="164" fontId="14" fillId="14" borderId="32" xfId="2" applyNumberFormat="1" applyFont="1" applyFill="1" applyBorder="1" applyAlignment="1" applyProtection="1">
      <alignment horizontal="left" vertical="center" wrapText="1"/>
    </xf>
    <xf numFmtId="164" fontId="2" fillId="0" borderId="34" xfId="2" applyNumberFormat="1" applyFont="1" applyBorder="1" applyAlignment="1" applyProtection="1">
      <alignment horizontal="left" vertical="center" wrapText="1"/>
    </xf>
    <xf numFmtId="170" fontId="2" fillId="5" borderId="35" xfId="2" applyNumberFormat="1" applyFont="1" applyFill="1" applyBorder="1" applyAlignment="1" applyProtection="1">
      <alignment horizontal="left" vertical="center" wrapText="1"/>
      <protection locked="0"/>
    </xf>
    <xf numFmtId="164" fontId="10" fillId="0" borderId="39" xfId="2" applyNumberFormat="1" applyFont="1" applyFill="1" applyBorder="1" applyAlignment="1" applyProtection="1">
      <alignment vertical="center" wrapText="1"/>
    </xf>
    <xf numFmtId="164" fontId="2" fillId="5" borderId="32" xfId="2" applyNumberFormat="1" applyFont="1" applyFill="1" applyBorder="1" applyAlignment="1" applyProtection="1">
      <alignment horizontal="left" vertical="center" wrapText="1"/>
      <protection locked="0"/>
    </xf>
    <xf numFmtId="168" fontId="10" fillId="12" borderId="34" xfId="2" applyNumberFormat="1" applyFont="1" applyFill="1" applyBorder="1" applyAlignment="1" applyProtection="1">
      <alignment vertical="center" wrapText="1"/>
    </xf>
    <xf numFmtId="164" fontId="10" fillId="0" borderId="62" xfId="2" applyNumberFormat="1" applyFont="1" applyFill="1" applyBorder="1" applyAlignment="1" applyProtection="1">
      <alignment vertical="top" wrapText="1"/>
    </xf>
    <xf numFmtId="164" fontId="2" fillId="0" borderId="45" xfId="2" applyNumberFormat="1" applyFont="1" applyFill="1" applyBorder="1" applyAlignment="1" applyProtection="1">
      <alignment horizontal="left" vertical="center" wrapText="1"/>
    </xf>
    <xf numFmtId="164" fontId="2" fillId="0" borderId="39" xfId="2" applyNumberFormat="1" applyFont="1" applyBorder="1" applyAlignment="1" applyProtection="1">
      <alignment vertical="center" wrapText="1"/>
    </xf>
    <xf numFmtId="168" fontId="10" fillId="12" borderId="30" xfId="2" applyNumberFormat="1" applyFont="1" applyFill="1" applyBorder="1" applyAlignment="1" applyProtection="1">
      <alignment vertical="center" wrapText="1"/>
    </xf>
    <xf numFmtId="168" fontId="10" fillId="12" borderId="58" xfId="2" applyNumberFormat="1" applyFont="1" applyFill="1" applyBorder="1" applyAlignment="1" applyProtection="1">
      <alignment vertical="center" wrapText="1"/>
    </xf>
    <xf numFmtId="165" fontId="2" fillId="0" borderId="41" xfId="2" applyNumberFormat="1" applyFont="1" applyBorder="1" applyAlignment="1" applyProtection="1">
      <alignment horizontal="center" vertical="center" wrapText="1"/>
    </xf>
    <xf numFmtId="164" fontId="10" fillId="0" borderId="62" xfId="2" applyNumberFormat="1" applyFont="1" applyFill="1" applyBorder="1" applyAlignment="1" applyProtection="1">
      <alignment horizontal="center" vertical="center" wrapText="1"/>
    </xf>
    <xf numFmtId="164" fontId="10" fillId="0" borderId="63" xfId="2" applyNumberFormat="1" applyFont="1" applyFill="1" applyBorder="1" applyAlignment="1" applyProtection="1">
      <alignment vertical="center" wrapText="1"/>
    </xf>
    <xf numFmtId="168" fontId="15" fillId="13" borderId="57" xfId="2" applyNumberFormat="1" applyFont="1" applyFill="1" applyBorder="1" applyAlignment="1" applyProtection="1">
      <alignment horizontal="left" vertical="center" wrapText="1"/>
    </xf>
    <xf numFmtId="164" fontId="2" fillId="13" borderId="16" xfId="2" applyNumberFormat="1" applyFont="1" applyFill="1" applyBorder="1" applyAlignment="1" applyProtection="1">
      <alignment horizontal="left" vertical="center" wrapText="1"/>
    </xf>
    <xf numFmtId="168" fontId="15" fillId="13" borderId="13" xfId="2" applyNumberFormat="1" applyFont="1" applyFill="1" applyBorder="1" applyAlignment="1" applyProtection="1">
      <alignment vertical="center" wrapText="1"/>
    </xf>
    <xf numFmtId="164" fontId="10" fillId="13" borderId="64" xfId="2" applyNumberFormat="1" applyFont="1" applyFill="1" applyBorder="1" applyAlignment="1" applyProtection="1">
      <alignment horizontal="center" vertical="center" wrapText="1"/>
    </xf>
    <xf numFmtId="164" fontId="15" fillId="13" borderId="14" xfId="2" applyNumberFormat="1" applyFont="1" applyFill="1" applyBorder="1" applyAlignment="1" applyProtection="1">
      <alignment vertical="center" wrapText="1"/>
    </xf>
    <xf numFmtId="164" fontId="15" fillId="13" borderId="65" xfId="2" applyNumberFormat="1" applyFont="1" applyFill="1" applyBorder="1" applyAlignment="1" applyProtection="1">
      <alignment vertical="center" wrapText="1"/>
    </xf>
    <xf numFmtId="168" fontId="10" fillId="0" borderId="0" xfId="2" applyNumberFormat="1" applyFont="1" applyFill="1" applyBorder="1" applyAlignment="1" applyProtection="1">
      <alignment vertical="center" wrapText="1"/>
    </xf>
    <xf numFmtId="164" fontId="10" fillId="0" borderId="0" xfId="2" applyNumberFormat="1" applyFont="1" applyFill="1" applyBorder="1" applyAlignment="1" applyProtection="1">
      <alignment horizontal="center" vertical="center" wrapText="1"/>
    </xf>
    <xf numFmtId="164" fontId="10" fillId="0" borderId="0" xfId="2" applyNumberFormat="1" applyFont="1" applyFill="1" applyBorder="1" applyAlignment="1" applyProtection="1">
      <alignment vertical="center" wrapText="1"/>
    </xf>
    <xf numFmtId="165" fontId="14" fillId="13" borderId="41" xfId="2" applyNumberFormat="1" applyFont="1" applyFill="1" applyBorder="1" applyAlignment="1" applyProtection="1">
      <alignment horizontal="center" vertical="center" wrapText="1"/>
    </xf>
    <xf numFmtId="168" fontId="10" fillId="13" borderId="11" xfId="2" applyNumberFormat="1" applyFont="1" applyFill="1" applyBorder="1" applyAlignment="1" applyProtection="1">
      <alignment vertical="center" wrapText="1"/>
    </xf>
    <xf numFmtId="164" fontId="10" fillId="13" borderId="11" xfId="2" applyNumberFormat="1" applyFont="1" applyFill="1" applyBorder="1" applyAlignment="1" applyProtection="1">
      <alignment horizontal="center" vertical="center" wrapText="1"/>
    </xf>
    <xf numFmtId="164" fontId="2" fillId="13" borderId="12" xfId="2" applyNumberFormat="1" applyFont="1" applyFill="1" applyBorder="1" applyAlignment="1" applyProtection="1">
      <alignment vertical="center" wrapText="1"/>
    </xf>
    <xf numFmtId="168" fontId="10" fillId="13" borderId="9" xfId="2" applyNumberFormat="1" applyFont="1" applyFill="1" applyBorder="1" applyAlignment="1" applyProtection="1">
      <alignment vertical="center" wrapText="1"/>
    </xf>
    <xf numFmtId="164" fontId="15" fillId="13" borderId="11" xfId="2" applyNumberFormat="1" applyFont="1" applyFill="1" applyBorder="1" applyAlignment="1" applyProtection="1">
      <alignment vertical="center" wrapText="1"/>
    </xf>
    <xf numFmtId="164" fontId="15" fillId="13" borderId="12" xfId="2" applyNumberFormat="1" applyFont="1" applyFill="1" applyBorder="1" applyAlignment="1" applyProtection="1">
      <alignment vertical="center" wrapText="1"/>
    </xf>
    <xf numFmtId="164" fontId="14" fillId="14" borderId="31" xfId="2" applyNumberFormat="1" applyFont="1" applyFill="1" applyBorder="1" applyAlignment="1" applyProtection="1">
      <alignment vertical="center" wrapText="1"/>
    </xf>
    <xf numFmtId="164" fontId="14" fillId="14" borderId="32" xfId="2" applyNumberFormat="1" applyFont="1" applyFill="1" applyBorder="1" applyAlignment="1" applyProtection="1">
      <alignment vertical="center" wrapText="1"/>
    </xf>
    <xf numFmtId="168" fontId="10" fillId="5" borderId="35" xfId="2" applyNumberFormat="1" applyFont="1" applyFill="1" applyBorder="1" applyAlignment="1" applyProtection="1">
      <alignment horizontal="left" vertical="center" wrapText="1"/>
      <protection locked="0"/>
    </xf>
    <xf numFmtId="168" fontId="10" fillId="12" borderId="55" xfId="2" applyNumberFormat="1" applyFont="1" applyFill="1" applyBorder="1" applyAlignment="1" applyProtection="1">
      <alignment vertical="center" wrapText="1"/>
    </xf>
    <xf numFmtId="164" fontId="2" fillId="0" borderId="66" xfId="2" applyNumberFormat="1" applyFont="1" applyFill="1" applyBorder="1" applyAlignment="1" applyProtection="1">
      <alignment vertical="center" wrapText="1"/>
    </xf>
    <xf numFmtId="164" fontId="2" fillId="0" borderId="20" xfId="2" applyNumberFormat="1" applyFont="1" applyFill="1" applyBorder="1" applyAlignment="1" applyProtection="1">
      <alignment vertical="center" wrapText="1"/>
    </xf>
    <xf numFmtId="168" fontId="10" fillId="13" borderId="57" xfId="2" applyNumberFormat="1" applyFont="1" applyFill="1" applyBorder="1" applyAlignment="1" applyProtection="1">
      <alignment horizontal="left" vertical="center" wrapText="1"/>
    </xf>
    <xf numFmtId="164" fontId="2" fillId="13" borderId="16" xfId="2" applyNumberFormat="1" applyFont="1" applyFill="1" applyBorder="1" applyAlignment="1" applyProtection="1">
      <alignment vertical="center" wrapText="1"/>
    </xf>
    <xf numFmtId="168" fontId="10" fillId="13" borderId="2" xfId="2" applyNumberFormat="1" applyFont="1" applyFill="1" applyBorder="1" applyAlignment="1" applyProtection="1">
      <alignment vertical="center" wrapText="1"/>
    </xf>
    <xf numFmtId="164" fontId="10" fillId="13" borderId="2" xfId="2" applyNumberFormat="1" applyFont="1" applyFill="1" applyBorder="1" applyAlignment="1" applyProtection="1">
      <alignment horizontal="center" vertical="center" wrapText="1"/>
    </xf>
    <xf numFmtId="165" fontId="2" fillId="0" borderId="41" xfId="2" applyNumberFormat="1" applyFont="1" applyFill="1" applyBorder="1" applyAlignment="1" applyProtection="1">
      <alignment horizontal="center" vertical="center" wrapText="1"/>
    </xf>
    <xf numFmtId="0" fontId="10" fillId="0" borderId="20" xfId="3" applyFont="1" applyFill="1" applyBorder="1" applyAlignment="1" applyProtection="1">
      <alignment horizontal="center" vertical="center" wrapText="1"/>
    </xf>
    <xf numFmtId="164" fontId="2" fillId="5" borderId="21" xfId="2" applyNumberFormat="1" applyFont="1" applyFill="1" applyBorder="1" applyAlignment="1" applyProtection="1">
      <alignment horizontal="center" vertical="center" wrapText="1"/>
      <protection locked="0"/>
    </xf>
    <xf numFmtId="164" fontId="2" fillId="0" borderId="61" xfId="2" applyNumberFormat="1" applyFont="1" applyBorder="1" applyAlignment="1" applyProtection="1">
      <alignment vertical="center" wrapText="1"/>
    </xf>
    <xf numFmtId="164" fontId="10" fillId="0" borderId="30" xfId="2" applyNumberFormat="1" applyFont="1" applyFill="1" applyBorder="1" applyAlignment="1" applyProtection="1">
      <alignment vertical="center" wrapText="1"/>
    </xf>
    <xf numFmtId="168" fontId="10" fillId="0" borderId="31" xfId="2" applyNumberFormat="1" applyFont="1" applyFill="1" applyBorder="1" applyAlignment="1" applyProtection="1">
      <alignment vertical="center" wrapText="1"/>
    </xf>
    <xf numFmtId="168" fontId="10" fillId="0" borderId="32" xfId="2" applyNumberFormat="1" applyFont="1" applyFill="1" applyBorder="1" applyAlignment="1" applyProtection="1">
      <alignment vertical="center" wrapText="1"/>
    </xf>
    <xf numFmtId="168" fontId="10" fillId="14" borderId="58" xfId="2" applyNumberFormat="1" applyFont="1" applyFill="1" applyBorder="1" applyAlignment="1" applyProtection="1">
      <alignment vertical="center" wrapText="1"/>
    </xf>
    <xf numFmtId="164" fontId="10" fillId="14" borderId="60" xfId="2" applyNumberFormat="1" applyFont="1" applyFill="1" applyBorder="1" applyAlignment="1" applyProtection="1">
      <alignment horizontal="center" vertical="center" wrapText="1"/>
    </xf>
    <xf numFmtId="164" fontId="14" fillId="14" borderId="60" xfId="2" applyNumberFormat="1" applyFont="1" applyFill="1" applyBorder="1" applyAlignment="1" applyProtection="1">
      <alignment vertical="center" wrapText="1"/>
    </xf>
    <xf numFmtId="164" fontId="14" fillId="14" borderId="61" xfId="2" applyNumberFormat="1" applyFont="1" applyFill="1" applyBorder="1" applyAlignment="1" applyProtection="1">
      <alignment vertical="center" wrapText="1"/>
    </xf>
    <xf numFmtId="164" fontId="10" fillId="0" borderId="62" xfId="2" applyNumberFormat="1" applyFont="1" applyFill="1" applyBorder="1" applyAlignment="1" applyProtection="1">
      <alignment horizontal="left" vertical="center" wrapText="1"/>
    </xf>
    <xf numFmtId="164" fontId="10" fillId="0" borderId="44" xfId="2" applyNumberFormat="1" applyFont="1" applyFill="1" applyBorder="1" applyAlignment="1" applyProtection="1">
      <alignment vertical="center" wrapText="1"/>
    </xf>
    <xf numFmtId="168" fontId="10" fillId="12" borderId="66" xfId="2" applyNumberFormat="1" applyFont="1" applyFill="1" applyBorder="1" applyAlignment="1" applyProtection="1">
      <alignment vertical="center" wrapText="1"/>
    </xf>
    <xf numFmtId="164" fontId="2" fillId="0" borderId="20" xfId="2" applyNumberFormat="1" applyFont="1" applyFill="1" applyBorder="1" applyAlignment="1" applyProtection="1">
      <alignment horizontal="left" vertical="center" wrapText="1"/>
    </xf>
    <xf numFmtId="168" fontId="10" fillId="12" borderId="35" xfId="2" applyNumberFormat="1" applyFont="1" applyFill="1" applyBorder="1" applyAlignment="1" applyProtection="1">
      <alignment vertical="center" wrapText="1"/>
    </xf>
    <xf numFmtId="164" fontId="2" fillId="0" borderId="0" xfId="2" applyNumberFormat="1" applyFont="1" applyFill="1" applyBorder="1" applyAlignment="1" applyProtection="1">
      <alignment horizontal="left" vertical="center" wrapText="1"/>
    </xf>
    <xf numFmtId="164" fontId="2" fillId="0" borderId="0" xfId="4" applyNumberFormat="1" applyFont="1" applyFill="1" applyBorder="1" applyAlignment="1" applyProtection="1">
      <alignment vertical="center" wrapText="1"/>
    </xf>
    <xf numFmtId="164" fontId="10" fillId="0" borderId="62" xfId="4" applyNumberFormat="1" applyFont="1" applyFill="1" applyBorder="1" applyAlignment="1" applyProtection="1">
      <alignment horizontal="center" vertical="center" wrapText="1"/>
    </xf>
    <xf numFmtId="170" fontId="2" fillId="5" borderId="35" xfId="4" applyNumberFormat="1" applyFont="1" applyFill="1" applyBorder="1" applyAlignment="1" applyProtection="1">
      <alignment horizontal="left" vertical="center" wrapText="1"/>
      <protection locked="0"/>
    </xf>
    <xf numFmtId="164" fontId="10" fillId="5" borderId="32" xfId="4" applyNumberFormat="1" applyFont="1" applyFill="1" applyBorder="1" applyAlignment="1" applyProtection="1">
      <alignment horizontal="left" vertical="center" wrapText="1"/>
      <protection locked="0"/>
    </xf>
    <xf numFmtId="164" fontId="2" fillId="0" borderId="5" xfId="4" applyNumberFormat="1" applyFont="1" applyFill="1" applyBorder="1" applyAlignment="1" applyProtection="1">
      <alignment vertical="center" wrapText="1"/>
    </xf>
    <xf numFmtId="164" fontId="10" fillId="0" borderId="44" xfId="4" applyNumberFormat="1" applyFont="1" applyFill="1" applyBorder="1" applyAlignment="1" applyProtection="1">
      <alignment vertical="center" wrapText="1"/>
    </xf>
    <xf numFmtId="168" fontId="10" fillId="12" borderId="35" xfId="4" applyNumberFormat="1" applyFont="1" applyFill="1" applyBorder="1" applyAlignment="1" applyProtection="1">
      <alignment vertical="center" wrapText="1"/>
    </xf>
    <xf numFmtId="164" fontId="2" fillId="0" borderId="20" xfId="4" applyNumberFormat="1" applyFont="1" applyFill="1" applyBorder="1" applyAlignment="1" applyProtection="1">
      <alignment horizontal="left" vertical="center" wrapText="1"/>
    </xf>
    <xf numFmtId="164" fontId="2" fillId="0" borderId="31" xfId="4" applyNumberFormat="1" applyFont="1" applyBorder="1" applyAlignment="1" applyProtection="1">
      <alignment vertical="center" wrapText="1"/>
    </xf>
    <xf numFmtId="168" fontId="10" fillId="12" borderId="36" xfId="2" applyNumberFormat="1" applyFont="1" applyFill="1" applyBorder="1" applyAlignment="1" applyProtection="1">
      <alignment vertical="center" wrapText="1"/>
    </xf>
    <xf numFmtId="164" fontId="2" fillId="0" borderId="67" xfId="2" applyNumberFormat="1" applyFont="1" applyFill="1" applyBorder="1" applyAlignment="1" applyProtection="1">
      <alignment horizontal="left" vertical="center" wrapText="1"/>
    </xf>
    <xf numFmtId="164" fontId="14" fillId="0" borderId="0" xfId="2" applyNumberFormat="1" applyFont="1" applyFill="1" applyBorder="1" applyAlignment="1" applyProtection="1">
      <alignment vertical="center" wrapText="1"/>
    </xf>
    <xf numFmtId="165" fontId="14" fillId="0" borderId="30" xfId="2" applyNumberFormat="1" applyFont="1" applyFill="1" applyBorder="1" applyAlignment="1" applyProtection="1">
      <alignment horizontal="center" vertical="center" wrapText="1"/>
    </xf>
    <xf numFmtId="164" fontId="14" fillId="0" borderId="5" xfId="2" applyNumberFormat="1" applyFont="1" applyFill="1" applyBorder="1" applyAlignment="1" applyProtection="1">
      <alignment vertical="center" wrapText="1"/>
    </xf>
    <xf numFmtId="164" fontId="15" fillId="14" borderId="31" xfId="2" applyNumberFormat="1" applyFont="1" applyFill="1" applyBorder="1" applyAlignment="1" applyProtection="1">
      <alignment horizontal="left" vertical="center" wrapText="1"/>
    </xf>
    <xf numFmtId="164" fontId="15" fillId="14" borderId="32" xfId="2" applyNumberFormat="1" applyFont="1" applyFill="1" applyBorder="1" applyAlignment="1" applyProtection="1">
      <alignment horizontal="left" vertical="center" wrapText="1"/>
    </xf>
    <xf numFmtId="164" fontId="14" fillId="9" borderId="31" xfId="2" applyNumberFormat="1" applyFont="1" applyFill="1" applyBorder="1" applyAlignment="1" applyProtection="1">
      <alignment vertical="center" wrapText="1"/>
    </xf>
    <xf numFmtId="164" fontId="2" fillId="0" borderId="5" xfId="2" quotePrefix="1" applyNumberFormat="1" applyFont="1" applyFill="1" applyBorder="1" applyAlignment="1" applyProtection="1">
      <alignment vertical="center" wrapText="1"/>
    </xf>
    <xf numFmtId="168" fontId="10" fillId="12" borderId="59" xfId="2" applyNumberFormat="1" applyFont="1" applyFill="1" applyBorder="1" applyAlignment="1" applyProtection="1">
      <alignment vertical="center" wrapText="1"/>
    </xf>
    <xf numFmtId="164" fontId="2" fillId="0" borderId="66" xfId="2" applyNumberFormat="1" applyFont="1" applyFill="1" applyBorder="1" applyAlignment="1" applyProtection="1">
      <alignment horizontal="left" vertical="center" wrapText="1"/>
    </xf>
    <xf numFmtId="171" fontId="2" fillId="0" borderId="30" xfId="2" applyNumberFormat="1" applyFont="1" applyBorder="1" applyAlignment="1" applyProtection="1">
      <alignment horizontal="center" vertical="center" wrapText="1"/>
    </xf>
    <xf numFmtId="168" fontId="10" fillId="12" borderId="21" xfId="2" applyNumberFormat="1" applyFont="1" applyFill="1" applyBorder="1" applyAlignment="1" applyProtection="1">
      <alignment vertical="center" wrapText="1"/>
    </xf>
    <xf numFmtId="168" fontId="10" fillId="6" borderId="21" xfId="2" applyNumberFormat="1" applyFont="1" applyFill="1" applyBorder="1" applyAlignment="1" applyProtection="1">
      <alignment horizontal="left" vertical="center" wrapText="1"/>
    </xf>
    <xf numFmtId="168" fontId="10" fillId="13" borderId="52" xfId="2" applyNumberFormat="1" applyFont="1" applyFill="1" applyBorder="1" applyAlignment="1" applyProtection="1">
      <alignment horizontal="left" vertical="center" wrapText="1"/>
    </xf>
    <xf numFmtId="164" fontId="10" fillId="13" borderId="16" xfId="2" applyNumberFormat="1" applyFont="1" applyFill="1" applyBorder="1" applyAlignment="1" applyProtection="1">
      <alignment vertical="center" wrapText="1"/>
    </xf>
    <xf numFmtId="164" fontId="10" fillId="13" borderId="49" xfId="2" applyNumberFormat="1" applyFont="1" applyFill="1" applyBorder="1" applyAlignment="1" applyProtection="1">
      <alignment vertical="center" wrapText="1"/>
    </xf>
    <xf numFmtId="168" fontId="15" fillId="13" borderId="52" xfId="2" applyNumberFormat="1" applyFont="1" applyFill="1" applyBorder="1" applyAlignment="1" applyProtection="1">
      <alignment vertical="center" wrapText="1"/>
    </xf>
    <xf numFmtId="164" fontId="15" fillId="13" borderId="15" xfId="2" applyNumberFormat="1" applyFont="1" applyFill="1" applyBorder="1" applyAlignment="1" applyProtection="1">
      <alignment vertical="center" wrapText="1"/>
    </xf>
    <xf numFmtId="164" fontId="15" fillId="13" borderId="16" xfId="2" applyNumberFormat="1" applyFont="1" applyFill="1" applyBorder="1" applyAlignment="1" applyProtection="1">
      <alignment vertical="center" wrapText="1"/>
    </xf>
    <xf numFmtId="165" fontId="14" fillId="0" borderId="4" xfId="2" applyNumberFormat="1" applyFont="1" applyFill="1" applyBorder="1" applyAlignment="1" applyProtection="1">
      <alignment vertical="center" wrapText="1"/>
    </xf>
    <xf numFmtId="164" fontId="15" fillId="13" borderId="11" xfId="2" applyNumberFormat="1" applyFont="1" applyFill="1" applyBorder="1" applyAlignment="1" applyProtection="1">
      <alignment horizontal="left" vertical="center" wrapText="1"/>
    </xf>
    <xf numFmtId="164" fontId="15" fillId="13" borderId="2" xfId="2" applyNumberFormat="1" applyFont="1" applyFill="1" applyBorder="1" applyAlignment="1" applyProtection="1">
      <alignment horizontal="left" vertical="center" wrapText="1"/>
    </xf>
    <xf numFmtId="164" fontId="14" fillId="13" borderId="12" xfId="2" applyNumberFormat="1" applyFont="1" applyFill="1" applyBorder="1" applyAlignment="1" applyProtection="1">
      <alignment vertical="center" wrapText="1"/>
    </xf>
    <xf numFmtId="164" fontId="15" fillId="13" borderId="9" xfId="2" applyNumberFormat="1" applyFont="1" applyFill="1" applyBorder="1" applyAlignment="1" applyProtection="1">
      <alignment vertical="center" wrapText="1"/>
    </xf>
    <xf numFmtId="164" fontId="15" fillId="13" borderId="2" xfId="2" applyNumberFormat="1" applyFont="1" applyFill="1" applyBorder="1" applyAlignment="1" applyProtection="1">
      <alignment vertical="center" wrapText="1"/>
    </xf>
    <xf numFmtId="165" fontId="14" fillId="0" borderId="33" xfId="2" applyNumberFormat="1" applyFont="1" applyFill="1" applyBorder="1" applyAlignment="1" applyProtection="1">
      <alignment horizontal="center" vertical="center" wrapText="1"/>
    </xf>
    <xf numFmtId="168" fontId="10" fillId="15" borderId="66" xfId="2" applyNumberFormat="1" applyFont="1" applyFill="1" applyBorder="1" applyAlignment="1" applyProtection="1">
      <alignment horizontal="left" vertical="center" wrapText="1"/>
    </xf>
    <xf numFmtId="168" fontId="25" fillId="0" borderId="36" xfId="5" applyNumberFormat="1" applyFont="1" applyFill="1" applyBorder="1" applyAlignment="1" applyProtection="1">
      <alignment horizontal="left" vertical="center" wrapText="1"/>
    </xf>
    <xf numFmtId="164" fontId="26" fillId="0" borderId="5" xfId="2" applyNumberFormat="1" applyFont="1" applyBorder="1" applyAlignment="1" applyProtection="1">
      <alignment vertical="center" wrapText="1"/>
    </xf>
    <xf numFmtId="164" fontId="26" fillId="0" borderId="5" xfId="2" applyNumberFormat="1" applyFont="1" applyFill="1" applyBorder="1" applyAlignment="1" applyProtection="1">
      <alignment vertical="center" wrapText="1"/>
    </xf>
    <xf numFmtId="164" fontId="26" fillId="0" borderId="0" xfId="2" applyNumberFormat="1" applyFont="1" applyFill="1" applyBorder="1" applyAlignment="1" applyProtection="1">
      <alignment vertical="center" wrapText="1"/>
    </xf>
    <xf numFmtId="168" fontId="25" fillId="0" borderId="36" xfId="5" applyNumberFormat="1" applyFont="1" applyFill="1" applyBorder="1" applyAlignment="1" applyProtection="1">
      <alignment vertical="center" wrapText="1"/>
    </xf>
    <xf numFmtId="164" fontId="10" fillId="0" borderId="36" xfId="2" applyNumberFormat="1" applyFont="1" applyFill="1" applyBorder="1" applyAlignment="1" applyProtection="1">
      <alignment vertical="center" wrapText="1"/>
    </xf>
    <xf numFmtId="165" fontId="14" fillId="0" borderId="38" xfId="2" applyNumberFormat="1" applyFont="1" applyFill="1" applyBorder="1" applyAlignment="1" applyProtection="1">
      <alignment horizontal="center" vertical="center" wrapText="1"/>
    </xf>
    <xf numFmtId="168" fontId="10" fillId="15" borderId="20" xfId="2" applyNumberFormat="1" applyFont="1" applyFill="1" applyBorder="1" applyAlignment="1" applyProtection="1">
      <alignment horizontal="left" vertical="center" wrapText="1"/>
    </xf>
    <xf numFmtId="168" fontId="25" fillId="0" borderId="28" xfId="5" applyNumberFormat="1" applyFont="1" applyFill="1" applyBorder="1" applyAlignment="1" applyProtection="1">
      <alignment horizontal="left" vertical="center" wrapText="1"/>
    </xf>
    <xf numFmtId="164" fontId="26" fillId="0" borderId="56" xfId="2" applyNumberFormat="1" applyFont="1" applyBorder="1" applyAlignment="1" applyProtection="1">
      <alignment vertical="center" wrapText="1"/>
    </xf>
    <xf numFmtId="168" fontId="25" fillId="0" borderId="28" xfId="5" applyNumberFormat="1" applyFont="1" applyFill="1" applyBorder="1" applyAlignment="1" applyProtection="1">
      <alignment vertical="center" wrapText="1"/>
    </xf>
    <xf numFmtId="164" fontId="10" fillId="0" borderId="56" xfId="2" applyNumberFormat="1" applyFont="1" applyFill="1" applyBorder="1" applyAlignment="1" applyProtection="1">
      <alignment vertical="center" wrapText="1"/>
    </xf>
    <xf numFmtId="168" fontId="10" fillId="0" borderId="20" xfId="2" applyNumberFormat="1" applyFont="1" applyFill="1" applyBorder="1" applyAlignment="1" applyProtection="1">
      <alignment horizontal="left" vertical="center" wrapText="1"/>
    </xf>
    <xf numFmtId="168" fontId="10" fillId="15" borderId="28" xfId="2" applyNumberFormat="1" applyFont="1" applyFill="1" applyBorder="1" applyAlignment="1" applyProtection="1">
      <alignment horizontal="left" vertical="center" wrapText="1"/>
    </xf>
    <xf numFmtId="164" fontId="26" fillId="0" borderId="45" xfId="2" applyNumberFormat="1" applyFont="1" applyBorder="1" applyAlignment="1" applyProtection="1">
      <alignment vertical="center" wrapText="1"/>
    </xf>
    <xf numFmtId="170" fontId="15" fillId="0" borderId="13" xfId="2" applyNumberFormat="1" applyFont="1" applyFill="1" applyBorder="1" applyAlignment="1" applyProtection="1">
      <alignment vertical="center" wrapText="1"/>
    </xf>
    <xf numFmtId="168" fontId="3" fillId="16" borderId="47" xfId="1" applyNumberFormat="1" applyFont="1" applyFill="1" applyBorder="1" applyAlignment="1" applyProtection="1">
      <alignment horizontal="left" vertical="center" wrapText="1"/>
    </xf>
    <xf numFmtId="164" fontId="10" fillId="0" borderId="57" xfId="2" applyNumberFormat="1" applyFont="1" applyFill="1" applyBorder="1" applyAlignment="1" applyProtection="1">
      <alignment horizontal="left" vertical="center" wrapText="1"/>
    </xf>
    <xf numFmtId="164" fontId="10" fillId="0" borderId="16" xfId="2" applyNumberFormat="1" applyFont="1" applyFill="1" applyBorder="1" applyAlignment="1" applyProtection="1">
      <alignment horizontal="left" vertical="center" wrapText="1"/>
    </xf>
    <xf numFmtId="164" fontId="18" fillId="0" borderId="0" xfId="2" applyNumberFormat="1" applyFont="1" applyFill="1" applyBorder="1" applyAlignment="1" applyProtection="1">
      <alignment vertical="top" wrapText="1"/>
    </xf>
    <xf numFmtId="0" fontId="3" fillId="0" borderId="4" xfId="3" applyFont="1" applyFill="1" applyBorder="1" applyProtection="1"/>
    <xf numFmtId="168" fontId="28" fillId="0" borderId="65" xfId="1" applyNumberFormat="1" applyFont="1" applyFill="1" applyBorder="1" applyAlignment="1" applyProtection="1">
      <alignment horizontal="left" vertical="center" wrapText="1"/>
    </xf>
    <xf numFmtId="168" fontId="7" fillId="0" borderId="5" xfId="1" applyNumberFormat="1" applyFont="1" applyFill="1" applyBorder="1" applyAlignment="1" applyProtection="1">
      <alignment horizontal="left" vertical="center" wrapText="1"/>
    </xf>
    <xf numFmtId="168" fontId="7" fillId="0" borderId="0" xfId="1" applyNumberFormat="1" applyFont="1" applyFill="1" applyBorder="1" applyAlignment="1" applyProtection="1">
      <alignment horizontal="center" vertical="center" wrapText="1"/>
    </xf>
    <xf numFmtId="168" fontId="7" fillId="0" borderId="69" xfId="1" applyNumberFormat="1" applyFont="1" applyFill="1" applyBorder="1" applyAlignment="1" applyProtection="1">
      <alignment horizontal="left" vertical="center" wrapText="1"/>
    </xf>
    <xf numFmtId="168" fontId="7" fillId="0" borderId="0" xfId="1" applyNumberFormat="1" applyFont="1" applyFill="1" applyBorder="1" applyAlignment="1" applyProtection="1">
      <alignment horizontal="left" vertical="center" wrapText="1"/>
    </xf>
    <xf numFmtId="164" fontId="18" fillId="9" borderId="31" xfId="2" applyNumberFormat="1" applyFont="1" applyFill="1" applyBorder="1" applyAlignment="1" applyProtection="1">
      <alignment vertical="top" wrapText="1"/>
    </xf>
    <xf numFmtId="165" fontId="2" fillId="0" borderId="26" xfId="2" applyNumberFormat="1" applyFont="1" applyBorder="1" applyAlignment="1" applyProtection="1">
      <alignment horizontal="center" vertical="top" wrapText="1"/>
    </xf>
    <xf numFmtId="164" fontId="2" fillId="0" borderId="27" xfId="2" applyNumberFormat="1" applyFont="1" applyFill="1" applyBorder="1" applyAlignment="1" applyProtection="1">
      <alignment vertical="top" wrapText="1"/>
    </xf>
    <xf numFmtId="168" fontId="8" fillId="19" borderId="19" xfId="6" applyNumberFormat="1" applyFont="1" applyFill="1" applyBorder="1" applyAlignment="1" applyProtection="1">
      <alignment horizontal="left" vertical="center" wrapText="1"/>
    </xf>
    <xf numFmtId="165" fontId="2" fillId="0" borderId="0" xfId="2" applyNumberFormat="1" applyFont="1" applyFill="1" applyAlignment="1" applyProtection="1">
      <alignment horizontal="center" vertical="top" wrapText="1"/>
    </xf>
    <xf numFmtId="164" fontId="2" fillId="0" borderId="0" xfId="2" applyNumberFormat="1" applyFont="1" applyFill="1" applyAlignment="1" applyProtection="1">
      <alignment horizontal="left" vertical="top" wrapText="1"/>
    </xf>
    <xf numFmtId="164" fontId="2" fillId="0" borderId="0" xfId="2" applyNumberFormat="1" applyFont="1" applyFill="1" applyAlignment="1" applyProtection="1">
      <alignment horizontal="right" vertical="top"/>
    </xf>
    <xf numFmtId="164" fontId="2" fillId="0" borderId="0" xfId="2" applyNumberFormat="1" applyFont="1" applyAlignment="1" applyProtection="1">
      <alignment horizontal="right" vertical="top"/>
    </xf>
    <xf numFmtId="167" fontId="20" fillId="0" borderId="0" xfId="2" applyNumberFormat="1" applyFont="1" applyFill="1" applyBorder="1" applyAlignment="1" applyProtection="1">
      <alignment vertical="top" wrapText="1"/>
    </xf>
    <xf numFmtId="0" fontId="3" fillId="0" borderId="0" xfId="3" applyFont="1" applyProtection="1"/>
    <xf numFmtId="0" fontId="3" fillId="0" borderId="0" xfId="3" applyFont="1" applyAlignment="1" applyProtection="1">
      <alignment horizontal="left" vertical="top"/>
    </xf>
    <xf numFmtId="0" fontId="3" fillId="0" borderId="0" xfId="3" applyFont="1" applyFill="1" applyProtection="1"/>
    <xf numFmtId="164" fontId="3" fillId="0" borderId="0" xfId="2" applyNumberFormat="1" applyFont="1" applyAlignment="1" applyProtection="1">
      <alignment vertical="top" wrapText="1"/>
    </xf>
    <xf numFmtId="164" fontId="10" fillId="0" borderId="0" xfId="2" applyNumberFormat="1" applyFont="1" applyFill="1" applyBorder="1" applyAlignment="1" applyProtection="1">
      <alignment vertical="top" wrapText="1"/>
    </xf>
    <xf numFmtId="164" fontId="14" fillId="14" borderId="31" xfId="2" applyNumberFormat="1" applyFont="1" applyFill="1" applyBorder="1" applyAlignment="1" applyProtection="1">
      <alignment horizontal="left" vertical="center"/>
    </xf>
    <xf numFmtId="164" fontId="14" fillId="14" borderId="32" xfId="2" applyNumberFormat="1" applyFont="1" applyFill="1" applyBorder="1" applyAlignment="1" applyProtection="1">
      <alignment horizontal="left" vertical="center"/>
    </xf>
    <xf numFmtId="164" fontId="16" fillId="0" borderId="45" xfId="2" applyNumberFormat="1" applyFont="1" applyFill="1" applyBorder="1" applyAlignment="1" applyProtection="1">
      <alignment horizontal="left" vertical="center" wrapText="1"/>
    </xf>
    <xf numFmtId="164" fontId="16" fillId="0" borderId="29" xfId="2" applyNumberFormat="1" applyFont="1" applyFill="1" applyBorder="1" applyAlignment="1" applyProtection="1">
      <alignment vertical="center" wrapText="1"/>
    </xf>
    <xf numFmtId="164" fontId="16" fillId="0" borderId="45" xfId="2" applyNumberFormat="1" applyFont="1" applyFill="1" applyBorder="1" applyAlignment="1" applyProtection="1">
      <alignment vertical="center" wrapText="1"/>
    </xf>
    <xf numFmtId="164" fontId="16" fillId="0" borderId="45" xfId="4" applyNumberFormat="1" applyFont="1" applyFill="1" applyBorder="1" applyAlignment="1" applyProtection="1">
      <alignment horizontal="left" vertical="center" wrapText="1"/>
    </xf>
    <xf numFmtId="164" fontId="16" fillId="0" borderId="37" xfId="2" applyNumberFormat="1" applyFont="1" applyFill="1" applyBorder="1" applyAlignment="1" applyProtection="1">
      <alignment horizontal="left" vertical="center" wrapText="1"/>
    </xf>
    <xf numFmtId="164" fontId="16" fillId="0" borderId="29" xfId="2" applyNumberFormat="1" applyFont="1" applyFill="1" applyBorder="1" applyAlignment="1" applyProtection="1">
      <alignment horizontal="left" vertical="center" wrapText="1"/>
    </xf>
    <xf numFmtId="164" fontId="14" fillId="14" borderId="31" xfId="2" applyNumberFormat="1" applyFont="1" applyFill="1" applyBorder="1" applyAlignment="1" applyProtection="1">
      <alignment horizontal="left" vertical="center" wrapText="1"/>
    </xf>
    <xf numFmtId="0" fontId="2" fillId="0" borderId="0" xfId="3" applyFont="1" applyBorder="1"/>
    <xf numFmtId="168" fontId="2" fillId="21" borderId="60" xfId="0" applyNumberFormat="1" applyFont="1" applyFill="1" applyBorder="1"/>
    <xf numFmtId="0" fontId="2" fillId="0" borderId="0" xfId="3" applyFont="1" applyBorder="1" applyProtection="1"/>
    <xf numFmtId="164" fontId="34" fillId="0" borderId="22" xfId="2" applyNumberFormat="1" applyFont="1" applyBorder="1" applyAlignment="1">
      <alignment horizontal="center" vertical="center" wrapText="1"/>
    </xf>
    <xf numFmtId="164" fontId="14" fillId="0" borderId="20" xfId="2" applyNumberFormat="1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168" fontId="10" fillId="9" borderId="38" xfId="2" applyNumberFormat="1" applyFont="1" applyFill="1" applyBorder="1" applyAlignment="1">
      <alignment vertical="center" wrapText="1"/>
    </xf>
    <xf numFmtId="168" fontId="10" fillId="25" borderId="38" xfId="2" applyNumberFormat="1" applyFont="1" applyFill="1" applyBorder="1" applyAlignment="1">
      <alignment vertical="center" wrapText="1"/>
    </xf>
    <xf numFmtId="0" fontId="2" fillId="26" borderId="35" xfId="0" applyFont="1" applyFill="1" applyBorder="1" applyAlignment="1">
      <alignment vertical="center"/>
    </xf>
    <xf numFmtId="168" fontId="2" fillId="26" borderId="35" xfId="0" applyNumberFormat="1" applyFont="1" applyFill="1" applyBorder="1" applyAlignment="1">
      <alignment vertical="center"/>
    </xf>
    <xf numFmtId="0" fontId="14" fillId="23" borderId="35" xfId="0" applyFont="1" applyFill="1" applyBorder="1" applyAlignment="1">
      <alignment vertical="center"/>
    </xf>
    <xf numFmtId="168" fontId="14" fillId="23" borderId="35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64" fontId="2" fillId="0" borderId="70" xfId="2" applyNumberFormat="1" applyFont="1" applyFill="1" applyBorder="1" applyAlignment="1">
      <alignment vertical="top" wrapText="1"/>
    </xf>
    <xf numFmtId="164" fontId="2" fillId="0" borderId="35" xfId="2" applyNumberFormat="1" applyFont="1" applyBorder="1" applyAlignment="1">
      <alignment vertical="top" wrapText="1"/>
    </xf>
    <xf numFmtId="168" fontId="10" fillId="9" borderId="38" xfId="2" applyNumberFormat="1" applyFont="1" applyFill="1" applyBorder="1" applyAlignment="1">
      <alignment horizontal="left" vertical="center" wrapText="1"/>
    </xf>
    <xf numFmtId="164" fontId="2" fillId="0" borderId="70" xfId="2" applyNumberFormat="1" applyFont="1" applyBorder="1" applyAlignment="1">
      <alignment vertical="top" wrapText="1"/>
    </xf>
    <xf numFmtId="168" fontId="10" fillId="25" borderId="38" xfId="2" applyNumberFormat="1" applyFont="1" applyFill="1" applyBorder="1" applyAlignment="1">
      <alignment horizontal="left" vertical="center" wrapText="1"/>
    </xf>
    <xf numFmtId="164" fontId="16" fillId="0" borderId="0" xfId="2" applyNumberFormat="1" applyFont="1" applyFill="1" applyBorder="1" applyAlignment="1">
      <alignment horizontal="left" vertical="center" wrapText="1"/>
    </xf>
    <xf numFmtId="168" fontId="10" fillId="27" borderId="38" xfId="2" applyNumberFormat="1" applyFont="1" applyFill="1" applyBorder="1" applyAlignment="1">
      <alignment vertical="center" wrapText="1"/>
    </xf>
    <xf numFmtId="168" fontId="10" fillId="14" borderId="38" xfId="2" applyNumberFormat="1" applyFont="1" applyFill="1" applyBorder="1" applyAlignment="1">
      <alignment vertical="center" wrapText="1"/>
    </xf>
    <xf numFmtId="164" fontId="14" fillId="0" borderId="70" xfId="2" applyNumberFormat="1" applyFont="1" applyFill="1" applyBorder="1" applyAlignment="1">
      <alignment vertical="top" wrapText="1"/>
    </xf>
    <xf numFmtId="164" fontId="16" fillId="0" borderId="0" xfId="2" applyNumberFormat="1" applyFont="1" applyFill="1" applyBorder="1" applyAlignment="1">
      <alignment horizontal="right" vertical="top" wrapText="1"/>
    </xf>
    <xf numFmtId="164" fontId="2" fillId="0" borderId="0" xfId="2" applyNumberFormat="1" applyFont="1" applyFill="1" applyBorder="1" applyAlignment="1">
      <alignment vertical="center" wrapText="1"/>
    </xf>
    <xf numFmtId="0" fontId="14" fillId="26" borderId="35" xfId="0" applyFont="1" applyFill="1" applyBorder="1" applyAlignment="1">
      <alignment vertical="center"/>
    </xf>
    <xf numFmtId="168" fontId="14" fillId="26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168" fontId="10" fillId="14" borderId="30" xfId="2" applyNumberFormat="1" applyFont="1" applyFill="1" applyBorder="1" applyAlignment="1">
      <alignment vertical="center" wrapText="1"/>
    </xf>
    <xf numFmtId="168" fontId="10" fillId="14" borderId="32" xfId="2" applyNumberFormat="1" applyFont="1" applyFill="1" applyBorder="1" applyAlignment="1">
      <alignment vertical="center" wrapText="1"/>
    </xf>
    <xf numFmtId="168" fontId="10" fillId="28" borderId="48" xfId="2" applyNumberFormat="1" applyFont="1" applyFill="1" applyBorder="1" applyAlignment="1">
      <alignment vertical="center" wrapText="1"/>
    </xf>
    <xf numFmtId="164" fontId="35" fillId="0" borderId="0" xfId="2" applyNumberFormat="1" applyFont="1" applyFill="1" applyBorder="1" applyAlignment="1">
      <alignment vertical="top" wrapText="1"/>
    </xf>
    <xf numFmtId="0" fontId="14" fillId="20" borderId="1" xfId="3" applyFont="1" applyFill="1" applyBorder="1" applyAlignment="1">
      <alignment horizontal="center" vertical="center"/>
    </xf>
    <xf numFmtId="0" fontId="14" fillId="20" borderId="2" xfId="3" applyFont="1" applyFill="1" applyBorder="1" applyAlignment="1">
      <alignment horizontal="center" vertical="center"/>
    </xf>
    <xf numFmtId="0" fontId="14" fillId="20" borderId="3" xfId="3" applyFont="1" applyFill="1" applyBorder="1" applyAlignment="1">
      <alignment horizontal="center" vertical="center"/>
    </xf>
    <xf numFmtId="0" fontId="2" fillId="20" borderId="0" xfId="0" applyFont="1" applyFill="1" applyBorder="1"/>
    <xf numFmtId="168" fontId="2" fillId="20" borderId="0" xfId="0" applyNumberFormat="1" applyFont="1" applyFill="1" applyBorder="1"/>
    <xf numFmtId="168" fontId="2" fillId="20" borderId="5" xfId="0" applyNumberFormat="1" applyFont="1" applyFill="1" applyBorder="1"/>
    <xf numFmtId="0" fontId="2" fillId="20" borderId="60" xfId="0" applyFont="1" applyFill="1" applyBorder="1"/>
    <xf numFmtId="168" fontId="2" fillId="20" borderId="60" xfId="0" applyNumberFormat="1" applyFont="1" applyFill="1" applyBorder="1"/>
    <xf numFmtId="168" fontId="2" fillId="20" borderId="61" xfId="0" applyNumberFormat="1" applyFont="1" applyFill="1" applyBorder="1"/>
    <xf numFmtId="168" fontId="2" fillId="20" borderId="0" xfId="3" applyNumberFormat="1" applyFont="1" applyFill="1" applyBorder="1" applyAlignment="1">
      <alignment vertical="center" wrapText="1"/>
    </xf>
    <xf numFmtId="168" fontId="2" fillId="20" borderId="5" xfId="3" applyNumberFormat="1" applyFont="1" applyFill="1" applyBorder="1"/>
    <xf numFmtId="0" fontId="2" fillId="20" borderId="4" xfId="3" applyFont="1" applyFill="1" applyBorder="1"/>
    <xf numFmtId="0" fontId="2" fillId="20" borderId="0" xfId="3" applyFont="1" applyFill="1" applyBorder="1"/>
    <xf numFmtId="9" fontId="2" fillId="20" borderId="5" xfId="7" applyNumberFormat="1" applyFont="1" applyFill="1" applyBorder="1"/>
    <xf numFmtId="0" fontId="2" fillId="20" borderId="26" xfId="3" applyFont="1" applyFill="1" applyBorder="1"/>
    <xf numFmtId="0" fontId="2" fillId="20" borderId="50" xfId="3" applyFont="1" applyFill="1" applyBorder="1"/>
    <xf numFmtId="168" fontId="14" fillId="20" borderId="27" xfId="3" applyNumberFormat="1" applyFont="1" applyFill="1" applyBorder="1"/>
    <xf numFmtId="164" fontId="2" fillId="0" borderId="12" xfId="2" applyNumberFormat="1" applyFont="1" applyBorder="1" applyAlignment="1" applyProtection="1">
      <alignment vertical="top" wrapText="1"/>
    </xf>
    <xf numFmtId="0" fontId="14" fillId="14" borderId="17" xfId="3" applyFont="1" applyFill="1" applyBorder="1" applyAlignment="1">
      <alignment horizontal="left" vertical="center"/>
    </xf>
    <xf numFmtId="0" fontId="14" fillId="14" borderId="18" xfId="3" applyFont="1" applyFill="1" applyBorder="1" applyAlignment="1">
      <alignment horizontal="center" vertical="center"/>
    </xf>
    <xf numFmtId="0" fontId="14" fillId="14" borderId="19" xfId="3" applyFont="1" applyFill="1" applyBorder="1" applyAlignment="1">
      <alignment horizontal="center" vertical="center"/>
    </xf>
    <xf numFmtId="164" fontId="2" fillId="0" borderId="27" xfId="2" applyNumberFormat="1" applyFont="1" applyBorder="1" applyAlignment="1" applyProtection="1">
      <alignment vertical="top" wrapText="1"/>
    </xf>
    <xf numFmtId="0" fontId="2" fillId="14" borderId="71" xfId="3" applyFont="1" applyFill="1" applyBorder="1" applyAlignment="1">
      <alignment horizontal="left"/>
    </xf>
    <xf numFmtId="0" fontId="2" fillId="14" borderId="54" xfId="3" applyFont="1" applyFill="1" applyBorder="1" applyAlignment="1">
      <alignment horizontal="left"/>
    </xf>
    <xf numFmtId="0" fontId="2" fillId="14" borderId="53" xfId="3" quotePrefix="1" applyFont="1" applyFill="1" applyBorder="1" applyAlignment="1">
      <alignment horizontal="center"/>
    </xf>
    <xf numFmtId="168" fontId="2" fillId="14" borderId="45" xfId="3" applyNumberFormat="1" applyFont="1" applyFill="1" applyBorder="1"/>
    <xf numFmtId="167" fontId="10" fillId="14" borderId="35" xfId="4" applyNumberFormat="1" applyFont="1" applyFill="1" applyBorder="1" applyAlignment="1">
      <alignment horizontal="center" vertical="center" wrapText="1"/>
    </xf>
    <xf numFmtId="0" fontId="2" fillId="14" borderId="63" xfId="3" applyFont="1" applyFill="1" applyBorder="1" applyAlignment="1">
      <alignment wrapText="1"/>
    </xf>
    <xf numFmtId="0" fontId="2" fillId="14" borderId="34" xfId="3" applyFont="1" applyFill="1" applyBorder="1" applyAlignment="1">
      <alignment horizontal="left" vertical="center" wrapText="1"/>
    </xf>
    <xf numFmtId="0" fontId="2" fillId="14" borderId="41" xfId="3" applyFont="1" applyFill="1" applyBorder="1"/>
    <xf numFmtId="0" fontId="2" fillId="14" borderId="43" xfId="3" applyFont="1" applyFill="1" applyBorder="1"/>
    <xf numFmtId="9" fontId="2" fillId="14" borderId="5" xfId="7" applyNumberFormat="1" applyFont="1" applyFill="1" applyBorder="1"/>
    <xf numFmtId="0" fontId="2" fillId="14" borderId="30" xfId="3" applyFont="1" applyFill="1" applyBorder="1"/>
    <xf numFmtId="0" fontId="2" fillId="14" borderId="31" xfId="3" applyFont="1" applyFill="1" applyBorder="1"/>
    <xf numFmtId="168" fontId="14" fillId="14" borderId="45" xfId="3" applyNumberFormat="1" applyFont="1" applyFill="1" applyBorder="1"/>
    <xf numFmtId="0" fontId="14" fillId="6" borderId="9" xfId="0" applyFont="1" applyFill="1" applyBorder="1"/>
    <xf numFmtId="0" fontId="14" fillId="6" borderId="11" xfId="0" applyFont="1" applyFill="1" applyBorder="1"/>
    <xf numFmtId="0" fontId="14" fillId="6" borderId="12" xfId="0" applyFont="1" applyFill="1" applyBorder="1"/>
    <xf numFmtId="0" fontId="2" fillId="6" borderId="4" xfId="0" applyFont="1" applyFill="1" applyBorder="1"/>
    <xf numFmtId="0" fontId="2" fillId="6" borderId="0" xfId="0" applyFont="1" applyFill="1" applyBorder="1"/>
    <xf numFmtId="168" fontId="2" fillId="6" borderId="0" xfId="0" applyNumberFormat="1" applyFont="1" applyFill="1" applyBorder="1"/>
    <xf numFmtId="0" fontId="2" fillId="6" borderId="5" xfId="0" applyFont="1" applyFill="1" applyBorder="1"/>
    <xf numFmtId="168" fontId="2" fillId="6" borderId="60" xfId="0" applyNumberFormat="1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168" fontId="2" fillId="6" borderId="15" xfId="0" applyNumberFormat="1" applyFont="1" applyFill="1" applyBorder="1"/>
    <xf numFmtId="168" fontId="2" fillId="6" borderId="50" xfId="0" applyNumberFormat="1" applyFont="1" applyFill="1" applyBorder="1"/>
    <xf numFmtId="0" fontId="2" fillId="6" borderId="27" xfId="0" applyFont="1" applyFill="1" applyBorder="1"/>
    <xf numFmtId="164" fontId="15" fillId="9" borderId="31" xfId="2" applyNumberFormat="1" applyFont="1" applyFill="1" applyBorder="1" applyAlignment="1">
      <alignment horizontal="center" vertical="top" wrapText="1"/>
    </xf>
    <xf numFmtId="168" fontId="10" fillId="9" borderId="31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top" wrapText="1"/>
    </xf>
    <xf numFmtId="168" fontId="10" fillId="0" borderId="0" xfId="2" applyNumberFormat="1" applyFont="1" applyFill="1" applyBorder="1" applyAlignment="1">
      <alignment vertical="center" wrapText="1"/>
    </xf>
    <xf numFmtId="0" fontId="2" fillId="0" borderId="0" xfId="3" applyFont="1" applyFill="1" applyBorder="1"/>
    <xf numFmtId="164" fontId="33" fillId="0" borderId="0" xfId="2" applyNumberFormat="1" applyFont="1" applyFill="1" applyBorder="1" applyAlignment="1">
      <alignment horizontal="center" vertical="center" wrapText="1"/>
    </xf>
    <xf numFmtId="168" fontId="10" fillId="0" borderId="0" xfId="2" applyNumberFormat="1" applyFont="1" applyFill="1" applyBorder="1" applyAlignment="1">
      <alignment horizontal="left" vertical="center" wrapText="1"/>
    </xf>
    <xf numFmtId="49" fontId="2" fillId="20" borderId="4" xfId="0" applyNumberFormat="1" applyFont="1" applyFill="1" applyBorder="1"/>
    <xf numFmtId="164" fontId="14" fillId="30" borderId="35" xfId="2" applyNumberFormat="1" applyFont="1" applyFill="1" applyBorder="1" applyAlignment="1">
      <alignment horizontal="left" vertical="center" wrapText="1"/>
    </xf>
    <xf numFmtId="168" fontId="14" fillId="30" borderId="35" xfId="0" applyNumberFormat="1" applyFont="1" applyFill="1" applyBorder="1" applyAlignment="1">
      <alignment vertical="center"/>
    </xf>
    <xf numFmtId="0" fontId="14" fillId="26" borderId="35" xfId="0" applyFont="1" applyFill="1" applyBorder="1" applyAlignment="1">
      <alignment vertical="center" wrapText="1"/>
    </xf>
    <xf numFmtId="168" fontId="10" fillId="31" borderId="38" xfId="2" applyNumberFormat="1" applyFont="1" applyFill="1" applyBorder="1" applyAlignment="1">
      <alignment vertical="center" wrapText="1"/>
    </xf>
    <xf numFmtId="164" fontId="3" fillId="0" borderId="12" xfId="2" applyNumberFormat="1" applyFont="1" applyBorder="1" applyAlignment="1" applyProtection="1">
      <alignment vertical="top" wrapText="1"/>
    </xf>
    <xf numFmtId="164" fontId="3" fillId="0" borderId="27" xfId="2" applyNumberFormat="1" applyFont="1" applyBorder="1" applyAlignment="1" applyProtection="1">
      <alignment vertical="top" wrapText="1"/>
    </xf>
    <xf numFmtId="0" fontId="38" fillId="0" borderId="9" xfId="3" applyFont="1" applyBorder="1" applyAlignment="1">
      <alignment horizontal="center" vertical="center" wrapText="1"/>
    </xf>
    <xf numFmtId="0" fontId="38" fillId="0" borderId="13" xfId="3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" fillId="0" borderId="0" xfId="3" applyFont="1"/>
    <xf numFmtId="164" fontId="10" fillId="10" borderId="41" xfId="2" applyNumberFormat="1" applyFont="1" applyFill="1" applyBorder="1" applyAlignment="1">
      <alignment horizontal="center" vertical="top" wrapText="1"/>
    </xf>
    <xf numFmtId="168" fontId="10" fillId="9" borderId="30" xfId="2" applyNumberFormat="1" applyFont="1" applyFill="1" applyBorder="1" applyAlignment="1">
      <alignment vertical="center" wrapText="1"/>
    </xf>
    <xf numFmtId="168" fontId="10" fillId="9" borderId="30" xfId="2" applyNumberFormat="1" applyFont="1" applyFill="1" applyBorder="1" applyAlignment="1">
      <alignment horizontal="left" vertical="center" wrapText="1"/>
    </xf>
    <xf numFmtId="168" fontId="10" fillId="27" borderId="30" xfId="2" applyNumberFormat="1" applyFont="1" applyFill="1" applyBorder="1" applyAlignment="1">
      <alignment vertical="center" wrapText="1"/>
    </xf>
    <xf numFmtId="164" fontId="10" fillId="9" borderId="30" xfId="2" applyNumberFormat="1" applyFont="1" applyFill="1" applyBorder="1" applyAlignment="1">
      <alignment horizontal="center" vertical="top" wrapText="1"/>
    </xf>
    <xf numFmtId="168" fontId="10" fillId="31" borderId="30" xfId="2" applyNumberFormat="1" applyFont="1" applyFill="1" applyBorder="1" applyAlignment="1">
      <alignment vertical="center" wrapText="1"/>
    </xf>
    <xf numFmtId="168" fontId="10" fillId="28" borderId="13" xfId="2" applyNumberFormat="1" applyFont="1" applyFill="1" applyBorder="1" applyAlignment="1">
      <alignment vertical="center" wrapText="1"/>
    </xf>
    <xf numFmtId="164" fontId="34" fillId="0" borderId="1" xfId="2" applyNumberFormat="1" applyFont="1" applyBorder="1" applyAlignment="1">
      <alignment horizontal="center" vertical="center" wrapText="1"/>
    </xf>
    <xf numFmtId="164" fontId="34" fillId="0" borderId="72" xfId="2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34" fillId="0" borderId="0" xfId="2" applyNumberFormat="1" applyFont="1" applyBorder="1" applyAlignment="1">
      <alignment horizontal="center" vertical="center" wrapText="1"/>
    </xf>
    <xf numFmtId="168" fontId="10" fillId="9" borderId="29" xfId="2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/>
    <xf numFmtId="0" fontId="2" fillId="0" borderId="2" xfId="0" applyFont="1" applyBorder="1"/>
    <xf numFmtId="0" fontId="2" fillId="0" borderId="2" xfId="3" applyFont="1" applyBorder="1"/>
    <xf numFmtId="0" fontId="2" fillId="0" borderId="3" xfId="3" applyFont="1" applyBorder="1"/>
    <xf numFmtId="0" fontId="2" fillId="0" borderId="4" xfId="0" applyFont="1" applyBorder="1"/>
    <xf numFmtId="0" fontId="14" fillId="21" borderId="0" xfId="0" applyFont="1" applyFill="1" applyBorder="1"/>
    <xf numFmtId="0" fontId="2" fillId="21" borderId="0" xfId="0" applyFont="1" applyFill="1" applyBorder="1"/>
    <xf numFmtId="0" fontId="2" fillId="0" borderId="5" xfId="3" applyFont="1" applyBorder="1"/>
    <xf numFmtId="168" fontId="2" fillId="21" borderId="0" xfId="0" applyNumberFormat="1" applyFont="1" applyFill="1" applyBorder="1"/>
    <xf numFmtId="0" fontId="2" fillId="0" borderId="0" xfId="0" applyFont="1" applyBorder="1"/>
    <xf numFmtId="0" fontId="14" fillId="0" borderId="4" xfId="0" applyFont="1" applyBorder="1"/>
    <xf numFmtId="0" fontId="2" fillId="0" borderId="5" xfId="3" applyFont="1" applyBorder="1" applyProtection="1"/>
    <xf numFmtId="9" fontId="14" fillId="21" borderId="0" xfId="7" applyFont="1" applyFill="1" applyBorder="1" applyAlignment="1">
      <alignment horizontal="center"/>
    </xf>
    <xf numFmtId="9" fontId="10" fillId="21" borderId="0" xfId="7" applyFont="1" applyFill="1" applyBorder="1" applyAlignment="1">
      <alignment horizontal="center"/>
    </xf>
    <xf numFmtId="0" fontId="2" fillId="0" borderId="0" xfId="3" applyFont="1" applyBorder="1" applyAlignment="1">
      <alignment vertical="center"/>
    </xf>
    <xf numFmtId="0" fontId="2" fillId="0" borderId="5" xfId="3" applyFont="1" applyBorder="1" applyAlignment="1">
      <alignment vertical="center"/>
    </xf>
    <xf numFmtId="0" fontId="2" fillId="0" borderId="0" xfId="0" applyFont="1" applyFill="1" applyBorder="1" applyAlignment="1"/>
    <xf numFmtId="0" fontId="2" fillId="0" borderId="5" xfId="3" applyFont="1" applyFill="1" applyBorder="1"/>
    <xf numFmtId="164" fontId="2" fillId="0" borderId="4" xfId="2" applyNumberFormat="1" applyFont="1" applyFill="1" applyBorder="1" applyAlignment="1">
      <alignment vertical="top" wrapText="1"/>
    </xf>
    <xf numFmtId="0" fontId="2" fillId="0" borderId="0" xfId="0" applyFont="1" applyFill="1" applyBorder="1"/>
    <xf numFmtId="164" fontId="15" fillId="0" borderId="55" xfId="2" applyNumberFormat="1" applyFont="1" applyBorder="1" applyAlignment="1">
      <alignment horizontal="center" vertical="center" wrapText="1"/>
    </xf>
    <xf numFmtId="168" fontId="10" fillId="9" borderId="34" xfId="2" applyNumberFormat="1" applyFont="1" applyFill="1" applyBorder="1" applyAlignment="1" applyProtection="1">
      <alignment vertical="center" wrapText="1"/>
      <protection locked="0"/>
    </xf>
    <xf numFmtId="168" fontId="10" fillId="7" borderId="41" xfId="2" applyNumberFormat="1" applyFont="1" applyFill="1" applyBorder="1" applyAlignment="1">
      <alignment vertical="center" wrapText="1"/>
    </xf>
    <xf numFmtId="164" fontId="10" fillId="0" borderId="42" xfId="2" applyNumberFormat="1" applyFont="1" applyFill="1" applyBorder="1" applyAlignment="1">
      <alignment vertical="center" wrapText="1"/>
    </xf>
    <xf numFmtId="164" fontId="10" fillId="0" borderId="44" xfId="2" applyNumberFormat="1" applyFont="1" applyFill="1" applyBorder="1" applyAlignment="1">
      <alignment vertical="center" wrapText="1"/>
    </xf>
    <xf numFmtId="164" fontId="10" fillId="0" borderId="49" xfId="2" applyNumberFormat="1" applyFont="1" applyFill="1" applyBorder="1" applyAlignment="1">
      <alignment vertical="center" wrapText="1"/>
    </xf>
    <xf numFmtId="164" fontId="14" fillId="0" borderId="1" xfId="2" applyNumberFormat="1" applyFont="1" applyFill="1" applyBorder="1" applyAlignment="1">
      <alignment vertical="top" wrapText="1"/>
    </xf>
    <xf numFmtId="164" fontId="18" fillId="0" borderId="4" xfId="2" applyNumberFormat="1" applyFont="1" applyFill="1" applyBorder="1" applyAlignment="1">
      <alignment vertical="top" wrapText="1"/>
    </xf>
    <xf numFmtId="164" fontId="35" fillId="0" borderId="5" xfId="2" applyNumberFormat="1" applyFont="1" applyFill="1" applyBorder="1" applyAlignment="1">
      <alignment vertical="top" wrapText="1"/>
    </xf>
    <xf numFmtId="164" fontId="2" fillId="0" borderId="26" xfId="2" applyNumberFormat="1" applyFont="1" applyFill="1" applyBorder="1" applyAlignment="1">
      <alignment vertical="top" wrapText="1"/>
    </xf>
    <xf numFmtId="164" fontId="2" fillId="0" borderId="50" xfId="2" applyNumberFormat="1" applyFont="1" applyFill="1" applyBorder="1" applyAlignment="1">
      <alignment vertical="top" wrapText="1"/>
    </xf>
    <xf numFmtId="164" fontId="2" fillId="0" borderId="27" xfId="2" applyNumberFormat="1" applyFont="1" applyFill="1" applyBorder="1" applyAlignment="1">
      <alignment vertical="top" wrapText="1"/>
    </xf>
    <xf numFmtId="164" fontId="38" fillId="0" borderId="0" xfId="2" applyNumberFormat="1" applyFont="1" applyBorder="1" applyAlignment="1" applyProtection="1">
      <alignment vertical="top" wrapText="1"/>
    </xf>
    <xf numFmtId="0" fontId="3" fillId="0" borderId="13" xfId="3" applyFont="1" applyBorder="1" applyAlignment="1" applyProtection="1">
      <alignment horizontal="left" vertical="center"/>
    </xf>
    <xf numFmtId="168" fontId="10" fillId="5" borderId="28" xfId="2" applyNumberFormat="1" applyFont="1" applyFill="1" applyBorder="1" applyAlignment="1" applyProtection="1">
      <alignment horizontal="left" vertical="center" wrapText="1"/>
      <protection locked="0"/>
    </xf>
    <xf numFmtId="164" fontId="2" fillId="5" borderId="61" xfId="2" applyNumberFormat="1" applyFont="1" applyFill="1" applyBorder="1" applyAlignment="1" applyProtection="1">
      <alignment horizontal="left" vertical="center" wrapText="1"/>
      <protection locked="0"/>
    </xf>
    <xf numFmtId="164" fontId="2" fillId="0" borderId="42" xfId="2" applyNumberFormat="1" applyFont="1" applyBorder="1" applyAlignment="1" applyProtection="1">
      <alignment horizontal="left" vertical="center" wrapText="1"/>
    </xf>
    <xf numFmtId="170" fontId="2" fillId="5" borderId="36" xfId="2" applyNumberFormat="1" applyFont="1" applyFill="1" applyBorder="1" applyAlignment="1" applyProtection="1">
      <alignment horizontal="left" vertical="center" wrapText="1"/>
      <protection locked="0"/>
    </xf>
    <xf numFmtId="164" fontId="2" fillId="5" borderId="56" xfId="2" applyNumberFormat="1" applyFont="1" applyFill="1" applyBorder="1" applyAlignment="1" applyProtection="1">
      <alignment horizontal="left" vertical="center" wrapText="1"/>
      <protection locked="0"/>
    </xf>
    <xf numFmtId="164" fontId="2" fillId="0" borderId="55" xfId="2" applyNumberFormat="1" applyFont="1" applyBorder="1" applyAlignment="1" applyProtection="1">
      <alignment horizontal="left" vertical="center" wrapText="1"/>
    </xf>
    <xf numFmtId="170" fontId="2" fillId="5" borderId="28" xfId="2" applyNumberFormat="1" applyFont="1" applyFill="1" applyBorder="1" applyAlignment="1" applyProtection="1">
      <alignment horizontal="left" vertical="center" wrapText="1"/>
      <protection locked="0"/>
    </xf>
    <xf numFmtId="168" fontId="10" fillId="6" borderId="60" xfId="2" applyNumberFormat="1" applyFont="1" applyFill="1" applyBorder="1" applyAlignment="1" applyProtection="1">
      <alignment horizontal="left" vertical="center" wrapText="1"/>
    </xf>
    <xf numFmtId="168" fontId="10" fillId="25" borderId="30" xfId="2" applyNumberFormat="1" applyFont="1" applyFill="1" applyBorder="1" applyAlignment="1">
      <alignment vertical="center" wrapText="1"/>
    </xf>
    <xf numFmtId="168" fontId="10" fillId="25" borderId="32" xfId="2" applyNumberFormat="1" applyFont="1" applyFill="1" applyBorder="1" applyAlignment="1">
      <alignment vertical="center" wrapText="1"/>
    </xf>
    <xf numFmtId="164" fontId="14" fillId="29" borderId="35" xfId="2" applyNumberFormat="1" applyFont="1" applyFill="1" applyBorder="1" applyAlignment="1">
      <alignment horizontal="center" vertical="center" wrapText="1"/>
    </xf>
    <xf numFmtId="0" fontId="14" fillId="32" borderId="35" xfId="0" applyFont="1" applyFill="1" applyBorder="1" applyAlignment="1">
      <alignment vertical="center" wrapText="1"/>
    </xf>
    <xf numFmtId="168" fontId="14" fillId="32" borderId="35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/>
    <xf numFmtId="0" fontId="14" fillId="21" borderId="35" xfId="0" applyFont="1" applyFill="1" applyBorder="1" applyAlignment="1">
      <alignment vertical="center" wrapText="1"/>
    </xf>
    <xf numFmtId="168" fontId="14" fillId="21" borderId="35" xfId="0" applyNumberFormat="1" applyFont="1" applyFill="1" applyBorder="1" applyAlignment="1">
      <alignment vertical="center"/>
    </xf>
    <xf numFmtId="164" fontId="2" fillId="0" borderId="30" xfId="2" applyNumberFormat="1" applyFont="1" applyBorder="1" applyAlignment="1" applyProtection="1">
      <alignment horizontal="left" vertical="center" wrapText="1"/>
    </xf>
    <xf numFmtId="164" fontId="2" fillId="0" borderId="31" xfId="2" applyNumberFormat="1" applyFont="1" applyBorder="1" applyAlignment="1" applyProtection="1">
      <alignment horizontal="left" vertical="center" wrapText="1"/>
    </xf>
    <xf numFmtId="164" fontId="2" fillId="0" borderId="21" xfId="2" applyNumberFormat="1" applyFont="1" applyBorder="1" applyAlignment="1" applyProtection="1">
      <alignment horizontal="left" vertical="center" wrapText="1"/>
    </xf>
    <xf numFmtId="164" fontId="10" fillId="0" borderId="39" xfId="2" applyNumberFormat="1" applyFont="1" applyFill="1" applyBorder="1" applyAlignment="1" applyProtection="1">
      <alignment horizontal="center" vertical="center" wrapText="1"/>
    </xf>
    <xf numFmtId="168" fontId="10" fillId="6" borderId="35" xfId="2" applyNumberFormat="1" applyFont="1" applyFill="1" applyBorder="1" applyAlignment="1" applyProtection="1">
      <alignment horizontal="left" vertical="center" wrapText="1"/>
    </xf>
    <xf numFmtId="168" fontId="10" fillId="16" borderId="58" xfId="2" applyNumberFormat="1" applyFont="1" applyFill="1" applyBorder="1" applyAlignment="1" applyProtection="1">
      <alignment vertical="center" wrapText="1"/>
    </xf>
    <xf numFmtId="168" fontId="10" fillId="16" borderId="30" xfId="2" applyNumberFormat="1" applyFont="1" applyFill="1" applyBorder="1" applyAlignment="1" applyProtection="1">
      <alignment vertical="center" wrapText="1"/>
    </xf>
    <xf numFmtId="0" fontId="4" fillId="0" borderId="3" xfId="3" applyFont="1" applyBorder="1"/>
    <xf numFmtId="0" fontId="4" fillId="0" borderId="5" xfId="3" applyFont="1" applyBorder="1"/>
    <xf numFmtId="0" fontId="6" fillId="0" borderId="5" xfId="3" applyFont="1" applyFill="1" applyBorder="1" applyAlignment="1"/>
    <xf numFmtId="0" fontId="4" fillId="0" borderId="5" xfId="3" applyFont="1" applyFill="1" applyBorder="1"/>
    <xf numFmtId="0" fontId="4" fillId="0" borderId="5" xfId="3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wrapText="1"/>
    </xf>
    <xf numFmtId="164" fontId="15" fillId="0" borderId="5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top" wrapText="1"/>
    </xf>
    <xf numFmtId="168" fontId="10" fillId="0" borderId="5" xfId="2" applyNumberFormat="1" applyFont="1" applyFill="1" applyBorder="1" applyAlignment="1">
      <alignment vertical="center" wrapText="1"/>
    </xf>
    <xf numFmtId="164" fontId="10" fillId="0" borderId="27" xfId="2" applyNumberFormat="1" applyFont="1" applyFill="1" applyBorder="1" applyAlignment="1">
      <alignment horizontal="center" vertical="top" wrapText="1"/>
    </xf>
    <xf numFmtId="169" fontId="15" fillId="5" borderId="35" xfId="4" applyNumberFormat="1" applyFont="1" applyFill="1" applyBorder="1" applyAlignment="1" applyProtection="1">
      <alignment horizontal="center" vertical="center" wrapText="1"/>
      <protection locked="0"/>
    </xf>
    <xf numFmtId="165" fontId="14" fillId="13" borderId="30" xfId="2" quotePrefix="1" applyNumberFormat="1" applyFont="1" applyFill="1" applyBorder="1" applyAlignment="1" applyProtection="1">
      <alignment horizontal="center" vertical="center" wrapText="1"/>
    </xf>
    <xf numFmtId="164" fontId="10" fillId="13" borderId="57" xfId="2" applyNumberFormat="1" applyFont="1" applyFill="1" applyBorder="1" applyAlignment="1" applyProtection="1">
      <alignment horizontal="center" vertical="center" wrapText="1"/>
    </xf>
    <xf numFmtId="164" fontId="10" fillId="13" borderId="57" xfId="2" applyNumberFormat="1" applyFont="1" applyFill="1" applyBorder="1" applyAlignment="1" applyProtection="1">
      <alignment vertical="center" wrapText="1"/>
    </xf>
    <xf numFmtId="0" fontId="14" fillId="14" borderId="13" xfId="3" applyFont="1" applyFill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52" xfId="0" applyFont="1" applyBorder="1" applyAlignment="1">
      <alignment horizontal="left" vertical="center" wrapText="1"/>
    </xf>
    <xf numFmtId="164" fontId="33" fillId="24" borderId="22" xfId="2" applyNumberFormat="1" applyFont="1" applyFill="1" applyBorder="1" applyAlignment="1">
      <alignment horizontal="center" vertical="center" wrapText="1"/>
    </xf>
    <xf numFmtId="0" fontId="39" fillId="24" borderId="70" xfId="0" applyFont="1" applyFill="1" applyBorder="1" applyAlignment="1">
      <alignment horizontal="center" vertical="center" wrapText="1"/>
    </xf>
    <xf numFmtId="0" fontId="39" fillId="24" borderId="25" xfId="0" applyFont="1" applyFill="1" applyBorder="1" applyAlignment="1">
      <alignment horizontal="center" vertical="center" wrapText="1"/>
    </xf>
    <xf numFmtId="0" fontId="2" fillId="14" borderId="30" xfId="3" applyFont="1" applyFill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167" fontId="15" fillId="12" borderId="1" xfId="2" applyNumberFormat="1" applyFont="1" applyFill="1" applyBorder="1" applyAlignment="1" applyProtection="1">
      <alignment horizontal="left" vertical="top" wrapText="1"/>
    </xf>
    <xf numFmtId="0" fontId="38" fillId="0" borderId="2" xfId="0" applyFont="1" applyBorder="1" applyAlignment="1">
      <alignment vertical="top" wrapText="1"/>
    </xf>
    <xf numFmtId="0" fontId="38" fillId="0" borderId="3" xfId="0" applyFont="1" applyBorder="1" applyAlignment="1">
      <alignment vertical="top" wrapText="1"/>
    </xf>
    <xf numFmtId="0" fontId="38" fillId="0" borderId="4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38" fillId="0" borderId="5" xfId="0" applyFont="1" applyBorder="1" applyAlignment="1">
      <alignment vertical="top" wrapText="1"/>
    </xf>
    <xf numFmtId="0" fontId="38" fillId="0" borderId="26" xfId="0" applyFont="1" applyBorder="1" applyAlignment="1">
      <alignment vertical="top" wrapText="1"/>
    </xf>
    <xf numFmtId="0" fontId="38" fillId="0" borderId="50" xfId="0" applyFont="1" applyBorder="1" applyAlignment="1">
      <alignment vertical="top" wrapText="1"/>
    </xf>
    <xf numFmtId="0" fontId="38" fillId="0" borderId="27" xfId="0" applyFont="1" applyBorder="1" applyAlignment="1">
      <alignment vertical="top" wrapText="1"/>
    </xf>
    <xf numFmtId="0" fontId="14" fillId="20" borderId="17" xfId="3" applyFont="1" applyFill="1" applyBorder="1" applyAlignment="1">
      <alignment horizontal="center" vertical="center"/>
    </xf>
    <xf numFmtId="0" fontId="14" fillId="20" borderId="18" xfId="3" applyFont="1" applyFill="1" applyBorder="1" applyAlignment="1">
      <alignment horizontal="center" vertical="center"/>
    </xf>
    <xf numFmtId="0" fontId="14" fillId="20" borderId="19" xfId="3" applyFont="1" applyFill="1" applyBorder="1" applyAlignment="1">
      <alignment horizontal="center" vertical="center"/>
    </xf>
    <xf numFmtId="0" fontId="2" fillId="20" borderId="41" xfId="3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14" fontId="36" fillId="12" borderId="9" xfId="2" applyNumberFormat="1" applyFont="1" applyFill="1" applyBorder="1" applyAlignment="1" applyProtection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64" fontId="36" fillId="12" borderId="13" xfId="2" applyNumberFormat="1" applyFont="1" applyFill="1" applyBorder="1" applyAlignment="1" applyProtection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64" fontId="14" fillId="9" borderId="20" xfId="2" applyNumberFormat="1" applyFont="1" applyFill="1" applyBorder="1" applyAlignment="1">
      <alignment vertical="top" wrapText="1"/>
    </xf>
    <xf numFmtId="0" fontId="38" fillId="0" borderId="21" xfId="0" applyFont="1" applyBorder="1" applyAlignment="1">
      <alignment vertical="top" wrapText="1"/>
    </xf>
    <xf numFmtId="167" fontId="10" fillId="14" borderId="37" xfId="4" applyNumberFormat="1" applyFont="1" applyFill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164" fontId="36" fillId="28" borderId="13" xfId="2" applyNumberFormat="1" applyFont="1" applyFill="1" applyBorder="1" applyAlignment="1" applyProtection="1">
      <alignment horizontal="center" vertical="center" wrapText="1"/>
    </xf>
    <xf numFmtId="0" fontId="38" fillId="28" borderId="15" xfId="0" applyFont="1" applyFill="1" applyBorder="1" applyAlignment="1">
      <alignment horizontal="center" vertical="center" wrapText="1"/>
    </xf>
    <xf numFmtId="164" fontId="17" fillId="0" borderId="50" xfId="2" applyNumberFormat="1" applyFont="1" applyFill="1" applyBorder="1" applyAlignment="1">
      <alignment horizontal="center" vertical="center" wrapText="1"/>
    </xf>
    <xf numFmtId="164" fontId="17" fillId="0" borderId="0" xfId="2" applyNumberFormat="1" applyFont="1" applyFill="1" applyAlignment="1">
      <alignment horizontal="left" vertical="top" wrapText="1"/>
    </xf>
    <xf numFmtId="164" fontId="15" fillId="9" borderId="20" xfId="2" applyNumberFormat="1" applyFont="1" applyFill="1" applyBorder="1" applyAlignment="1">
      <alignment horizontal="center" vertical="top" wrapText="1"/>
    </xf>
    <xf numFmtId="164" fontId="15" fillId="9" borderId="21" xfId="2" applyNumberFormat="1" applyFont="1" applyFill="1" applyBorder="1" applyAlignment="1">
      <alignment horizontal="center" vertical="top" wrapText="1"/>
    </xf>
    <xf numFmtId="164" fontId="15" fillId="9" borderId="32" xfId="2" applyNumberFormat="1" applyFont="1" applyFill="1" applyBorder="1" applyAlignment="1">
      <alignment horizontal="center" vertical="top" wrapText="1"/>
    </xf>
    <xf numFmtId="168" fontId="10" fillId="9" borderId="20" xfId="2" applyNumberFormat="1" applyFont="1" applyFill="1" applyBorder="1" applyAlignment="1">
      <alignment horizontal="center" vertical="center" wrapText="1"/>
    </xf>
    <xf numFmtId="168" fontId="10" fillId="9" borderId="21" xfId="2" applyNumberFormat="1" applyFont="1" applyFill="1" applyBorder="1" applyAlignment="1">
      <alignment horizontal="center" vertical="center" wrapText="1"/>
    </xf>
    <xf numFmtId="168" fontId="10" fillId="9" borderId="32" xfId="2" applyNumberFormat="1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left"/>
    </xf>
    <xf numFmtId="0" fontId="6" fillId="0" borderId="0" xfId="3" applyFont="1" applyBorder="1" applyAlignment="1" applyProtection="1">
      <alignment horizontal="center" wrapText="1"/>
    </xf>
    <xf numFmtId="164" fontId="7" fillId="0" borderId="6" xfId="2" applyNumberFormat="1" applyFont="1" applyFill="1" applyBorder="1" applyAlignment="1">
      <alignment horizontal="left" vertical="center" wrapText="1"/>
    </xf>
    <xf numFmtId="164" fontId="7" fillId="0" borderId="7" xfId="2" applyNumberFormat="1" applyFont="1" applyFill="1" applyBorder="1" applyAlignment="1">
      <alignment horizontal="left" vertical="center" wrapText="1"/>
    </xf>
    <xf numFmtId="164" fontId="7" fillId="5" borderId="7" xfId="2" applyNumberFormat="1" applyFont="1" applyFill="1" applyBorder="1" applyAlignment="1">
      <alignment horizontal="center" vertical="center" wrapText="1"/>
    </xf>
    <xf numFmtId="164" fontId="8" fillId="6" borderId="7" xfId="2" applyNumberFormat="1" applyFont="1" applyFill="1" applyBorder="1" applyAlignment="1">
      <alignment horizontal="center" vertical="center" wrapText="1"/>
    </xf>
    <xf numFmtId="164" fontId="8" fillId="6" borderId="8" xfId="2" applyNumberFormat="1" applyFont="1" applyFill="1" applyBorder="1" applyAlignment="1">
      <alignment horizontal="center" vertical="center" wrapText="1"/>
    </xf>
    <xf numFmtId="164" fontId="15" fillId="9" borderId="30" xfId="2" applyNumberFormat="1" applyFont="1" applyFill="1" applyBorder="1" applyAlignment="1">
      <alignment horizontal="center" vertical="top" wrapText="1"/>
    </xf>
    <xf numFmtId="168" fontId="10" fillId="9" borderId="30" xfId="2" applyNumberFormat="1" applyFont="1" applyFill="1" applyBorder="1" applyAlignment="1">
      <alignment horizontal="center" vertical="center" wrapText="1"/>
    </xf>
    <xf numFmtId="164" fontId="5" fillId="6" borderId="22" xfId="2" applyNumberFormat="1" applyFont="1" applyFill="1" applyBorder="1" applyAlignment="1">
      <alignment horizontal="center" vertical="center" wrapText="1"/>
    </xf>
    <xf numFmtId="164" fontId="5" fillId="6" borderId="70" xfId="2" applyNumberFormat="1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wrapText="1"/>
    </xf>
    <xf numFmtId="0" fontId="8" fillId="0" borderId="10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164" fontId="8" fillId="5" borderId="14" xfId="2" applyNumberFormat="1" applyFont="1" applyFill="1" applyBorder="1" applyAlignment="1" applyProtection="1">
      <alignment horizontal="center" vertical="center" wrapText="1"/>
      <protection locked="0"/>
    </xf>
    <xf numFmtId="164" fontId="8" fillId="5" borderId="15" xfId="2" applyNumberFormat="1" applyFont="1" applyFill="1" applyBorder="1" applyAlignment="1" applyProtection="1">
      <alignment horizontal="center" vertical="center" wrapText="1"/>
      <protection locked="0"/>
    </xf>
    <xf numFmtId="164" fontId="8" fillId="5" borderId="16" xfId="2" applyNumberFormat="1" applyFont="1" applyFill="1" applyBorder="1" applyAlignment="1" applyProtection="1">
      <alignment horizontal="center" vertical="center" wrapText="1"/>
      <protection locked="0"/>
    </xf>
    <xf numFmtId="164" fontId="11" fillId="7" borderId="17" xfId="2" applyNumberFormat="1" applyFont="1" applyFill="1" applyBorder="1" applyAlignment="1">
      <alignment horizontal="center" vertical="center" wrapText="1"/>
    </xf>
    <xf numFmtId="164" fontId="11" fillId="7" borderId="18" xfId="2" applyNumberFormat="1" applyFont="1" applyFill="1" applyBorder="1" applyAlignment="1">
      <alignment horizontal="center" vertical="center" wrapText="1"/>
    </xf>
    <xf numFmtId="164" fontId="11" fillId="7" borderId="19" xfId="2" applyNumberFormat="1" applyFont="1" applyFill="1" applyBorder="1" applyAlignment="1">
      <alignment horizontal="center" vertical="center" wrapText="1"/>
    </xf>
    <xf numFmtId="164" fontId="13" fillId="8" borderId="17" xfId="2" applyNumberFormat="1" applyFont="1" applyFill="1" applyBorder="1" applyAlignment="1">
      <alignment horizontal="center" vertical="center" wrapText="1"/>
    </xf>
    <xf numFmtId="164" fontId="13" fillId="8" borderId="19" xfId="2" applyNumberFormat="1" applyFont="1" applyFill="1" applyBorder="1" applyAlignment="1">
      <alignment horizontal="center" vertical="center" wrapText="1"/>
    </xf>
    <xf numFmtId="0" fontId="14" fillId="13" borderId="17" xfId="3" applyFont="1" applyFill="1" applyBorder="1" applyAlignment="1">
      <alignment horizontal="center" vertical="center"/>
    </xf>
    <xf numFmtId="0" fontId="0" fillId="0" borderId="18" xfId="0" applyBorder="1" applyAlignment="1"/>
    <xf numFmtId="0" fontId="0" fillId="0" borderId="19" xfId="0" applyBorder="1" applyAlignment="1"/>
    <xf numFmtId="164" fontId="33" fillId="24" borderId="1" xfId="2" applyNumberFormat="1" applyFont="1" applyFill="1" applyBorder="1" applyAlignment="1">
      <alignment horizontal="center" vertical="center" wrapText="1"/>
    </xf>
    <xf numFmtId="0" fontId="39" fillId="24" borderId="4" xfId="0" applyFont="1" applyFill="1" applyBorder="1" applyAlignment="1">
      <alignment horizontal="center" vertical="center" wrapText="1"/>
    </xf>
    <xf numFmtId="0" fontId="39" fillId="24" borderId="26" xfId="0" applyFont="1" applyFill="1" applyBorder="1" applyAlignment="1">
      <alignment horizontal="center" vertical="center" wrapText="1"/>
    </xf>
    <xf numFmtId="168" fontId="2" fillId="22" borderId="0" xfId="0" applyNumberFormat="1" applyFont="1" applyFill="1" applyBorder="1" applyAlignment="1"/>
    <xf numFmtId="0" fontId="0" fillId="0" borderId="0" xfId="0" applyBorder="1" applyAlignment="1"/>
    <xf numFmtId="0" fontId="2" fillId="20" borderId="0" xfId="0" applyFont="1" applyFill="1" applyBorder="1" applyAlignment="1"/>
    <xf numFmtId="164" fontId="2" fillId="20" borderId="0" xfId="0" applyNumberFormat="1" applyFont="1" applyFill="1" applyBorder="1" applyAlignment="1"/>
    <xf numFmtId="0" fontId="2" fillId="21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4" fontId="32" fillId="23" borderId="17" xfId="2" applyNumberFormat="1" applyFont="1" applyFill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/>
    <xf numFmtId="0" fontId="38" fillId="0" borderId="19" xfId="0" applyFont="1" applyBorder="1" applyAlignment="1"/>
    <xf numFmtId="164" fontId="14" fillId="6" borderId="22" xfId="2" applyNumberFormat="1" applyFont="1" applyFill="1" applyBorder="1" applyAlignment="1">
      <alignment horizontal="center" vertical="center" wrapText="1"/>
    </xf>
    <xf numFmtId="0" fontId="38" fillId="0" borderId="70" xfId="0" applyFont="1" applyBorder="1" applyAlignment="1">
      <alignment wrapText="1"/>
    </xf>
    <xf numFmtId="164" fontId="14" fillId="25" borderId="22" xfId="2" applyNumberFormat="1" applyFont="1" applyFill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164" fontId="14" fillId="23" borderId="1" xfId="2" applyNumberFormat="1" applyFont="1" applyFill="1" applyBorder="1" applyAlignment="1">
      <alignment horizontal="center" vertical="center" wrapText="1"/>
    </xf>
    <xf numFmtId="0" fontId="38" fillId="0" borderId="3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8" fillId="0" borderId="5" xfId="0" applyFont="1" applyBorder="1" applyAlignment="1">
      <alignment wrapText="1"/>
    </xf>
    <xf numFmtId="0" fontId="38" fillId="0" borderId="26" xfId="0" applyFont="1" applyBorder="1" applyAlignment="1">
      <alignment wrapText="1"/>
    </xf>
    <xf numFmtId="0" fontId="38" fillId="0" borderId="27" xfId="0" applyFont="1" applyBorder="1" applyAlignment="1">
      <alignment wrapText="1"/>
    </xf>
    <xf numFmtId="168" fontId="2" fillId="32" borderId="0" xfId="0" applyNumberFormat="1" applyFont="1" applyFill="1" applyBorder="1" applyAlignment="1"/>
    <xf numFmtId="0" fontId="0" fillId="32" borderId="0" xfId="0" applyFill="1" applyBorder="1" applyAlignment="1"/>
    <xf numFmtId="164" fontId="10" fillId="0" borderId="39" xfId="2" applyNumberFormat="1" applyFont="1" applyFill="1" applyBorder="1" applyAlignment="1" applyProtection="1">
      <alignment horizontal="center" vertical="center" wrapText="1"/>
    </xf>
    <xf numFmtId="164" fontId="2" fillId="0" borderId="30" xfId="2" applyNumberFormat="1" applyFont="1" applyBorder="1" applyAlignment="1" applyProtection="1">
      <alignment horizontal="left" vertical="center" wrapText="1"/>
    </xf>
    <xf numFmtId="164" fontId="2" fillId="0" borderId="31" xfId="2" applyNumberFormat="1" applyFont="1" applyBorder="1" applyAlignment="1" applyProtection="1">
      <alignment horizontal="left" vertical="center" wrapText="1"/>
    </xf>
    <xf numFmtId="164" fontId="2" fillId="0" borderId="21" xfId="2" applyNumberFormat="1" applyFont="1" applyBorder="1" applyAlignment="1" applyProtection="1">
      <alignment horizontal="left" vertical="center" wrapText="1"/>
    </xf>
    <xf numFmtId="164" fontId="2" fillId="0" borderId="30" xfId="4" applyNumberFormat="1" applyFont="1" applyBorder="1" applyAlignment="1" applyProtection="1">
      <alignment horizontal="left" vertical="center" wrapText="1"/>
    </xf>
    <xf numFmtId="164" fontId="2" fillId="0" borderId="31" xfId="4" applyNumberFormat="1" applyFont="1" applyBorder="1" applyAlignment="1" applyProtection="1">
      <alignment horizontal="left" vertical="center" wrapText="1"/>
    </xf>
    <xf numFmtId="164" fontId="2" fillId="0" borderId="21" xfId="4" applyNumberFormat="1" applyFont="1" applyBorder="1" applyAlignment="1" applyProtection="1">
      <alignment horizontal="left" vertical="center" wrapText="1"/>
    </xf>
    <xf numFmtId="164" fontId="14" fillId="14" borderId="34" xfId="2" applyNumberFormat="1" applyFont="1" applyFill="1" applyBorder="1" applyAlignment="1" applyProtection="1">
      <alignment horizontal="left" vertical="center" wrapText="1"/>
    </xf>
    <xf numFmtId="164" fontId="14" fillId="14" borderId="35" xfId="2" applyNumberFormat="1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164" fontId="29" fillId="0" borderId="18" xfId="2" applyNumberFormat="1" applyFont="1" applyBorder="1" applyAlignment="1" applyProtection="1">
      <alignment horizontal="center" vertical="center" wrapText="1"/>
    </xf>
    <xf numFmtId="168" fontId="8" fillId="19" borderId="17" xfId="3" applyNumberFormat="1" applyFont="1" applyFill="1" applyBorder="1" applyAlignment="1" applyProtection="1">
      <alignment horizontal="center" vertical="center"/>
    </xf>
    <xf numFmtId="0" fontId="8" fillId="19" borderId="18" xfId="3" applyFont="1" applyFill="1" applyBorder="1" applyAlignment="1" applyProtection="1">
      <alignment horizontal="center" vertical="center"/>
    </xf>
    <xf numFmtId="167" fontId="8" fillId="12" borderId="1" xfId="2" applyNumberFormat="1" applyFont="1" applyFill="1" applyBorder="1" applyAlignment="1" applyProtection="1">
      <alignment horizontal="left" vertical="top" wrapText="1"/>
    </xf>
    <xf numFmtId="167" fontId="8" fillId="12" borderId="2" xfId="2" applyNumberFormat="1" applyFont="1" applyFill="1" applyBorder="1" applyAlignment="1" applyProtection="1">
      <alignment horizontal="left" vertical="top" wrapText="1"/>
    </xf>
    <xf numFmtId="167" fontId="8" fillId="12" borderId="3" xfId="2" applyNumberFormat="1" applyFont="1" applyFill="1" applyBorder="1" applyAlignment="1" applyProtection="1">
      <alignment horizontal="left" vertical="top" wrapText="1"/>
    </xf>
    <xf numFmtId="167" fontId="8" fillId="12" borderId="4" xfId="2" applyNumberFormat="1" applyFont="1" applyFill="1" applyBorder="1" applyAlignment="1" applyProtection="1">
      <alignment horizontal="left" vertical="top" wrapText="1"/>
    </xf>
    <xf numFmtId="167" fontId="8" fillId="12" borderId="0" xfId="2" applyNumberFormat="1" applyFont="1" applyFill="1" applyBorder="1" applyAlignment="1" applyProtection="1">
      <alignment horizontal="left" vertical="top" wrapText="1"/>
    </xf>
    <xf numFmtId="167" fontId="8" fillId="12" borderId="5" xfId="2" applyNumberFormat="1" applyFont="1" applyFill="1" applyBorder="1" applyAlignment="1" applyProtection="1">
      <alignment horizontal="left" vertical="top" wrapText="1"/>
    </xf>
    <xf numFmtId="167" fontId="8" fillId="12" borderId="26" xfId="2" applyNumberFormat="1" applyFont="1" applyFill="1" applyBorder="1" applyAlignment="1" applyProtection="1">
      <alignment horizontal="left" vertical="top" wrapText="1"/>
    </xf>
    <xf numFmtId="167" fontId="8" fillId="12" borderId="50" xfId="2" applyNumberFormat="1" applyFont="1" applyFill="1" applyBorder="1" applyAlignment="1" applyProtection="1">
      <alignment horizontal="left" vertical="top" wrapText="1"/>
    </xf>
    <xf numFmtId="167" fontId="8" fillId="12" borderId="27" xfId="2" applyNumberFormat="1" applyFont="1" applyFill="1" applyBorder="1" applyAlignment="1" applyProtection="1">
      <alignment horizontal="left" vertical="top" wrapText="1"/>
    </xf>
    <xf numFmtId="14" fontId="31" fillId="12" borderId="9" xfId="2" applyNumberFormat="1" applyFont="1" applyFill="1" applyBorder="1" applyAlignment="1" applyProtection="1">
      <alignment horizontal="center" vertical="center" wrapText="1"/>
    </xf>
    <xf numFmtId="14" fontId="31" fillId="12" borderId="11" xfId="2" applyNumberFormat="1" applyFont="1" applyFill="1" applyBorder="1" applyAlignment="1" applyProtection="1">
      <alignment horizontal="center" vertical="center" wrapText="1"/>
    </xf>
    <xf numFmtId="164" fontId="15" fillId="14" borderId="30" xfId="2" applyNumberFormat="1" applyFont="1" applyFill="1" applyBorder="1" applyAlignment="1" applyProtection="1">
      <alignment horizontal="center" vertical="center" wrapText="1"/>
    </xf>
    <xf numFmtId="164" fontId="15" fillId="14" borderId="31" xfId="2" applyNumberFormat="1" applyFont="1" applyFill="1" applyBorder="1" applyAlignment="1" applyProtection="1">
      <alignment horizontal="center" vertical="center" wrapText="1"/>
    </xf>
    <xf numFmtId="0" fontId="3" fillId="0" borderId="31" xfId="3" applyFont="1" applyBorder="1" applyAlignment="1" applyProtection="1">
      <alignment vertical="center" wrapText="1"/>
    </xf>
    <xf numFmtId="0" fontId="3" fillId="0" borderId="21" xfId="3" applyFont="1" applyBorder="1" applyAlignment="1" applyProtection="1">
      <alignment vertical="center" wrapText="1"/>
    </xf>
    <xf numFmtId="164" fontId="31" fillId="12" borderId="26" xfId="2" applyNumberFormat="1" applyFont="1" applyFill="1" applyBorder="1" applyAlignment="1" applyProtection="1">
      <alignment horizontal="center" vertical="center"/>
    </xf>
    <xf numFmtId="164" fontId="31" fillId="12" borderId="50" xfId="2" applyNumberFormat="1" applyFont="1" applyFill="1" applyBorder="1" applyAlignment="1" applyProtection="1">
      <alignment horizontal="center" vertical="center"/>
    </xf>
    <xf numFmtId="168" fontId="27" fillId="18" borderId="1" xfId="3" applyNumberFormat="1" applyFont="1" applyFill="1" applyBorder="1" applyAlignment="1" applyProtection="1">
      <alignment horizontal="center" vertical="center"/>
    </xf>
    <xf numFmtId="0" fontId="27" fillId="18" borderId="68" xfId="3" applyFont="1" applyFill="1" applyBorder="1" applyAlignment="1" applyProtection="1">
      <alignment horizontal="center" vertical="center"/>
    </xf>
    <xf numFmtId="164" fontId="14" fillId="13" borderId="13" xfId="2" applyNumberFormat="1" applyFont="1" applyFill="1" applyBorder="1" applyAlignment="1" applyProtection="1">
      <alignment horizontal="left" vertical="center" wrapText="1"/>
    </xf>
    <xf numFmtId="0" fontId="7" fillId="13" borderId="15" xfId="3" applyFont="1" applyFill="1" applyBorder="1" applyAlignment="1" applyProtection="1">
      <alignment vertical="center" wrapText="1"/>
    </xf>
    <xf numFmtId="0" fontId="7" fillId="13" borderId="52" xfId="3" applyFont="1" applyFill="1" applyBorder="1" applyAlignment="1" applyProtection="1">
      <alignment vertical="center" wrapText="1"/>
    </xf>
    <xf numFmtId="165" fontId="2" fillId="0" borderId="4" xfId="2" quotePrefix="1" applyNumberFormat="1" applyFont="1" applyBorder="1" applyAlignment="1" applyProtection="1">
      <alignment horizontal="left" vertical="center" wrapText="1"/>
    </xf>
    <xf numFmtId="165" fontId="2" fillId="0" borderId="0" xfId="2" quotePrefix="1" applyNumberFormat="1" applyFont="1" applyBorder="1" applyAlignment="1" applyProtection="1">
      <alignment horizontal="left" vertical="center" wrapText="1"/>
    </xf>
    <xf numFmtId="164" fontId="14" fillId="13" borderId="9" xfId="2" applyNumberFormat="1" applyFont="1" applyFill="1" applyBorder="1" applyAlignment="1" applyProtection="1">
      <alignment horizontal="left" vertical="center" wrapText="1"/>
    </xf>
    <xf numFmtId="164" fontId="14" fillId="13" borderId="11" xfId="2" applyNumberFormat="1" applyFont="1" applyFill="1" applyBorder="1" applyAlignment="1" applyProtection="1">
      <alignment horizontal="left" vertical="center" wrapText="1"/>
    </xf>
    <xf numFmtId="164" fontId="14" fillId="0" borderId="58" xfId="2" applyNumberFormat="1" applyFont="1" applyBorder="1" applyAlignment="1" applyProtection="1">
      <alignment horizontal="left" vertical="center" wrapText="1"/>
    </xf>
    <xf numFmtId="164" fontId="14" fillId="0" borderId="60" xfId="2" applyNumberFormat="1" applyFont="1" applyBorder="1" applyAlignment="1" applyProtection="1">
      <alignment horizontal="left" vertical="center" wrapText="1"/>
    </xf>
    <xf numFmtId="164" fontId="14" fillId="0" borderId="59" xfId="2" applyNumberFormat="1" applyFont="1" applyBorder="1" applyAlignment="1" applyProtection="1">
      <alignment horizontal="left" vertical="center" wrapText="1"/>
    </xf>
    <xf numFmtId="164" fontId="14" fillId="0" borderId="30" xfId="2" applyNumberFormat="1" applyFont="1" applyBorder="1" applyAlignment="1" applyProtection="1">
      <alignment horizontal="left" vertical="center" wrapText="1"/>
    </xf>
    <xf numFmtId="164" fontId="14" fillId="0" borderId="31" xfId="2" applyNumberFormat="1" applyFont="1" applyBorder="1" applyAlignment="1" applyProtection="1">
      <alignment horizontal="left" vertical="center" wrapText="1"/>
    </xf>
    <xf numFmtId="164" fontId="14" fillId="0" borderId="21" xfId="2" applyNumberFormat="1" applyFont="1" applyBorder="1" applyAlignment="1" applyProtection="1">
      <alignment horizontal="left" vertical="center" wrapText="1"/>
    </xf>
    <xf numFmtId="164" fontId="15" fillId="0" borderId="41" xfId="1" quotePrefix="1" applyNumberFormat="1" applyFont="1" applyFill="1" applyBorder="1" applyAlignment="1" applyProtection="1">
      <alignment horizontal="left" vertical="center" wrapText="1"/>
    </xf>
    <xf numFmtId="0" fontId="15" fillId="0" borderId="43" xfId="3" applyFont="1" applyFill="1" applyBorder="1" applyAlignment="1" applyProtection="1">
      <alignment horizontal="left" vertical="center" wrapText="1"/>
    </xf>
    <xf numFmtId="0" fontId="14" fillId="0" borderId="13" xfId="3" applyFont="1" applyFill="1" applyBorder="1" applyAlignment="1" applyProtection="1">
      <alignment horizontal="left" vertical="center"/>
    </xf>
    <xf numFmtId="0" fontId="14" fillId="0" borderId="15" xfId="3" applyFont="1" applyFill="1" applyBorder="1" applyAlignment="1" applyProtection="1">
      <alignment horizontal="left" vertical="center"/>
    </xf>
    <xf numFmtId="0" fontId="14" fillId="0" borderId="52" xfId="3" applyFont="1" applyFill="1" applyBorder="1" applyAlignment="1" applyProtection="1">
      <alignment horizontal="left" vertical="center"/>
    </xf>
    <xf numFmtId="168" fontId="27" fillId="17" borderId="52" xfId="1" quotePrefix="1" applyNumberFormat="1" applyFont="1" applyFill="1" applyBorder="1" applyAlignment="1" applyProtection="1">
      <alignment horizontal="center" vertical="center" wrapText="1"/>
    </xf>
    <xf numFmtId="168" fontId="27" fillId="17" borderId="57" xfId="1" quotePrefix="1" applyNumberFormat="1" applyFont="1" applyFill="1" applyBorder="1" applyAlignment="1" applyProtection="1">
      <alignment horizontal="center" vertical="center" wrapText="1"/>
    </xf>
    <xf numFmtId="0" fontId="3" fillId="14" borderId="35" xfId="3" applyFont="1" applyFill="1" applyBorder="1" applyAlignment="1" applyProtection="1">
      <alignment vertical="center" wrapText="1"/>
    </xf>
    <xf numFmtId="164" fontId="14" fillId="14" borderId="30" xfId="2" applyNumberFormat="1" applyFont="1" applyFill="1" applyBorder="1" applyAlignment="1" applyProtection="1">
      <alignment horizontal="left" vertical="center" wrapText="1"/>
    </xf>
    <xf numFmtId="164" fontId="14" fillId="14" borderId="31" xfId="2" applyNumberFormat="1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vertical="center" wrapText="1"/>
    </xf>
    <xf numFmtId="0" fontId="3" fillId="14" borderId="31" xfId="3" applyFont="1" applyFill="1" applyBorder="1" applyAlignment="1" applyProtection="1">
      <alignment vertical="center" wrapText="1"/>
    </xf>
    <xf numFmtId="0" fontId="0" fillId="0" borderId="31" xfId="0" applyBorder="1" applyAlignment="1">
      <alignment vertical="center" wrapText="1"/>
    </xf>
    <xf numFmtId="164" fontId="10" fillId="0" borderId="30" xfId="2" applyNumberFormat="1" applyFont="1" applyFill="1" applyBorder="1" applyAlignment="1" applyProtection="1">
      <alignment horizontal="left" vertical="center" wrapText="1"/>
    </xf>
    <xf numFmtId="164" fontId="10" fillId="0" borderId="31" xfId="2" applyNumberFormat="1" applyFont="1" applyFill="1" applyBorder="1" applyAlignment="1" applyProtection="1">
      <alignment horizontal="left" vertical="center" wrapText="1"/>
    </xf>
    <xf numFmtId="164" fontId="10" fillId="0" borderId="21" xfId="2" applyNumberFormat="1" applyFont="1" applyFill="1" applyBorder="1" applyAlignment="1" applyProtection="1">
      <alignment horizontal="left" vertical="center" wrapText="1"/>
    </xf>
    <xf numFmtId="0" fontId="7" fillId="13" borderId="15" xfId="3" applyFont="1" applyFill="1" applyBorder="1" applyAlignment="1" applyProtection="1">
      <alignment horizontal="left" vertical="center" wrapText="1"/>
    </xf>
    <xf numFmtId="0" fontId="7" fillId="13" borderId="52" xfId="3" applyFont="1" applyFill="1" applyBorder="1" applyAlignment="1" applyProtection="1">
      <alignment horizontal="left" vertical="center" wrapText="1"/>
    </xf>
    <xf numFmtId="165" fontId="2" fillId="0" borderId="58" xfId="2" applyNumberFormat="1" applyFont="1" applyBorder="1" applyAlignment="1" applyProtection="1">
      <alignment horizontal="center" vertical="center" wrapText="1"/>
    </xf>
    <xf numFmtId="165" fontId="2" fillId="0" borderId="0" xfId="2" applyNumberFormat="1" applyFont="1" applyBorder="1" applyAlignment="1" applyProtection="1">
      <alignment horizontal="center" vertical="center" wrapText="1"/>
    </xf>
    <xf numFmtId="164" fontId="2" fillId="0" borderId="58" xfId="2" applyNumberFormat="1" applyFont="1" applyBorder="1" applyAlignment="1" applyProtection="1">
      <alignment horizontal="left" vertical="center" wrapText="1"/>
    </xf>
    <xf numFmtId="0" fontId="3" fillId="0" borderId="60" xfId="3" applyFont="1" applyBorder="1" applyAlignment="1" applyProtection="1">
      <alignment vertical="center" wrapText="1"/>
    </xf>
    <xf numFmtId="0" fontId="3" fillId="0" borderId="59" xfId="3" applyFont="1" applyBorder="1" applyAlignment="1" applyProtection="1">
      <alignment vertical="center" wrapText="1"/>
    </xf>
    <xf numFmtId="0" fontId="7" fillId="0" borderId="31" xfId="3" applyFont="1" applyBorder="1" applyAlignment="1" applyProtection="1">
      <alignment vertical="center" wrapText="1"/>
    </xf>
    <xf numFmtId="0" fontId="7" fillId="0" borderId="21" xfId="3" applyFont="1" applyBorder="1" applyAlignment="1" applyProtection="1">
      <alignment vertical="center" wrapText="1"/>
    </xf>
    <xf numFmtId="168" fontId="10" fillId="6" borderId="39" xfId="2" applyNumberFormat="1" applyFont="1" applyFill="1" applyBorder="1" applyAlignment="1" applyProtection="1">
      <alignment horizontal="center" vertical="center" wrapText="1"/>
    </xf>
    <xf numFmtId="168" fontId="10" fillId="6" borderId="28" xfId="2" applyNumberFormat="1" applyFont="1" applyFill="1" applyBorder="1" applyAlignment="1" applyProtection="1">
      <alignment horizontal="center" vertical="center" wrapText="1"/>
    </xf>
    <xf numFmtId="164" fontId="2" fillId="14" borderId="34" xfId="2" applyNumberFormat="1" applyFont="1" applyFill="1" applyBorder="1" applyAlignment="1" applyProtection="1">
      <alignment horizontal="left" vertical="center" wrapText="1"/>
    </xf>
    <xf numFmtId="164" fontId="2" fillId="14" borderId="35" xfId="2" applyNumberFormat="1" applyFont="1" applyFill="1" applyBorder="1" applyAlignment="1" applyProtection="1">
      <alignment horizontal="left" vertical="center" wrapText="1"/>
    </xf>
    <xf numFmtId="164" fontId="15" fillId="13" borderId="11" xfId="2" applyNumberFormat="1" applyFont="1" applyFill="1" applyBorder="1" applyAlignment="1" applyProtection="1">
      <alignment horizontal="center" vertical="top" wrapText="1"/>
    </xf>
    <xf numFmtId="164" fontId="15" fillId="9" borderId="1" xfId="2" applyNumberFormat="1" applyFont="1" applyFill="1" applyBorder="1" applyAlignment="1" applyProtection="1">
      <alignment horizontal="center" vertical="top" wrapText="1"/>
    </xf>
    <xf numFmtId="164" fontId="15" fillId="9" borderId="2" xfId="2" applyNumberFormat="1" applyFont="1" applyFill="1" applyBorder="1" applyAlignment="1" applyProtection="1">
      <alignment horizontal="center" vertical="top" wrapText="1"/>
    </xf>
    <xf numFmtId="164" fontId="15" fillId="9" borderId="3" xfId="2" applyNumberFormat="1" applyFont="1" applyFill="1" applyBorder="1" applyAlignment="1" applyProtection="1">
      <alignment horizontal="center" vertical="top" wrapText="1"/>
    </xf>
    <xf numFmtId="164" fontId="17" fillId="0" borderId="0" xfId="2" applyNumberFormat="1" applyFont="1" applyFill="1" applyBorder="1" applyAlignment="1" applyProtection="1">
      <alignment horizontal="center" vertical="center" wrapText="1"/>
    </xf>
    <xf numFmtId="164" fontId="7" fillId="0" borderId="6" xfId="2" applyNumberFormat="1" applyFont="1" applyFill="1" applyBorder="1" applyAlignment="1" applyProtection="1">
      <alignment horizontal="left" vertical="center" wrapText="1"/>
    </xf>
    <xf numFmtId="164" fontId="7" fillId="0" borderId="7" xfId="2" applyNumberFormat="1" applyFont="1" applyFill="1" applyBorder="1" applyAlignment="1" applyProtection="1">
      <alignment horizontal="left" vertical="center" wrapText="1"/>
    </xf>
    <xf numFmtId="164" fontId="7" fillId="5" borderId="7" xfId="2" applyNumberFormat="1" applyFont="1" applyFill="1" applyBorder="1" applyAlignment="1" applyProtection="1">
      <alignment horizontal="center" vertical="center" wrapText="1"/>
    </xf>
    <xf numFmtId="0" fontId="8" fillId="6" borderId="10" xfId="3" applyFont="1" applyFill="1" applyBorder="1" applyAlignment="1" applyProtection="1">
      <alignment horizontal="center" vertical="center"/>
    </xf>
    <xf numFmtId="0" fontId="8" fillId="6" borderId="11" xfId="3" applyFont="1" applyFill="1" applyBorder="1" applyAlignment="1" applyProtection="1">
      <alignment horizontal="center" vertical="center"/>
    </xf>
    <xf numFmtId="0" fontId="8" fillId="6" borderId="51" xfId="3" applyFont="1" applyFill="1" applyBorder="1" applyAlignment="1" applyProtection="1">
      <alignment horizontal="center" vertical="center"/>
    </xf>
    <xf numFmtId="164" fontId="8" fillId="6" borderId="14" xfId="2" applyNumberFormat="1" applyFont="1" applyFill="1" applyBorder="1" applyAlignment="1" applyProtection="1">
      <alignment horizontal="center" vertical="center" wrapText="1"/>
    </xf>
    <xf numFmtId="0" fontId="7" fillId="6" borderId="15" xfId="3" applyFont="1" applyFill="1" applyBorder="1" applyAlignment="1" applyProtection="1">
      <alignment horizontal="center" vertical="center" wrapText="1"/>
    </xf>
    <xf numFmtId="0" fontId="7" fillId="6" borderId="52" xfId="3" applyFont="1" applyFill="1" applyBorder="1" applyAlignment="1" applyProtection="1">
      <alignment horizontal="center" vertical="center" wrapText="1"/>
    </xf>
    <xf numFmtId="0" fontId="21" fillId="7" borderId="17" xfId="3" applyFont="1" applyFill="1" applyBorder="1" applyAlignment="1" applyProtection="1">
      <alignment horizontal="center" vertical="center" wrapText="1"/>
    </xf>
    <xf numFmtId="0" fontId="21" fillId="7" borderId="18" xfId="3" applyFont="1" applyFill="1" applyBorder="1" applyAlignment="1" applyProtection="1">
      <alignment horizontal="center" vertical="center" wrapText="1"/>
    </xf>
    <xf numFmtId="0" fontId="21" fillId="7" borderId="23" xfId="3" applyFont="1" applyFill="1" applyBorder="1" applyAlignment="1" applyProtection="1">
      <alignment horizontal="center" vertical="center" wrapText="1"/>
    </xf>
    <xf numFmtId="0" fontId="11" fillId="12" borderId="17" xfId="3" applyFont="1" applyFill="1" applyBorder="1" applyAlignment="1" applyProtection="1">
      <alignment horizontal="center" vertical="center" wrapText="1"/>
    </xf>
    <xf numFmtId="0" fontId="11" fillId="12" borderId="18" xfId="3" applyFont="1" applyFill="1" applyBorder="1" applyAlignment="1" applyProtection="1">
      <alignment horizontal="center" vertical="center" wrapText="1"/>
    </xf>
    <xf numFmtId="0" fontId="11" fillId="12" borderId="19" xfId="3" applyFont="1" applyFill="1" applyBorder="1" applyAlignment="1" applyProtection="1">
      <alignment horizontal="center" vertical="center" wrapText="1"/>
    </xf>
    <xf numFmtId="164" fontId="13" fillId="8" borderId="17" xfId="2" applyNumberFormat="1" applyFont="1" applyFill="1" applyBorder="1" applyAlignment="1" applyProtection="1">
      <alignment horizontal="center" vertical="center" wrapText="1"/>
    </xf>
    <xf numFmtId="164" fontId="13" fillId="8" borderId="18" xfId="2" applyNumberFormat="1" applyFont="1" applyFill="1" applyBorder="1" applyAlignment="1" applyProtection="1">
      <alignment horizontal="center" vertical="center" wrapText="1"/>
    </xf>
    <xf numFmtId="164" fontId="13" fillId="8" borderId="2" xfId="2" applyNumberFormat="1" applyFont="1" applyFill="1" applyBorder="1" applyAlignment="1" applyProtection="1">
      <alignment horizontal="center" vertical="center" wrapText="1"/>
    </xf>
    <xf numFmtId="164" fontId="13" fillId="8" borderId="19" xfId="2" applyNumberFormat="1" applyFont="1" applyFill="1" applyBorder="1" applyAlignment="1" applyProtection="1">
      <alignment horizontal="center" vertical="center" wrapText="1"/>
    </xf>
    <xf numFmtId="164" fontId="13" fillId="8" borderId="1" xfId="2" applyNumberFormat="1" applyFont="1" applyFill="1" applyBorder="1" applyAlignment="1" applyProtection="1">
      <alignment horizontal="center" vertical="center" wrapText="1"/>
    </xf>
    <xf numFmtId="164" fontId="13" fillId="8" borderId="3" xfId="2" applyNumberFormat="1" applyFont="1" applyFill="1" applyBorder="1" applyAlignment="1" applyProtection="1">
      <alignment horizontal="center" vertical="center" wrapText="1"/>
    </xf>
    <xf numFmtId="164" fontId="15" fillId="0" borderId="9" xfId="4" applyNumberFormat="1" applyFont="1" applyFill="1" applyBorder="1" applyAlignment="1" applyProtection="1">
      <alignment horizontal="left" vertical="center" wrapText="1"/>
    </xf>
    <xf numFmtId="164" fontId="15" fillId="0" borderId="11" xfId="4" applyNumberFormat="1" applyFont="1" applyFill="1" applyBorder="1" applyAlignment="1" applyProtection="1">
      <alignment horizontal="left" vertical="center" wrapText="1"/>
    </xf>
    <xf numFmtId="164" fontId="16" fillId="0" borderId="50" xfId="2" applyNumberFormat="1" applyFont="1" applyBorder="1" applyAlignment="1" applyProtection="1">
      <alignment horizontal="left" vertical="center" wrapText="1"/>
    </xf>
    <xf numFmtId="164" fontId="16" fillId="0" borderId="27" xfId="2" applyNumberFormat="1" applyFont="1" applyBorder="1" applyAlignment="1" applyProtection="1">
      <alignment horizontal="left" vertical="center" wrapText="1"/>
    </xf>
  </cellXfs>
  <cellStyles count="8">
    <cellStyle name="20 % - Akzent1" xfId="1" builtinId="30"/>
    <cellStyle name="Gut 2" xfId="6"/>
    <cellStyle name="Neutral 2" xfId="5"/>
    <cellStyle name="Prozent" xfId="7" builtinId="5"/>
    <cellStyle name="Standard" xfId="0" builtinId="0"/>
    <cellStyle name="Standard 2" xfId="2"/>
    <cellStyle name="Standard 2 2" xfId="4"/>
    <cellStyle name="Standard 4" xfId="3"/>
  </cellStyles>
  <dxfs count="2">
    <dxf>
      <font>
        <b/>
        <i val="0"/>
        <color rgb="FFFF0000"/>
      </font>
    </dxf>
    <dxf>
      <font>
        <color rgb="FF9C0006"/>
      </font>
    </dxf>
  </dxfs>
  <tableStyles count="0" defaultTableStyle="TableStyleMedium2" defaultPivotStyle="PivotStyleLight16"/>
  <colors>
    <mruColors>
      <color rgb="FFFF99FF"/>
      <color rgb="FFFF6D6D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bsidion.ji.zh.ch/absidion/webdav/97a48b0a-f787-4201-b05c-be3629cdd6d5/2021-14913_FM%20Music%20Group%20GmbH_SP2%20Raster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intreten"/>
      <sheetName val="2. Formell pauschal."/>
      <sheetName val="3. Fachlich"/>
      <sheetName val="Kennzahlen aus den Vorjahren"/>
      <sheetName val="Schadensberechnung Modell"/>
      <sheetName val="Schadensberechnung NAK angepass"/>
      <sheetName val="Schadensberechnung Realität"/>
      <sheetName val="Vergleich"/>
      <sheetName val="Vergleich Modelle"/>
      <sheetName val="4. Finanziell Verifizierung"/>
      <sheetName val="Beschluss (Teil-) Gutheissung"/>
      <sheetName val="Beschluss Abweisung"/>
      <sheetName val="Beschluss Nichteintreten"/>
      <sheetName val="Entscheid"/>
      <sheetName val="Textvorla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R63" t="str">
            <v>Gem. SVA Liste</v>
          </cell>
        </row>
        <row r="64">
          <cell r="AR64" t="str">
            <v>Gem. Nachweis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70"/>
  <sheetViews>
    <sheetView tabSelected="1" topLeftCell="A8" zoomScale="90" zoomScaleNormal="90" workbookViewId="0">
      <selection activeCell="G32" sqref="G32"/>
    </sheetView>
  </sheetViews>
  <sheetFormatPr baseColWidth="10" defaultColWidth="11.5703125" defaultRowHeight="12" x14ac:dyDescent="0.25"/>
  <cols>
    <col min="1" max="1" width="2.85546875" style="1" customWidth="1"/>
    <col min="2" max="2" width="5.28515625" style="94" bestFit="1" customWidth="1"/>
    <col min="3" max="3" width="35.7109375" style="4" customWidth="1"/>
    <col min="4" max="8" width="16.85546875" style="4" customWidth="1"/>
    <col min="9" max="9" width="17" style="4" customWidth="1"/>
    <col min="10" max="10" width="3.42578125" style="4" customWidth="1"/>
    <col min="11" max="11" width="16.85546875" style="4" customWidth="1"/>
    <col min="12" max="12" width="5.42578125" style="4" customWidth="1"/>
    <col min="13" max="14" width="18.5703125" style="1" hidden="1" customWidth="1"/>
    <col min="15" max="16" width="3.140625" style="1" hidden="1" customWidth="1"/>
    <col min="17" max="18" width="19.5703125" style="1" hidden="1" customWidth="1"/>
    <col min="19" max="19" width="18.42578125" style="1" hidden="1" customWidth="1"/>
    <col min="20" max="20" width="19.42578125" style="1" hidden="1" customWidth="1"/>
    <col min="21" max="21" width="10.28515625" style="1" hidden="1" customWidth="1"/>
    <col min="22" max="22" width="19.42578125" style="1" hidden="1" customWidth="1"/>
    <col min="23" max="23" width="18" style="1" hidden="1" customWidth="1"/>
    <col min="24" max="24" width="19.42578125" style="1" hidden="1" customWidth="1"/>
    <col min="25" max="25" width="10.28515625" style="1" hidden="1" customWidth="1"/>
    <col min="26" max="30" width="19.42578125" style="1" hidden="1" customWidth="1"/>
    <col min="31" max="36" width="0" style="1" hidden="1" customWidth="1"/>
    <col min="37" max="149" width="11.5703125" style="1"/>
    <col min="150" max="16384" width="11.5703125" style="4"/>
  </cols>
  <sheetData>
    <row r="1" spans="1:153" ht="12.75" thickBot="1" x14ac:dyDescent="0.3"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3" s="8" customFormat="1" ht="15.75" x14ac:dyDescent="0.2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505"/>
      <c r="M2" s="448" t="s">
        <v>132</v>
      </c>
      <c r="N2" s="449"/>
      <c r="O2" s="449"/>
      <c r="P2" s="450"/>
      <c r="Q2" s="7"/>
      <c r="R2" s="7"/>
      <c r="S2" s="7"/>
      <c r="T2" s="450"/>
      <c r="U2" s="450"/>
      <c r="V2" s="450"/>
      <c r="W2" s="450"/>
      <c r="X2" s="450"/>
      <c r="Y2" s="450"/>
      <c r="Z2" s="7"/>
      <c r="AA2" s="7"/>
      <c r="AB2" s="7"/>
      <c r="AC2" s="7"/>
      <c r="AD2" s="450"/>
      <c r="AE2" s="451"/>
    </row>
    <row r="3" spans="1:153" s="10" customFormat="1" ht="15.75" x14ac:dyDescent="0.25">
      <c r="A3" s="5"/>
      <c r="B3" s="9"/>
      <c r="C3" s="562" t="s">
        <v>182</v>
      </c>
      <c r="D3" s="562"/>
      <c r="E3" s="562"/>
      <c r="F3" s="562"/>
      <c r="G3" s="8"/>
      <c r="H3" s="8"/>
      <c r="I3" s="8"/>
      <c r="J3" s="8"/>
      <c r="K3" s="8"/>
      <c r="L3" s="506"/>
      <c r="M3" s="452" t="s">
        <v>35</v>
      </c>
      <c r="N3" s="593">
        <f>D10</f>
        <v>0</v>
      </c>
      <c r="O3" s="592"/>
      <c r="P3" s="592"/>
      <c r="Q3" s="592"/>
      <c r="R3" s="8"/>
      <c r="S3" s="453" t="s">
        <v>133</v>
      </c>
      <c r="T3" s="454"/>
      <c r="U3" s="454"/>
      <c r="V3" s="454"/>
      <c r="W3" s="454"/>
      <c r="X3" s="454"/>
      <c r="Y3" s="8"/>
      <c r="Z3" s="8"/>
      <c r="AA3" s="8"/>
      <c r="AB3" s="8"/>
      <c r="AC3" s="8"/>
      <c r="AD3" s="338"/>
      <c r="AE3" s="455"/>
    </row>
    <row r="4" spans="1:153" s="10" customFormat="1" ht="15.75" x14ac:dyDescent="0.25">
      <c r="A4" s="5"/>
      <c r="B4" s="11"/>
      <c r="C4" s="12" t="s">
        <v>127</v>
      </c>
      <c r="D4" s="8"/>
      <c r="E4" s="8"/>
      <c r="F4" s="8"/>
      <c r="G4" s="8"/>
      <c r="H4" s="8"/>
      <c r="I4" s="13" t="s">
        <v>178</v>
      </c>
      <c r="J4" s="8"/>
      <c r="K4" s="14"/>
      <c r="L4" s="507"/>
      <c r="M4" s="452" t="s">
        <v>134</v>
      </c>
      <c r="N4" s="594">
        <f>D11</f>
        <v>0</v>
      </c>
      <c r="O4" s="592"/>
      <c r="P4" s="592"/>
      <c r="Q4" s="592"/>
      <c r="R4" s="8"/>
      <c r="S4" s="454" t="s">
        <v>135</v>
      </c>
      <c r="T4" s="454"/>
      <c r="U4" s="456">
        <f>H26</f>
        <v>0</v>
      </c>
      <c r="V4" s="454"/>
      <c r="W4" s="454"/>
      <c r="X4" s="454"/>
      <c r="Y4" s="8"/>
      <c r="Z4" s="8"/>
      <c r="AA4" s="8"/>
      <c r="AB4" s="8"/>
      <c r="AC4" s="8"/>
      <c r="AD4" s="338"/>
      <c r="AE4" s="455"/>
    </row>
    <row r="5" spans="1:153" s="10" customFormat="1" ht="13.5" customHeight="1" x14ac:dyDescent="0.2">
      <c r="A5" s="15"/>
      <c r="B5" s="16"/>
      <c r="C5" s="8"/>
      <c r="D5" s="8"/>
      <c r="E5" s="8"/>
      <c r="F5" s="8"/>
      <c r="G5" s="8"/>
      <c r="H5" s="8"/>
      <c r="I5" s="8"/>
      <c r="J5" s="8"/>
      <c r="K5" s="8"/>
      <c r="L5" s="508"/>
      <c r="M5" s="452"/>
      <c r="N5" s="457"/>
      <c r="O5" s="457"/>
      <c r="P5" s="338"/>
      <c r="Q5" s="8"/>
      <c r="R5" s="8"/>
      <c r="S5" s="454" t="s">
        <v>136</v>
      </c>
      <c r="T5" s="454"/>
      <c r="U5" s="339">
        <v>0</v>
      </c>
      <c r="V5" s="454"/>
      <c r="W5" s="454"/>
      <c r="X5" s="454"/>
      <c r="Y5" s="8"/>
      <c r="Z5" s="8"/>
      <c r="AA5" s="8"/>
      <c r="AB5" s="8"/>
      <c r="AC5" s="8"/>
      <c r="AD5" s="338"/>
      <c r="AE5" s="455"/>
    </row>
    <row r="6" spans="1:153" s="21" customFormat="1" ht="32.25" customHeight="1" x14ac:dyDescent="0.25">
      <c r="A6" s="17"/>
      <c r="B6" s="18"/>
      <c r="C6" s="563" t="s">
        <v>0</v>
      </c>
      <c r="D6" s="563"/>
      <c r="E6" s="563"/>
      <c r="F6" s="563"/>
      <c r="G6" s="563"/>
      <c r="H6" s="563"/>
      <c r="I6" s="563"/>
      <c r="J6" s="19"/>
      <c r="K6" s="20"/>
      <c r="L6" s="110"/>
      <c r="M6" s="458" t="s">
        <v>137</v>
      </c>
      <c r="N6" s="457"/>
      <c r="O6" s="457"/>
      <c r="P6" s="340"/>
      <c r="Q6" s="20"/>
      <c r="R6" s="20"/>
      <c r="S6" s="454" t="s">
        <v>138</v>
      </c>
      <c r="T6" s="454"/>
      <c r="U6" s="456">
        <f>SUM(U4:U5)</f>
        <v>0</v>
      </c>
      <c r="V6" s="454"/>
      <c r="W6" s="454"/>
      <c r="X6" s="454"/>
      <c r="Y6" s="20"/>
      <c r="Z6" s="20"/>
      <c r="AA6" s="20"/>
      <c r="AB6" s="20"/>
      <c r="AC6" s="20"/>
      <c r="AD6" s="340"/>
      <c r="AE6" s="459"/>
    </row>
    <row r="7" spans="1:153" s="10" customFormat="1" ht="15.75" customHeight="1" thickBot="1" x14ac:dyDescent="0.3">
      <c r="A7" s="5"/>
      <c r="B7" s="22"/>
      <c r="C7" s="8"/>
      <c r="D7" s="8"/>
      <c r="E7" s="8"/>
      <c r="F7" s="8"/>
      <c r="G7" s="8"/>
      <c r="H7" s="8"/>
      <c r="I7" s="8"/>
      <c r="J7" s="8"/>
      <c r="K7" s="8"/>
      <c r="L7" s="508"/>
      <c r="M7" s="452" t="s">
        <v>139</v>
      </c>
      <c r="N7" s="591" t="s">
        <v>140</v>
      </c>
      <c r="O7" s="592"/>
      <c r="P7" s="592"/>
      <c r="Q7" s="592"/>
      <c r="R7" s="8"/>
      <c r="S7" s="453" t="s">
        <v>141</v>
      </c>
      <c r="T7" s="453"/>
      <c r="U7" s="460" t="e">
        <f>100%/U6*U4</f>
        <v>#DIV/0!</v>
      </c>
      <c r="V7" s="595" t="s">
        <v>142</v>
      </c>
      <c r="W7" s="596"/>
      <c r="X7" s="596"/>
      <c r="Y7" s="8"/>
      <c r="Z7" s="8"/>
      <c r="AA7" s="8"/>
      <c r="AB7" s="8"/>
      <c r="AC7" s="8"/>
      <c r="AD7" s="338"/>
      <c r="AE7" s="455"/>
    </row>
    <row r="8" spans="1:153" s="27" customFormat="1" ht="29.25" customHeight="1" thickBot="1" x14ac:dyDescent="0.3">
      <c r="A8" s="23"/>
      <c r="B8" s="24"/>
      <c r="C8" s="564" t="s">
        <v>1</v>
      </c>
      <c r="D8" s="565"/>
      <c r="E8" s="566" t="s">
        <v>2</v>
      </c>
      <c r="F8" s="566"/>
      <c r="G8" s="567" t="s">
        <v>3</v>
      </c>
      <c r="H8" s="567"/>
      <c r="I8" s="568"/>
      <c r="J8" s="25"/>
      <c r="K8" s="26"/>
      <c r="L8" s="509"/>
      <c r="M8" s="452" t="s">
        <v>143</v>
      </c>
      <c r="N8" s="591" t="s">
        <v>140</v>
      </c>
      <c r="O8" s="592"/>
      <c r="P8" s="592"/>
      <c r="Q8" s="592"/>
      <c r="R8" s="457" t="s">
        <v>144</v>
      </c>
      <c r="S8" s="454" t="s">
        <v>145</v>
      </c>
      <c r="T8" s="454"/>
      <c r="U8" s="461" t="e">
        <f>100%/U6*U5</f>
        <v>#DIV/0!</v>
      </c>
      <c r="V8" s="596"/>
      <c r="W8" s="596"/>
      <c r="X8" s="596"/>
      <c r="Y8" s="26"/>
      <c r="Z8" s="26"/>
      <c r="AA8" s="26"/>
      <c r="AB8" s="26"/>
      <c r="AC8" s="26"/>
      <c r="AD8" s="462"/>
      <c r="AE8" s="463"/>
    </row>
    <row r="9" spans="1:153" s="10" customFormat="1" ht="17.25" customHeight="1" thickBot="1" x14ac:dyDescent="0.3">
      <c r="A9" s="5"/>
      <c r="B9" s="22"/>
      <c r="C9" s="28"/>
      <c r="D9" s="28"/>
      <c r="E9" s="28"/>
      <c r="F9" s="28"/>
      <c r="G9" s="28"/>
      <c r="H9" s="29"/>
      <c r="I9" s="29"/>
      <c r="J9" s="5"/>
      <c r="K9" s="8"/>
      <c r="L9" s="508"/>
      <c r="M9" s="452" t="s">
        <v>191</v>
      </c>
      <c r="N9" s="611" t="s">
        <v>140</v>
      </c>
      <c r="O9" s="612"/>
      <c r="P9" s="612"/>
      <c r="Q9" s="612"/>
      <c r="R9" s="422"/>
      <c r="S9" s="422"/>
      <c r="T9" s="467"/>
      <c r="U9" s="495"/>
      <c r="V9" s="464"/>
      <c r="W9" s="467"/>
      <c r="X9" s="467"/>
      <c r="Y9" s="467"/>
      <c r="Z9" s="467"/>
      <c r="AA9" s="464"/>
      <c r="AB9" s="464"/>
      <c r="AC9" s="464"/>
      <c r="AD9" s="422"/>
      <c r="AE9" s="465"/>
    </row>
    <row r="10" spans="1:153" s="10" customFormat="1" ht="30" customHeight="1" thickBot="1" x14ac:dyDescent="0.25">
      <c r="A10" s="5"/>
      <c r="B10" s="22"/>
      <c r="C10" s="432" t="s">
        <v>4</v>
      </c>
      <c r="D10" s="574"/>
      <c r="E10" s="575"/>
      <c r="F10" s="575"/>
      <c r="G10" s="575"/>
      <c r="H10" s="575"/>
      <c r="I10" s="576"/>
      <c r="J10" s="30"/>
      <c r="K10" s="8"/>
      <c r="L10" s="508"/>
      <c r="M10" s="16"/>
      <c r="N10" s="8"/>
      <c r="O10" s="8"/>
      <c r="P10" s="338"/>
      <c r="Q10" s="338"/>
      <c r="R10" s="422"/>
      <c r="S10" s="422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455"/>
    </row>
    <row r="11" spans="1:153" s="10" customFormat="1" ht="30" customHeight="1" thickBot="1" x14ac:dyDescent="0.3">
      <c r="A11" s="5"/>
      <c r="B11" s="22"/>
      <c r="C11" s="433" t="s">
        <v>5</v>
      </c>
      <c r="D11" s="577"/>
      <c r="E11" s="578"/>
      <c r="F11" s="578"/>
      <c r="G11" s="578"/>
      <c r="H11" s="578"/>
      <c r="I11" s="579"/>
      <c r="J11" s="31"/>
      <c r="K11" s="8"/>
      <c r="L11" s="508"/>
      <c r="M11" s="585" t="s">
        <v>177</v>
      </c>
      <c r="N11" s="586"/>
      <c r="O11" s="586"/>
      <c r="P11" s="586"/>
      <c r="Q11" s="586"/>
      <c r="R11" s="587"/>
      <c r="S11" s="445"/>
      <c r="T11" s="597" t="s">
        <v>146</v>
      </c>
      <c r="U11" s="598"/>
      <c r="V11" s="598"/>
      <c r="W11" s="598"/>
      <c r="X11" s="598"/>
      <c r="Y11" s="598"/>
      <c r="Z11" s="598"/>
      <c r="AA11" s="599"/>
      <c r="AB11" s="338"/>
      <c r="AC11" s="338"/>
      <c r="AD11" s="338"/>
      <c r="AE11" s="455"/>
    </row>
    <row r="12" spans="1:153" ht="17.25" customHeight="1" thickBot="1" x14ac:dyDescent="0.3">
      <c r="B12" s="32"/>
      <c r="C12" s="3"/>
      <c r="D12" s="3"/>
      <c r="E12" s="33"/>
      <c r="F12" s="33"/>
      <c r="G12" s="33"/>
      <c r="H12" s="3"/>
      <c r="I12" s="33"/>
      <c r="J12" s="3"/>
      <c r="K12" s="3"/>
      <c r="L12" s="34"/>
      <c r="M12" s="466"/>
      <c r="AE12" s="34"/>
      <c r="ET12" s="1"/>
      <c r="EU12" s="1"/>
      <c r="EV12" s="1"/>
      <c r="EW12" s="1"/>
    </row>
    <row r="13" spans="1:153" ht="36" customHeight="1" thickBot="1" x14ac:dyDescent="0.3">
      <c r="B13" s="32"/>
      <c r="C13" s="580" t="s">
        <v>6</v>
      </c>
      <c r="D13" s="581"/>
      <c r="E13" s="581"/>
      <c r="F13" s="581"/>
      <c r="G13" s="581"/>
      <c r="H13" s="581"/>
      <c r="I13" s="582"/>
      <c r="J13" s="35"/>
      <c r="K13" s="571" t="s">
        <v>10</v>
      </c>
      <c r="L13" s="510"/>
      <c r="M13" s="466"/>
      <c r="Q13" s="588" t="s">
        <v>179</v>
      </c>
      <c r="R13" s="523" t="s">
        <v>180</v>
      </c>
      <c r="S13" s="423"/>
      <c r="T13" s="600" t="s">
        <v>147</v>
      </c>
      <c r="V13" s="602" t="s">
        <v>176</v>
      </c>
      <c r="X13" s="602" t="s">
        <v>148</v>
      </c>
      <c r="Z13" s="605" t="s">
        <v>149</v>
      </c>
      <c r="AA13" s="606"/>
      <c r="AE13" s="34"/>
      <c r="ET13" s="1"/>
      <c r="EU13" s="1"/>
      <c r="EV13" s="1"/>
      <c r="EW13" s="1"/>
    </row>
    <row r="14" spans="1:153" ht="5.25" customHeight="1" thickBot="1" x14ac:dyDescent="0.3">
      <c r="B14" s="32"/>
      <c r="C14" s="36"/>
      <c r="D14" s="3"/>
      <c r="E14" s="33"/>
      <c r="F14" s="33"/>
      <c r="G14" s="33"/>
      <c r="H14" s="3"/>
      <c r="I14" s="37"/>
      <c r="J14" s="3"/>
      <c r="K14" s="572"/>
      <c r="L14" s="510"/>
      <c r="M14" s="466"/>
      <c r="Q14" s="589"/>
      <c r="R14" s="524"/>
      <c r="S14" s="434"/>
      <c r="T14" s="601"/>
      <c r="V14" s="603"/>
      <c r="X14" s="601"/>
      <c r="Z14" s="607"/>
      <c r="AA14" s="608"/>
      <c r="AE14" s="34"/>
      <c r="ET14" s="1"/>
      <c r="EU14" s="1"/>
      <c r="EV14" s="1"/>
      <c r="EW14" s="1"/>
    </row>
    <row r="15" spans="1:153" ht="37.5" customHeight="1" thickBot="1" x14ac:dyDescent="0.25">
      <c r="B15" s="32"/>
      <c r="C15" s="38"/>
      <c r="D15" s="583" t="s">
        <v>7</v>
      </c>
      <c r="E15" s="584"/>
      <c r="F15" s="583" t="s">
        <v>8</v>
      </c>
      <c r="G15" s="584"/>
      <c r="H15" s="583" t="s">
        <v>9</v>
      </c>
      <c r="I15" s="584"/>
      <c r="J15" s="39"/>
      <c r="K15" s="573"/>
      <c r="L15" s="511"/>
      <c r="M15" s="583" t="s">
        <v>129</v>
      </c>
      <c r="N15" s="584"/>
      <c r="Q15" s="590"/>
      <c r="R15" s="525"/>
      <c r="S15" s="434"/>
      <c r="T15" s="573"/>
      <c r="V15" s="604"/>
      <c r="X15" s="573"/>
      <c r="Z15" s="609"/>
      <c r="AA15" s="610"/>
      <c r="AE15" s="34"/>
    </row>
    <row r="16" spans="1:153" ht="37.5" hidden="1" customHeight="1" thickBot="1" x14ac:dyDescent="0.25">
      <c r="B16" s="32"/>
      <c r="C16" s="40" t="s">
        <v>11</v>
      </c>
      <c r="D16" s="41">
        <v>12</v>
      </c>
      <c r="E16" s="42" t="s">
        <v>12</v>
      </c>
      <c r="F16" s="43">
        <v>12</v>
      </c>
      <c r="G16" s="42" t="s">
        <v>12</v>
      </c>
      <c r="H16" s="43">
        <v>12</v>
      </c>
      <c r="I16" s="44" t="s">
        <v>12</v>
      </c>
      <c r="J16" s="39"/>
      <c r="K16" s="355"/>
      <c r="L16" s="34"/>
      <c r="M16" s="41">
        <v>12</v>
      </c>
      <c r="N16" s="44" t="s">
        <v>12</v>
      </c>
      <c r="Q16" s="3"/>
      <c r="R16" s="355"/>
      <c r="S16" s="3"/>
      <c r="T16" s="3"/>
      <c r="V16" s="3"/>
      <c r="X16" s="3"/>
      <c r="Z16" s="467" t="s">
        <v>13</v>
      </c>
      <c r="AA16" s="456">
        <f>X22</f>
        <v>0</v>
      </c>
      <c r="AE16" s="34"/>
    </row>
    <row r="17" spans="1:149" s="52" customFormat="1" ht="34.15" customHeight="1" x14ac:dyDescent="0.25">
      <c r="A17" s="45"/>
      <c r="B17" s="46"/>
      <c r="C17" s="47"/>
      <c r="D17" s="48" t="s">
        <v>13</v>
      </c>
      <c r="E17" s="48" t="s">
        <v>14</v>
      </c>
      <c r="F17" s="48" t="s">
        <v>13</v>
      </c>
      <c r="G17" s="48" t="s">
        <v>14</v>
      </c>
      <c r="H17" s="48" t="s">
        <v>13</v>
      </c>
      <c r="I17" s="49" t="s">
        <v>14</v>
      </c>
      <c r="J17" s="39"/>
      <c r="K17" s="50"/>
      <c r="L17" s="512"/>
      <c r="M17" s="468" t="s">
        <v>13</v>
      </c>
      <c r="N17" s="49" t="s">
        <v>14</v>
      </c>
      <c r="O17" s="45"/>
      <c r="P17" s="1"/>
      <c r="Q17" s="443">
        <v>4</v>
      </c>
      <c r="R17" s="444">
        <v>8</v>
      </c>
      <c r="S17" s="446"/>
      <c r="T17" s="341">
        <v>4</v>
      </c>
      <c r="U17" s="45"/>
      <c r="V17" s="50"/>
      <c r="W17" s="45"/>
      <c r="X17" s="50"/>
      <c r="Y17" s="45"/>
      <c r="Z17" s="342"/>
      <c r="AA17" s="343"/>
      <c r="AB17" s="45"/>
      <c r="AC17" s="45"/>
      <c r="AD17" s="45"/>
      <c r="AE17" s="51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</row>
    <row r="18" spans="1:149" s="56" customFormat="1" ht="27.75" customHeight="1" x14ac:dyDescent="0.25">
      <c r="A18" s="45"/>
      <c r="B18" s="53">
        <v>1</v>
      </c>
      <c r="C18" s="54" t="s">
        <v>15</v>
      </c>
      <c r="D18" s="556"/>
      <c r="E18" s="557"/>
      <c r="F18" s="418"/>
      <c r="G18" s="418"/>
      <c r="H18" s="556"/>
      <c r="I18" s="558"/>
      <c r="J18" s="39"/>
      <c r="K18" s="55"/>
      <c r="L18" s="513"/>
      <c r="M18" s="569"/>
      <c r="N18" s="558"/>
      <c r="O18" s="45"/>
      <c r="P18" s="1"/>
      <c r="Q18" s="436"/>
      <c r="R18" s="55"/>
      <c r="S18" s="420"/>
      <c r="T18" s="55"/>
      <c r="U18" s="45"/>
      <c r="V18" s="55"/>
      <c r="W18" s="45"/>
      <c r="X18" s="55"/>
      <c r="Y18" s="45"/>
      <c r="Z18" s="547"/>
      <c r="AA18" s="548"/>
      <c r="AB18" s="45"/>
      <c r="AC18" s="45"/>
      <c r="AD18" s="45"/>
      <c r="AE18" s="51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</row>
    <row r="19" spans="1:149" s="63" customFormat="1" ht="34.9" customHeight="1" x14ac:dyDescent="0.25">
      <c r="A19" s="1"/>
      <c r="B19" s="57">
        <v>1.1000000000000001</v>
      </c>
      <c r="C19" s="58" t="s">
        <v>16</v>
      </c>
      <c r="D19" s="59">
        <v>0</v>
      </c>
      <c r="E19" s="60"/>
      <c r="F19" s="59">
        <v>0</v>
      </c>
      <c r="G19" s="60"/>
      <c r="H19" s="59">
        <v>0</v>
      </c>
      <c r="I19" s="61"/>
      <c r="J19" s="39"/>
      <c r="K19" s="62">
        <f>(D19+F19+H19)/($D$16+$F$16+$H$16)</f>
        <v>0</v>
      </c>
      <c r="L19" s="514"/>
      <c r="M19" s="469">
        <v>0</v>
      </c>
      <c r="N19" s="61"/>
      <c r="O19" s="1"/>
      <c r="P19" s="1"/>
      <c r="Q19" s="437">
        <v>0</v>
      </c>
      <c r="R19" s="344">
        <v>0</v>
      </c>
      <c r="S19" s="421"/>
      <c r="T19" s="62">
        <f>K19*4</f>
        <v>0</v>
      </c>
      <c r="U19" s="1"/>
      <c r="V19" s="345">
        <v>0</v>
      </c>
      <c r="W19" s="1"/>
      <c r="X19" s="345">
        <v>0</v>
      </c>
      <c r="Y19" s="1"/>
      <c r="Z19" s="346" t="s">
        <v>150</v>
      </c>
      <c r="AA19" s="347">
        <f>T26</f>
        <v>0</v>
      </c>
      <c r="AB19" s="1"/>
      <c r="AC19" s="1"/>
      <c r="AD19" s="1"/>
      <c r="AE19" s="3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</row>
    <row r="20" spans="1:149" s="63" customFormat="1" ht="34.9" customHeight="1" x14ac:dyDescent="0.25">
      <c r="A20" s="1"/>
      <c r="B20" s="57">
        <v>1.2</v>
      </c>
      <c r="C20" s="58" t="s">
        <v>130</v>
      </c>
      <c r="D20" s="59">
        <v>0</v>
      </c>
      <c r="E20" s="64"/>
      <c r="F20" s="59">
        <v>0</v>
      </c>
      <c r="G20" s="64"/>
      <c r="H20" s="59">
        <v>0</v>
      </c>
      <c r="I20" s="65"/>
      <c r="J20" s="39"/>
      <c r="K20" s="62">
        <f t="shared" ref="K20:K25" si="0">(D20+F20+H20)/($D$16+$F$16+$H$16)</f>
        <v>0</v>
      </c>
      <c r="L20" s="514"/>
      <c r="M20" s="469">
        <v>0</v>
      </c>
      <c r="N20" s="65"/>
      <c r="O20" s="1"/>
      <c r="P20" s="1"/>
      <c r="Q20" s="437">
        <v>0</v>
      </c>
      <c r="R20" s="344">
        <v>0</v>
      </c>
      <c r="S20" s="421"/>
      <c r="T20" s="62">
        <f t="shared" ref="T20:T25" si="1">K20*4</f>
        <v>0</v>
      </c>
      <c r="U20" s="1"/>
      <c r="V20" s="345">
        <v>0</v>
      </c>
      <c r="W20" s="1"/>
      <c r="X20" s="345">
        <v>0</v>
      </c>
      <c r="Y20" s="1"/>
      <c r="Z20" s="346" t="s">
        <v>151</v>
      </c>
      <c r="AA20" s="347">
        <f>-X26</f>
        <v>0</v>
      </c>
      <c r="AB20" s="1"/>
      <c r="AC20" s="1"/>
      <c r="AD20" s="1"/>
      <c r="AE20" s="3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</row>
    <row r="21" spans="1:149" s="63" customFormat="1" ht="34.9" customHeight="1" x14ac:dyDescent="0.25">
      <c r="A21" s="1"/>
      <c r="B21" s="57">
        <v>1.3</v>
      </c>
      <c r="C21" s="58" t="s">
        <v>17</v>
      </c>
      <c r="D21" s="59">
        <v>0</v>
      </c>
      <c r="E21" s="64"/>
      <c r="F21" s="59">
        <v>0</v>
      </c>
      <c r="G21" s="64"/>
      <c r="H21" s="59">
        <v>0</v>
      </c>
      <c r="I21" s="65"/>
      <c r="J21" s="39"/>
      <c r="K21" s="62">
        <f t="shared" si="0"/>
        <v>0</v>
      </c>
      <c r="L21" s="514"/>
      <c r="M21" s="469">
        <v>0</v>
      </c>
      <c r="N21" s="65"/>
      <c r="O21" s="1"/>
      <c r="P21" s="1"/>
      <c r="Q21" s="437">
        <v>0</v>
      </c>
      <c r="R21" s="344">
        <v>0</v>
      </c>
      <c r="S21" s="421"/>
      <c r="T21" s="62">
        <f t="shared" si="1"/>
        <v>0</v>
      </c>
      <c r="U21" s="1"/>
      <c r="V21" s="345">
        <v>0</v>
      </c>
      <c r="W21" s="1"/>
      <c r="X21" s="345">
        <v>0</v>
      </c>
      <c r="Y21" s="1"/>
      <c r="Z21" s="348" t="s">
        <v>58</v>
      </c>
      <c r="AA21" s="349">
        <f>AA19+AA20</f>
        <v>0</v>
      </c>
      <c r="AB21" s="1"/>
      <c r="AC21" s="1"/>
      <c r="AD21" s="1"/>
      <c r="AE21" s="3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</row>
    <row r="22" spans="1:149" s="63" customFormat="1" ht="34.9" customHeight="1" x14ac:dyDescent="0.25">
      <c r="A22" s="1"/>
      <c r="B22" s="57">
        <v>1.4</v>
      </c>
      <c r="C22" s="58" t="s">
        <v>18</v>
      </c>
      <c r="D22" s="59">
        <v>0</v>
      </c>
      <c r="E22" s="64"/>
      <c r="F22" s="59">
        <v>0</v>
      </c>
      <c r="G22" s="64"/>
      <c r="H22" s="59">
        <v>0</v>
      </c>
      <c r="I22" s="65"/>
      <c r="J22" s="39"/>
      <c r="K22" s="62">
        <f t="shared" si="0"/>
        <v>0</v>
      </c>
      <c r="L22" s="514"/>
      <c r="M22" s="469">
        <v>0</v>
      </c>
      <c r="N22" s="65"/>
      <c r="O22" s="1"/>
      <c r="P22" s="1"/>
      <c r="Q22" s="437">
        <v>0</v>
      </c>
      <c r="R22" s="344">
        <v>0</v>
      </c>
      <c r="S22" s="421"/>
      <c r="T22" s="62">
        <f t="shared" si="1"/>
        <v>0</v>
      </c>
      <c r="U22" s="1"/>
      <c r="V22" s="345">
        <v>0</v>
      </c>
      <c r="W22" s="1"/>
      <c r="X22" s="345">
        <v>0</v>
      </c>
      <c r="Y22" s="1"/>
      <c r="Z22" s="350"/>
      <c r="AA22" s="351"/>
      <c r="AB22" s="1"/>
      <c r="AC22" s="1"/>
      <c r="AD22" s="1"/>
      <c r="AE22" s="3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</row>
    <row r="23" spans="1:149" s="63" customFormat="1" ht="34.9" customHeight="1" x14ac:dyDescent="0.25">
      <c r="A23" s="1"/>
      <c r="B23" s="57">
        <v>1.5</v>
      </c>
      <c r="C23" s="58" t="s">
        <v>19</v>
      </c>
      <c r="D23" s="59">
        <v>0</v>
      </c>
      <c r="E23" s="64"/>
      <c r="F23" s="59">
        <v>0</v>
      </c>
      <c r="G23" s="64"/>
      <c r="H23" s="59">
        <v>0</v>
      </c>
      <c r="I23" s="65"/>
      <c r="J23" s="39"/>
      <c r="K23" s="62">
        <f t="shared" si="0"/>
        <v>0</v>
      </c>
      <c r="L23" s="514"/>
      <c r="M23" s="469">
        <v>0</v>
      </c>
      <c r="N23" s="65"/>
      <c r="O23" s="1"/>
      <c r="P23" s="1"/>
      <c r="Q23" s="437">
        <v>0</v>
      </c>
      <c r="R23" s="344">
        <v>0</v>
      </c>
      <c r="S23" s="421"/>
      <c r="T23" s="62">
        <f t="shared" si="1"/>
        <v>0</v>
      </c>
      <c r="U23" s="352"/>
      <c r="V23" s="345">
        <v>0</v>
      </c>
      <c r="W23" s="1"/>
      <c r="X23" s="345">
        <v>0</v>
      </c>
      <c r="Y23" s="1"/>
      <c r="Z23" s="348" t="s">
        <v>152</v>
      </c>
      <c r="AA23" s="349">
        <f>AC69</f>
        <v>0</v>
      </c>
      <c r="AB23" s="3"/>
      <c r="AC23" s="1"/>
      <c r="AD23" s="1"/>
      <c r="AE23" s="3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</row>
    <row r="24" spans="1:149" s="63" customFormat="1" ht="34.9" customHeight="1" x14ac:dyDescent="0.25">
      <c r="A24" s="1"/>
      <c r="B24" s="57">
        <v>1.6</v>
      </c>
      <c r="C24" s="66" t="s">
        <v>20</v>
      </c>
      <c r="D24" s="59">
        <v>0</v>
      </c>
      <c r="E24" s="64"/>
      <c r="F24" s="59">
        <v>0</v>
      </c>
      <c r="G24" s="64"/>
      <c r="H24" s="59">
        <v>0</v>
      </c>
      <c r="I24" s="65"/>
      <c r="J24" s="39"/>
      <c r="K24" s="62">
        <f t="shared" si="0"/>
        <v>0</v>
      </c>
      <c r="L24" s="514"/>
      <c r="M24" s="469">
        <v>0</v>
      </c>
      <c r="N24" s="65"/>
      <c r="O24" s="1"/>
      <c r="P24" s="1"/>
      <c r="Q24" s="437">
        <v>0</v>
      </c>
      <c r="R24" s="344">
        <v>0</v>
      </c>
      <c r="S24" s="421"/>
      <c r="T24" s="62">
        <f t="shared" si="1"/>
        <v>0</v>
      </c>
      <c r="U24" s="352"/>
      <c r="V24" s="345">
        <v>0</v>
      </c>
      <c r="W24" s="1"/>
      <c r="X24" s="345">
        <v>0</v>
      </c>
      <c r="Y24" s="1"/>
      <c r="Z24" s="353"/>
      <c r="AA24" s="353"/>
      <c r="AB24" s="3"/>
      <c r="AC24" s="1"/>
      <c r="AD24" s="1"/>
      <c r="AE24" s="3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</row>
    <row r="25" spans="1:149" s="63" customFormat="1" ht="34.9" customHeight="1" x14ac:dyDescent="0.25">
      <c r="A25" s="1"/>
      <c r="B25" s="57">
        <v>1.7</v>
      </c>
      <c r="C25" s="66" t="s">
        <v>21</v>
      </c>
      <c r="D25" s="59">
        <v>0</v>
      </c>
      <c r="E25" s="64"/>
      <c r="F25" s="59">
        <v>0</v>
      </c>
      <c r="G25" s="64"/>
      <c r="H25" s="59">
        <v>0</v>
      </c>
      <c r="I25" s="65"/>
      <c r="J25" s="39"/>
      <c r="K25" s="62">
        <f t="shared" si="0"/>
        <v>0</v>
      </c>
      <c r="L25" s="514"/>
      <c r="M25" s="469">
        <v>0</v>
      </c>
      <c r="N25" s="65"/>
      <c r="O25" s="1"/>
      <c r="P25" s="1"/>
      <c r="Q25" s="438">
        <v>0</v>
      </c>
      <c r="R25" s="354">
        <v>0</v>
      </c>
      <c r="S25" s="424"/>
      <c r="T25" s="62">
        <f t="shared" si="1"/>
        <v>0</v>
      </c>
      <c r="U25" s="355"/>
      <c r="V25" s="356">
        <v>0</v>
      </c>
      <c r="W25" s="357"/>
      <c r="X25" s="345">
        <v>0</v>
      </c>
      <c r="Y25" s="1"/>
      <c r="Z25" s="353"/>
      <c r="AA25" s="353"/>
      <c r="AB25" s="1"/>
      <c r="AC25" s="1"/>
      <c r="AD25" s="1"/>
      <c r="AE25" s="3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</row>
    <row r="26" spans="1:149" s="63" customFormat="1" ht="34.9" customHeight="1" x14ac:dyDescent="0.25">
      <c r="A26" s="1"/>
      <c r="B26" s="57"/>
      <c r="C26" s="67" t="s">
        <v>22</v>
      </c>
      <c r="D26" s="68">
        <f>SUM(D19:D25)</f>
        <v>0</v>
      </c>
      <c r="E26" s="69"/>
      <c r="F26" s="68">
        <f>SUM(F19:F25)</f>
        <v>0</v>
      </c>
      <c r="G26" s="69"/>
      <c r="H26" s="68">
        <f>SUM(H19:H25)</f>
        <v>0</v>
      </c>
      <c r="I26" s="70"/>
      <c r="J26" s="39"/>
      <c r="K26" s="71">
        <f>SUM(K19:K25)</f>
        <v>0</v>
      </c>
      <c r="L26" s="514"/>
      <c r="M26" s="470">
        <f>SUM(M19:M25)</f>
        <v>0</v>
      </c>
      <c r="N26" s="70"/>
      <c r="O26" s="1"/>
      <c r="P26" s="1"/>
      <c r="Q26" s="439">
        <f>SUM(Q19:Q25)</f>
        <v>0</v>
      </c>
      <c r="R26" s="358">
        <f>SUM(R19:R25)</f>
        <v>0</v>
      </c>
      <c r="S26" s="421"/>
      <c r="T26" s="71">
        <f>SUM(T19:T25)</f>
        <v>0</v>
      </c>
      <c r="U26" s="352"/>
      <c r="V26" s="359">
        <f>SUM(V19:V25)</f>
        <v>0</v>
      </c>
      <c r="W26" s="1"/>
      <c r="X26" s="359">
        <f>SUM(X19:X25)</f>
        <v>0</v>
      </c>
      <c r="Y26" s="1"/>
      <c r="Z26" s="353"/>
      <c r="AA26" s="353"/>
      <c r="AB26" s="1"/>
      <c r="AC26" s="1"/>
      <c r="AD26" s="1"/>
      <c r="AE26" s="3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</row>
    <row r="27" spans="1:149" s="56" customFormat="1" ht="28.5" customHeight="1" x14ac:dyDescent="0.25">
      <c r="A27" s="45"/>
      <c r="B27" s="53">
        <v>4</v>
      </c>
      <c r="C27" s="54" t="s">
        <v>23</v>
      </c>
      <c r="D27" s="559"/>
      <c r="E27" s="560"/>
      <c r="F27" s="419"/>
      <c r="G27" s="419"/>
      <c r="H27" s="559"/>
      <c r="I27" s="561"/>
      <c r="J27" s="39"/>
      <c r="K27" s="72"/>
      <c r="L27" s="513"/>
      <c r="M27" s="570"/>
      <c r="N27" s="561"/>
      <c r="O27" s="45"/>
      <c r="P27" s="1"/>
      <c r="Q27" s="440"/>
      <c r="R27" s="72"/>
      <c r="S27" s="420"/>
      <c r="T27" s="72"/>
      <c r="U27" s="360"/>
      <c r="V27" s="72"/>
      <c r="W27" s="45"/>
      <c r="X27" s="72"/>
      <c r="Y27" s="45"/>
      <c r="Z27" s="547"/>
      <c r="AA27" s="548"/>
      <c r="AB27" s="45"/>
      <c r="AC27" s="45"/>
      <c r="AD27" s="45"/>
      <c r="AE27" s="51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</row>
    <row r="28" spans="1:149" s="63" customFormat="1" ht="39.6" customHeight="1" x14ac:dyDescent="0.25">
      <c r="A28" s="1"/>
      <c r="B28" s="57">
        <v>4.0999999999999996</v>
      </c>
      <c r="C28" s="74" t="s">
        <v>24</v>
      </c>
      <c r="D28" s="60"/>
      <c r="E28" s="59">
        <v>0</v>
      </c>
      <c r="F28" s="75"/>
      <c r="G28" s="59">
        <v>0</v>
      </c>
      <c r="H28" s="60"/>
      <c r="I28" s="76">
        <v>0</v>
      </c>
      <c r="J28" s="39"/>
      <c r="K28" s="62">
        <f t="shared" ref="K28:K35" si="2">(E28+G28+I28)/($D$16+$F$16+$H$16)</f>
        <v>0</v>
      </c>
      <c r="L28" s="514"/>
      <c r="M28" s="471"/>
      <c r="N28" s="447">
        <v>0</v>
      </c>
      <c r="O28" s="1"/>
      <c r="P28" s="1"/>
      <c r="Q28" s="441">
        <v>0</v>
      </c>
      <c r="R28" s="429">
        <v>0</v>
      </c>
      <c r="S28" s="421"/>
      <c r="T28" s="62">
        <f>K28*4</f>
        <v>0</v>
      </c>
      <c r="U28" s="352"/>
      <c r="V28" s="345">
        <v>0</v>
      </c>
      <c r="W28" s="361"/>
      <c r="X28" s="345">
        <v>0</v>
      </c>
      <c r="Y28" s="1"/>
      <c r="Z28" s="426" t="s">
        <v>153</v>
      </c>
      <c r="AA28" s="427">
        <f>W36</f>
        <v>0</v>
      </c>
      <c r="AB28" s="362"/>
      <c r="AC28" s="1"/>
      <c r="AD28" s="1"/>
      <c r="AE28" s="3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</row>
    <row r="29" spans="1:149" s="63" customFormat="1" ht="34.9" customHeight="1" x14ac:dyDescent="0.25">
      <c r="A29" s="1"/>
      <c r="B29" s="57">
        <v>4.2</v>
      </c>
      <c r="C29" s="58" t="s">
        <v>25</v>
      </c>
      <c r="D29" s="64"/>
      <c r="E29" s="59">
        <v>0</v>
      </c>
      <c r="F29" s="77"/>
      <c r="G29" s="59">
        <v>0</v>
      </c>
      <c r="H29" s="64"/>
      <c r="I29" s="76">
        <v>0</v>
      </c>
      <c r="J29" s="39"/>
      <c r="K29" s="62">
        <f t="shared" si="2"/>
        <v>0</v>
      </c>
      <c r="L29" s="514"/>
      <c r="M29" s="472"/>
      <c r="N29" s="447">
        <v>0</v>
      </c>
      <c r="O29" s="1"/>
      <c r="P29" s="1"/>
      <c r="Q29" s="441">
        <v>0</v>
      </c>
      <c r="R29" s="429">
        <v>0</v>
      </c>
      <c r="S29" s="421"/>
      <c r="T29" s="62">
        <f t="shared" ref="T29:T35" si="3">K29*4</f>
        <v>0</v>
      </c>
      <c r="U29" s="1"/>
      <c r="V29" s="345">
        <v>0</v>
      </c>
      <c r="W29" s="1"/>
      <c r="X29" s="345">
        <v>0</v>
      </c>
      <c r="Y29" s="1"/>
      <c r="Z29" s="363" t="s">
        <v>154</v>
      </c>
      <c r="AA29" s="364">
        <f>-AC48</f>
        <v>0</v>
      </c>
      <c r="AB29" s="1"/>
      <c r="AC29" s="1"/>
      <c r="AD29" s="1"/>
      <c r="AE29" s="3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</row>
    <row r="30" spans="1:149" s="63" customFormat="1" ht="34.9" customHeight="1" x14ac:dyDescent="0.25">
      <c r="A30" s="1"/>
      <c r="B30" s="57">
        <v>4.3</v>
      </c>
      <c r="C30" s="58" t="s">
        <v>26</v>
      </c>
      <c r="D30" s="64"/>
      <c r="E30" s="59">
        <v>0</v>
      </c>
      <c r="F30" s="77"/>
      <c r="G30" s="59">
        <v>0</v>
      </c>
      <c r="H30" s="64"/>
      <c r="I30" s="76">
        <v>0</v>
      </c>
      <c r="J30" s="39"/>
      <c r="K30" s="62">
        <f t="shared" si="2"/>
        <v>0</v>
      </c>
      <c r="L30" s="514"/>
      <c r="M30" s="472"/>
      <c r="N30" s="447">
        <v>0</v>
      </c>
      <c r="O30" s="1"/>
      <c r="P30" s="1"/>
      <c r="Q30" s="441">
        <v>0</v>
      </c>
      <c r="R30" s="429">
        <v>0</v>
      </c>
      <c r="S30" s="421"/>
      <c r="T30" s="62">
        <f t="shared" si="3"/>
        <v>0</v>
      </c>
      <c r="U30" s="1"/>
      <c r="V30" s="345">
        <v>0</v>
      </c>
      <c r="W30" s="1"/>
      <c r="X30" s="345">
        <v>0</v>
      </c>
      <c r="Y30" s="1"/>
      <c r="Z30" s="363" t="s">
        <v>155</v>
      </c>
      <c r="AA30" s="364">
        <f>-AC59</f>
        <v>0</v>
      </c>
      <c r="AB30" s="1"/>
      <c r="AC30" s="1"/>
      <c r="AD30" s="1"/>
      <c r="AE30" s="3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</row>
    <row r="31" spans="1:149" s="63" customFormat="1" ht="34.9" customHeight="1" x14ac:dyDescent="0.25">
      <c r="A31" s="1"/>
      <c r="B31" s="57">
        <v>4.4000000000000004</v>
      </c>
      <c r="C31" s="58" t="s">
        <v>27</v>
      </c>
      <c r="D31" s="64"/>
      <c r="E31" s="59">
        <v>0</v>
      </c>
      <c r="F31" s="77"/>
      <c r="G31" s="59">
        <v>0</v>
      </c>
      <c r="H31" s="64"/>
      <c r="I31" s="76">
        <v>0</v>
      </c>
      <c r="J31" s="39"/>
      <c r="K31" s="62">
        <f t="shared" si="2"/>
        <v>0</v>
      </c>
      <c r="L31" s="514"/>
      <c r="M31" s="472"/>
      <c r="N31" s="447">
        <v>0</v>
      </c>
      <c r="O31" s="1"/>
      <c r="P31" s="1"/>
      <c r="Q31" s="441">
        <v>0</v>
      </c>
      <c r="R31" s="429">
        <v>0</v>
      </c>
      <c r="S31" s="421"/>
      <c r="T31" s="62">
        <f t="shared" si="3"/>
        <v>0</v>
      </c>
      <c r="U31" s="1"/>
      <c r="V31" s="345">
        <v>0</v>
      </c>
      <c r="W31" s="1"/>
      <c r="X31" s="345">
        <v>0</v>
      </c>
      <c r="Y31" s="1"/>
      <c r="Z31" s="428" t="s">
        <v>156</v>
      </c>
      <c r="AA31" s="364">
        <v>0</v>
      </c>
      <c r="AB31" s="1"/>
      <c r="AC31" s="1"/>
      <c r="AD31" s="1"/>
      <c r="AE31" s="3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</row>
    <row r="32" spans="1:149" s="63" customFormat="1" ht="34.9" customHeight="1" x14ac:dyDescent="0.25">
      <c r="A32" s="1"/>
      <c r="B32" s="57">
        <v>4.5</v>
      </c>
      <c r="C32" s="58" t="s">
        <v>28</v>
      </c>
      <c r="D32" s="64"/>
      <c r="E32" s="59">
        <v>0</v>
      </c>
      <c r="F32" s="77"/>
      <c r="G32" s="59">
        <v>0</v>
      </c>
      <c r="H32" s="64"/>
      <c r="I32" s="76">
        <v>0</v>
      </c>
      <c r="J32" s="39"/>
      <c r="K32" s="62">
        <f t="shared" si="2"/>
        <v>0</v>
      </c>
      <c r="L32" s="514"/>
      <c r="M32" s="472"/>
      <c r="N32" s="447">
        <v>0</v>
      </c>
      <c r="O32" s="1"/>
      <c r="P32" s="1"/>
      <c r="Q32" s="441">
        <v>0</v>
      </c>
      <c r="R32" s="429">
        <v>0</v>
      </c>
      <c r="S32" s="421"/>
      <c r="T32" s="62">
        <f t="shared" si="3"/>
        <v>0</v>
      </c>
      <c r="U32" s="1"/>
      <c r="V32" s="345">
        <v>0</v>
      </c>
      <c r="W32" s="1"/>
      <c r="X32" s="345">
        <v>0</v>
      </c>
      <c r="Y32" s="1"/>
      <c r="Z32" s="365"/>
      <c r="AA32" s="365"/>
      <c r="AB32" s="1"/>
      <c r="AC32" s="1"/>
      <c r="AD32" s="1"/>
      <c r="AE32" s="3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</row>
    <row r="33" spans="1:149" s="63" customFormat="1" ht="34.9" customHeight="1" x14ac:dyDescent="0.25">
      <c r="A33" s="1"/>
      <c r="B33" s="57">
        <v>4.5999999999999996</v>
      </c>
      <c r="C33" s="58" t="s">
        <v>29</v>
      </c>
      <c r="D33" s="64"/>
      <c r="E33" s="59">
        <v>0</v>
      </c>
      <c r="F33" s="77"/>
      <c r="G33" s="59">
        <v>0</v>
      </c>
      <c r="H33" s="64"/>
      <c r="I33" s="76">
        <v>0</v>
      </c>
      <c r="J33" s="39"/>
      <c r="K33" s="62">
        <f t="shared" si="2"/>
        <v>0</v>
      </c>
      <c r="L33" s="514"/>
      <c r="M33" s="472"/>
      <c r="N33" s="447">
        <v>0</v>
      </c>
      <c r="O33" s="1"/>
      <c r="P33" s="1"/>
      <c r="Q33" s="441">
        <v>0</v>
      </c>
      <c r="R33" s="429">
        <v>0</v>
      </c>
      <c r="S33" s="421"/>
      <c r="T33" s="62">
        <f t="shared" si="3"/>
        <v>0</v>
      </c>
      <c r="U33" s="1"/>
      <c r="V33" s="345">
        <v>0</v>
      </c>
      <c r="W33" s="1"/>
      <c r="X33" s="345">
        <v>0</v>
      </c>
      <c r="Y33" s="1"/>
      <c r="Z33" s="428" t="s">
        <v>181</v>
      </c>
      <c r="AA33" s="364">
        <f>-T37</f>
        <v>0</v>
      </c>
      <c r="AB33" s="1"/>
      <c r="AC33" s="1"/>
      <c r="AD33" s="1"/>
      <c r="AE33" s="34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</row>
    <row r="34" spans="1:149" s="63" customFormat="1" ht="34.9" customHeight="1" x14ac:dyDescent="0.25">
      <c r="A34" s="1"/>
      <c r="B34" s="57">
        <v>4.7</v>
      </c>
      <c r="C34" s="58" t="s">
        <v>30</v>
      </c>
      <c r="D34" s="64"/>
      <c r="E34" s="78">
        <v>0</v>
      </c>
      <c r="F34" s="77"/>
      <c r="G34" s="78">
        <v>0</v>
      </c>
      <c r="H34" s="64"/>
      <c r="I34" s="76">
        <v>0</v>
      </c>
      <c r="J34" s="39"/>
      <c r="K34" s="62">
        <f t="shared" si="2"/>
        <v>0</v>
      </c>
      <c r="L34" s="514"/>
      <c r="M34" s="472"/>
      <c r="N34" s="447">
        <v>0</v>
      </c>
      <c r="O34" s="1"/>
      <c r="P34" s="1"/>
      <c r="Q34" s="441">
        <v>0</v>
      </c>
      <c r="R34" s="429">
        <v>0</v>
      </c>
      <c r="S34" s="421"/>
      <c r="T34" s="62">
        <f t="shared" si="3"/>
        <v>0</v>
      </c>
      <c r="U34" s="1"/>
      <c r="V34" s="345">
        <v>0</v>
      </c>
      <c r="W34" s="1"/>
      <c r="X34" s="345">
        <v>0</v>
      </c>
      <c r="Y34" s="1"/>
      <c r="Z34" s="493" t="s">
        <v>190</v>
      </c>
      <c r="AA34" s="494" t="e">
        <f>-N9</f>
        <v>#VALUE!</v>
      </c>
      <c r="AB34" s="1"/>
      <c r="AC34" s="1"/>
      <c r="AD34" s="1"/>
      <c r="AE34" s="34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</row>
    <row r="35" spans="1:149" s="63" customFormat="1" ht="34.9" customHeight="1" x14ac:dyDescent="0.25">
      <c r="A35" s="1"/>
      <c r="B35" s="57"/>
      <c r="C35" s="58" t="s">
        <v>31</v>
      </c>
      <c r="D35" s="64"/>
      <c r="E35" s="78">
        <v>0</v>
      </c>
      <c r="F35" s="77"/>
      <c r="G35" s="78">
        <v>0</v>
      </c>
      <c r="H35" s="64"/>
      <c r="I35" s="76">
        <v>0</v>
      </c>
      <c r="J35" s="39"/>
      <c r="K35" s="62">
        <f t="shared" si="2"/>
        <v>0</v>
      </c>
      <c r="L35" s="514"/>
      <c r="M35" s="472"/>
      <c r="N35" s="447">
        <v>0</v>
      </c>
      <c r="O35" s="1"/>
      <c r="P35" s="1"/>
      <c r="Q35" s="441">
        <v>0</v>
      </c>
      <c r="R35" s="429">
        <v>0</v>
      </c>
      <c r="S35" s="421"/>
      <c r="T35" s="62">
        <f t="shared" si="3"/>
        <v>0</v>
      </c>
      <c r="U35" s="1"/>
      <c r="V35" s="490">
        <v>0</v>
      </c>
      <c r="W35" s="492" t="s">
        <v>153</v>
      </c>
      <c r="X35" s="491">
        <v>0</v>
      </c>
      <c r="Y35" s="1"/>
      <c r="Z35" s="496" t="s">
        <v>189</v>
      </c>
      <c r="AA35" s="497">
        <v>0</v>
      </c>
      <c r="AB35" s="1"/>
      <c r="AC35" s="1"/>
      <c r="AD35" s="1"/>
      <c r="AE35" s="34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</row>
    <row r="36" spans="1:149" s="63" customFormat="1" ht="34.9" customHeight="1" x14ac:dyDescent="0.25">
      <c r="A36" s="1"/>
      <c r="B36" s="57">
        <v>4.8</v>
      </c>
      <c r="C36" s="79" t="s">
        <v>32</v>
      </c>
      <c r="D36" s="64"/>
      <c r="E36" s="80">
        <f>SUM(E28:E35)</f>
        <v>0</v>
      </c>
      <c r="F36" s="77"/>
      <c r="G36" s="80">
        <f>SUM(G28:G35)</f>
        <v>0</v>
      </c>
      <c r="H36" s="64"/>
      <c r="I36" s="81">
        <f>SUM(I28:I35)</f>
        <v>0</v>
      </c>
      <c r="J36" s="39"/>
      <c r="K36" s="71">
        <f>SUM(K28:K35)</f>
        <v>0</v>
      </c>
      <c r="L36" s="514"/>
      <c r="M36" s="472"/>
      <c r="N36" s="81">
        <f>SUM(N28:N35)</f>
        <v>0</v>
      </c>
      <c r="O36" s="1"/>
      <c r="P36" s="1"/>
      <c r="Q36" s="439">
        <f>SUM(Q28:Q35)</f>
        <v>0</v>
      </c>
      <c r="R36" s="358">
        <f>SUM(R28:R35)</f>
        <v>0</v>
      </c>
      <c r="S36" s="421"/>
      <c r="T36" s="71">
        <f>SUM(T28:T35)</f>
        <v>0</v>
      </c>
      <c r="U36" s="1"/>
      <c r="V36" s="366">
        <f>SUM(V28:V35)</f>
        <v>0</v>
      </c>
      <c r="W36" s="427">
        <f>T36-X36</f>
        <v>0</v>
      </c>
      <c r="X36" s="367">
        <f>SUM(X28:X35)</f>
        <v>0</v>
      </c>
      <c r="Y36" s="1"/>
      <c r="Z36" s="348" t="s">
        <v>157</v>
      </c>
      <c r="AA36" s="349" t="e">
        <f>AA21+AA23+AA28+AA29+AA30+AA31+AA33+AA34+AA35</f>
        <v>#VALUE!</v>
      </c>
      <c r="AB36" s="1"/>
      <c r="AC36" s="1"/>
      <c r="AD36" s="1"/>
      <c r="AE36" s="34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</row>
    <row r="37" spans="1:149" s="63" customFormat="1" ht="34.9" customHeight="1" thickBot="1" x14ac:dyDescent="0.3">
      <c r="A37" s="1"/>
      <c r="B37" s="57">
        <v>4.9000000000000004</v>
      </c>
      <c r="C37" s="82" t="s">
        <v>33</v>
      </c>
      <c r="D37" s="83"/>
      <c r="E37" s="84">
        <f>D26-E36</f>
        <v>0</v>
      </c>
      <c r="F37" s="85"/>
      <c r="G37" s="84">
        <f>F26-G36</f>
        <v>0</v>
      </c>
      <c r="H37" s="83"/>
      <c r="I37" s="86">
        <f>H26-I36</f>
        <v>0</v>
      </c>
      <c r="J37" s="39"/>
      <c r="K37" s="87">
        <f>K26-K36</f>
        <v>0</v>
      </c>
      <c r="L37" s="514"/>
      <c r="M37" s="473"/>
      <c r="N37" s="86">
        <f>M26-N36</f>
        <v>0</v>
      </c>
      <c r="O37" s="1"/>
      <c r="P37" s="1"/>
      <c r="Q37" s="442">
        <f>Q26-Q36</f>
        <v>0</v>
      </c>
      <c r="R37" s="368">
        <f>R26-R36</f>
        <v>0</v>
      </c>
      <c r="S37" s="421"/>
      <c r="T37" s="87">
        <f>T26-T36</f>
        <v>0</v>
      </c>
      <c r="U37" s="1"/>
      <c r="V37" s="87">
        <f>V26-V36</f>
        <v>0</v>
      </c>
      <c r="W37" s="1"/>
      <c r="X37" s="87">
        <f>X26-X36</f>
        <v>0</v>
      </c>
      <c r="Y37" s="1"/>
      <c r="Z37" s="348" t="s">
        <v>158</v>
      </c>
      <c r="AA37" s="349" t="e">
        <f>AA36*0.8</f>
        <v>#VALUE!</v>
      </c>
      <c r="AB37" s="1"/>
      <c r="AC37" s="1"/>
      <c r="AD37" s="1"/>
      <c r="AE37" s="34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</row>
    <row r="38" spans="1:149" s="91" customFormat="1" ht="15" customHeight="1" thickBot="1" x14ac:dyDescent="0.3">
      <c r="A38" s="45"/>
      <c r="B38" s="88"/>
      <c r="C38" s="554"/>
      <c r="D38" s="554"/>
      <c r="E38" s="554"/>
      <c r="F38" s="554"/>
      <c r="G38" s="554"/>
      <c r="H38" s="554"/>
      <c r="I38" s="554"/>
      <c r="J38" s="89"/>
      <c r="K38" s="90"/>
      <c r="L38" s="515"/>
      <c r="M38" s="474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51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</row>
    <row r="39" spans="1:149" s="93" customFormat="1" ht="13.5" customHeight="1" thickBot="1" x14ac:dyDescent="0.25">
      <c r="A39" s="92"/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75"/>
      <c r="N39" s="92"/>
      <c r="O39" s="92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476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</row>
    <row r="40" spans="1:149" ht="13.5" customHeight="1" thickBot="1" x14ac:dyDescent="0.3">
      <c r="M40" s="466"/>
      <c r="T40" s="529" t="s">
        <v>159</v>
      </c>
      <c r="U40" s="530"/>
      <c r="V40" s="530"/>
      <c r="W40" s="530"/>
      <c r="X40" s="531"/>
      <c r="Z40" s="538" t="s">
        <v>160</v>
      </c>
      <c r="AA40" s="539"/>
      <c r="AB40" s="539"/>
      <c r="AC40" s="540"/>
      <c r="AD40" s="73"/>
      <c r="AE40" s="34"/>
    </row>
    <row r="41" spans="1:149" s="96" customFormat="1" ht="16.5" x14ac:dyDescent="0.25">
      <c r="A41" s="1"/>
      <c r="B41" s="95"/>
      <c r="C41" s="555"/>
      <c r="D41" s="555"/>
      <c r="E41" s="555"/>
      <c r="F41" s="555"/>
      <c r="G41" s="555"/>
      <c r="H41" s="555"/>
      <c r="I41" s="555"/>
      <c r="M41" s="466"/>
      <c r="N41" s="1"/>
      <c r="O41" s="1"/>
      <c r="P41" s="1"/>
      <c r="Q41" s="1"/>
      <c r="R41" s="1"/>
      <c r="S41" s="1"/>
      <c r="T41" s="532"/>
      <c r="U41" s="533"/>
      <c r="V41" s="533"/>
      <c r="W41" s="533"/>
      <c r="X41" s="534"/>
      <c r="Y41" s="1"/>
      <c r="Z41" s="370" t="s">
        <v>161</v>
      </c>
      <c r="AA41" s="371"/>
      <c r="AB41" s="371" t="s">
        <v>162</v>
      </c>
      <c r="AC41" s="372" t="s">
        <v>163</v>
      </c>
      <c r="AD41" s="369"/>
      <c r="AE41" s="34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</row>
    <row r="42" spans="1:149" ht="13.5" customHeight="1" x14ac:dyDescent="0.2">
      <c r="E42" s="98"/>
      <c r="F42" s="98"/>
      <c r="G42" s="98"/>
      <c r="I42" s="98"/>
      <c r="M42" s="466"/>
      <c r="T42" s="532"/>
      <c r="U42" s="533"/>
      <c r="V42" s="533"/>
      <c r="W42" s="533"/>
      <c r="X42" s="534"/>
      <c r="Z42" s="425" t="s">
        <v>117</v>
      </c>
      <c r="AA42" s="373"/>
      <c r="AB42" s="374">
        <v>0</v>
      </c>
      <c r="AC42" s="375">
        <v>0</v>
      </c>
      <c r="AE42" s="34"/>
    </row>
    <row r="43" spans="1:149" s="96" customFormat="1" ht="13.5" customHeight="1" x14ac:dyDescent="0.2">
      <c r="A43" s="1"/>
      <c r="B43" s="95"/>
      <c r="E43" s="97"/>
      <c r="F43" s="97"/>
      <c r="G43" s="97"/>
      <c r="I43" s="97"/>
      <c r="M43" s="466"/>
      <c r="N43" s="1"/>
      <c r="O43" s="1"/>
      <c r="P43" s="1"/>
      <c r="Q43" s="1"/>
      <c r="R43" s="1"/>
      <c r="S43" s="1"/>
      <c r="T43" s="532"/>
      <c r="U43" s="533"/>
      <c r="V43" s="533"/>
      <c r="W43" s="533"/>
      <c r="X43" s="534"/>
      <c r="Y43" s="1"/>
      <c r="Z43" s="425" t="s">
        <v>118</v>
      </c>
      <c r="AA43" s="373"/>
      <c r="AB43" s="374">
        <v>0</v>
      </c>
      <c r="AC43" s="375">
        <v>0</v>
      </c>
      <c r="AD43" s="1"/>
      <c r="AE43" s="34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</row>
    <row r="44" spans="1:149" ht="13.5" customHeight="1" x14ac:dyDescent="0.2">
      <c r="E44" s="98"/>
      <c r="F44" s="98"/>
      <c r="G44" s="98"/>
      <c r="I44" s="98"/>
      <c r="M44" s="466"/>
      <c r="T44" s="532"/>
      <c r="U44" s="533"/>
      <c r="V44" s="533"/>
      <c r="W44" s="533"/>
      <c r="X44" s="534"/>
      <c r="Z44" s="425" t="s">
        <v>119</v>
      </c>
      <c r="AA44" s="373"/>
      <c r="AB44" s="374">
        <v>0</v>
      </c>
      <c r="AC44" s="375">
        <v>0</v>
      </c>
      <c r="AE44" s="34"/>
    </row>
    <row r="45" spans="1:149" ht="13.5" customHeight="1" x14ac:dyDescent="0.2">
      <c r="M45" s="466"/>
      <c r="T45" s="532"/>
      <c r="U45" s="533"/>
      <c r="V45" s="533"/>
      <c r="W45" s="533"/>
      <c r="X45" s="534"/>
      <c r="Z45" s="425" t="s">
        <v>120</v>
      </c>
      <c r="AA45" s="376"/>
      <c r="AB45" s="377">
        <f>SUM(AB36)</f>
        <v>0</v>
      </c>
      <c r="AC45" s="378">
        <f>SUM(AC36)</f>
        <v>0</v>
      </c>
      <c r="AE45" s="34"/>
    </row>
    <row r="46" spans="1:149" ht="13.5" customHeight="1" x14ac:dyDescent="0.2"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66"/>
      <c r="T46" s="532"/>
      <c r="U46" s="533"/>
      <c r="V46" s="533"/>
      <c r="W46" s="533"/>
      <c r="X46" s="534"/>
      <c r="Z46" s="541" t="s">
        <v>164</v>
      </c>
      <c r="AA46" s="542"/>
      <c r="AB46" s="379">
        <f>SUM(AB42:AB45)</f>
        <v>0</v>
      </c>
      <c r="AC46" s="380">
        <f>SUM(AC42:AC45)</f>
        <v>0</v>
      </c>
      <c r="AE46" s="34"/>
      <c r="EJ46" s="4"/>
      <c r="EK46" s="4"/>
      <c r="EL46" s="4"/>
      <c r="EM46" s="4"/>
      <c r="EN46" s="4"/>
      <c r="EO46" s="4"/>
      <c r="EP46" s="4"/>
      <c r="EQ46" s="4"/>
      <c r="ER46" s="4"/>
      <c r="ES46" s="4"/>
    </row>
    <row r="47" spans="1:149" ht="13.5" customHeight="1" x14ac:dyDescent="0.2"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66"/>
      <c r="T47" s="532"/>
      <c r="U47" s="533"/>
      <c r="V47" s="533"/>
      <c r="W47" s="533"/>
      <c r="X47" s="534"/>
      <c r="Z47" s="381" t="s">
        <v>165</v>
      </c>
      <c r="AA47" s="382"/>
      <c r="AB47" s="382"/>
      <c r="AC47" s="383">
        <v>1</v>
      </c>
      <c r="AE47" s="34"/>
      <c r="EJ47" s="4"/>
      <c r="EK47" s="4"/>
      <c r="EL47" s="4"/>
      <c r="EM47" s="4"/>
      <c r="EN47" s="4"/>
      <c r="EO47" s="4"/>
      <c r="EP47" s="4"/>
      <c r="EQ47" s="4"/>
      <c r="ER47" s="4"/>
      <c r="ES47" s="4"/>
    </row>
    <row r="48" spans="1:149" ht="13.5" customHeight="1" thickBot="1" x14ac:dyDescent="0.25"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66"/>
      <c r="T48" s="535"/>
      <c r="U48" s="536"/>
      <c r="V48" s="536"/>
      <c r="W48" s="536"/>
      <c r="X48" s="537"/>
      <c r="Z48" s="384" t="s">
        <v>166</v>
      </c>
      <c r="AA48" s="385"/>
      <c r="AB48" s="385"/>
      <c r="AC48" s="386">
        <f>AC46*AC47</f>
        <v>0</v>
      </c>
      <c r="AE48" s="34"/>
      <c r="EJ48" s="4"/>
      <c r="EK48" s="4"/>
      <c r="EL48" s="4"/>
      <c r="EM48" s="4"/>
      <c r="EN48" s="4"/>
      <c r="EO48" s="4"/>
      <c r="EP48" s="4"/>
      <c r="EQ48" s="4"/>
      <c r="ER48" s="4"/>
      <c r="ES48" s="4"/>
    </row>
    <row r="49" spans="2:149" ht="13.5" customHeight="1" x14ac:dyDescent="0.2"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66"/>
      <c r="W49" s="127"/>
      <c r="Z49" s="457"/>
      <c r="AA49" s="457"/>
      <c r="AB49" s="457"/>
      <c r="AC49" s="457"/>
      <c r="AE49" s="34"/>
      <c r="EJ49" s="4"/>
      <c r="EK49" s="4"/>
      <c r="EL49" s="4"/>
      <c r="EM49" s="4"/>
      <c r="EN49" s="4"/>
      <c r="EO49" s="4"/>
      <c r="EP49" s="4"/>
      <c r="EQ49" s="4"/>
      <c r="ER49" s="4"/>
      <c r="ES49" s="4"/>
    </row>
    <row r="50" spans="2:149" ht="13.5" customHeight="1" thickBot="1" x14ac:dyDescent="0.25"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66"/>
      <c r="Z50" s="457"/>
      <c r="AA50" s="457"/>
      <c r="AB50" s="457"/>
      <c r="AC50" s="457"/>
      <c r="AE50" s="34"/>
      <c r="EJ50" s="4"/>
      <c r="EK50" s="4"/>
      <c r="EL50" s="4"/>
      <c r="EM50" s="4"/>
      <c r="EN50" s="4"/>
      <c r="EO50" s="4"/>
      <c r="EP50" s="4"/>
      <c r="EQ50" s="4"/>
      <c r="ER50" s="4"/>
      <c r="ES50" s="4"/>
    </row>
    <row r="51" spans="2:149" ht="13.5" customHeight="1" thickBot="1" x14ac:dyDescent="0.25"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66"/>
      <c r="T51" s="543" t="s">
        <v>113</v>
      </c>
      <c r="U51" s="544"/>
      <c r="V51" s="387" t="s">
        <v>114</v>
      </c>
      <c r="Z51" s="388" t="s">
        <v>167</v>
      </c>
      <c r="AA51" s="389"/>
      <c r="AB51" s="389"/>
      <c r="AC51" s="390"/>
      <c r="AD51" s="73"/>
      <c r="AE51" s="34"/>
      <c r="EJ51" s="4"/>
      <c r="EK51" s="4"/>
      <c r="EL51" s="4"/>
      <c r="EM51" s="4"/>
      <c r="EN51" s="4"/>
      <c r="EO51" s="4"/>
      <c r="EP51" s="4"/>
      <c r="EQ51" s="4"/>
      <c r="ER51" s="4"/>
      <c r="ES51" s="4"/>
    </row>
    <row r="52" spans="2:149" ht="13.5" customHeight="1" thickBot="1" x14ac:dyDescent="0.25"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66"/>
      <c r="T52" s="545" t="s">
        <v>187</v>
      </c>
      <c r="U52" s="546"/>
      <c r="V52" s="391" t="s">
        <v>116</v>
      </c>
      <c r="Z52" s="392" t="s">
        <v>168</v>
      </c>
      <c r="AA52" s="393"/>
      <c r="AB52" s="394" t="s">
        <v>169</v>
      </c>
      <c r="AC52" s="395">
        <v>0</v>
      </c>
      <c r="AD52" s="73"/>
      <c r="AE52" s="34"/>
      <c r="EJ52" s="4"/>
      <c r="EK52" s="4"/>
      <c r="EL52" s="4"/>
      <c r="EM52" s="4"/>
      <c r="EN52" s="4"/>
      <c r="EO52" s="4"/>
      <c r="EP52" s="4"/>
      <c r="EQ52" s="4"/>
      <c r="ER52" s="4"/>
      <c r="ES52" s="4"/>
    </row>
    <row r="53" spans="2:149" ht="13.5" customHeight="1" thickBot="1" x14ac:dyDescent="0.25"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66"/>
      <c r="T53" s="552"/>
      <c r="U53" s="553"/>
      <c r="V53" s="391" t="s">
        <v>188</v>
      </c>
      <c r="Z53" s="398" t="s">
        <v>117</v>
      </c>
      <c r="AA53" s="396">
        <v>31</v>
      </c>
      <c r="AB53" s="397"/>
      <c r="AC53" s="549">
        <f>SUM(AA53:AA56)</f>
        <v>123</v>
      </c>
      <c r="AE53" s="34"/>
      <c r="EJ53" s="4"/>
      <c r="EK53" s="4"/>
      <c r="EL53" s="4"/>
      <c r="EM53" s="4"/>
      <c r="EN53" s="4"/>
      <c r="EO53" s="4"/>
      <c r="EP53" s="4"/>
      <c r="EQ53" s="4"/>
      <c r="ER53" s="4"/>
      <c r="ES53" s="4"/>
    </row>
    <row r="54" spans="2:149" ht="13.5" customHeight="1" x14ac:dyDescent="0.2"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66"/>
      <c r="Z54" s="398" t="s">
        <v>118</v>
      </c>
      <c r="AA54" s="396">
        <v>30</v>
      </c>
      <c r="AB54" s="397"/>
      <c r="AC54" s="550"/>
      <c r="AE54" s="34"/>
      <c r="EJ54" s="4"/>
      <c r="EK54" s="4"/>
      <c r="EL54" s="4"/>
      <c r="EM54" s="4"/>
      <c r="EN54" s="4"/>
      <c r="EO54" s="4"/>
      <c r="EP54" s="4"/>
      <c r="EQ54" s="4"/>
      <c r="ER54" s="4"/>
      <c r="ES54" s="4"/>
    </row>
    <row r="55" spans="2:149" ht="13.5" customHeight="1" x14ac:dyDescent="0.2">
      <c r="M55" s="466"/>
      <c r="Z55" s="398" t="s">
        <v>119</v>
      </c>
      <c r="AA55" s="396">
        <v>31</v>
      </c>
      <c r="AB55" s="397"/>
      <c r="AC55" s="550"/>
      <c r="AE55" s="34"/>
    </row>
    <row r="56" spans="2:149" ht="13.5" customHeight="1" x14ac:dyDescent="0.2">
      <c r="M56" s="466"/>
      <c r="Z56" s="398" t="s">
        <v>120</v>
      </c>
      <c r="AA56" s="396">
        <v>31</v>
      </c>
      <c r="AB56" s="397"/>
      <c r="AC56" s="551"/>
      <c r="AE56" s="34"/>
    </row>
    <row r="57" spans="2:149" ht="22.5" customHeight="1" x14ac:dyDescent="0.2">
      <c r="M57" s="466"/>
      <c r="Z57" s="526" t="s">
        <v>170</v>
      </c>
      <c r="AA57" s="527"/>
      <c r="AB57" s="528"/>
      <c r="AC57" s="395">
        <f>(AC52*AC53)*106.4%</f>
        <v>0</v>
      </c>
      <c r="AE57" s="34"/>
    </row>
    <row r="58" spans="2:149" ht="13.5" customHeight="1" x14ac:dyDescent="0.2">
      <c r="M58" s="466"/>
      <c r="Z58" s="399" t="s">
        <v>165</v>
      </c>
      <c r="AA58" s="400"/>
      <c r="AB58" s="400"/>
      <c r="AC58" s="401">
        <v>1</v>
      </c>
      <c r="AE58" s="34"/>
    </row>
    <row r="59" spans="2:149" ht="13.5" customHeight="1" x14ac:dyDescent="0.2">
      <c r="M59" s="466"/>
      <c r="Z59" s="402" t="s">
        <v>171</v>
      </c>
      <c r="AA59" s="403"/>
      <c r="AB59" s="403"/>
      <c r="AC59" s="395">
        <v>0</v>
      </c>
      <c r="AE59" s="34"/>
    </row>
    <row r="60" spans="2:149" ht="13.5" customHeight="1" x14ac:dyDescent="0.2">
      <c r="M60" s="466"/>
      <c r="Z60" s="399" t="s">
        <v>172</v>
      </c>
      <c r="AA60" s="399"/>
      <c r="AB60" s="399"/>
      <c r="AC60" s="395">
        <v>0</v>
      </c>
      <c r="AE60" s="34"/>
    </row>
    <row r="61" spans="2:149" ht="24.6" customHeight="1" thickBot="1" x14ac:dyDescent="0.25">
      <c r="M61" s="466"/>
      <c r="Z61" s="520" t="s">
        <v>173</v>
      </c>
      <c r="AA61" s="521"/>
      <c r="AB61" s="522"/>
      <c r="AC61" s="404">
        <f>AC59-AC60</f>
        <v>0</v>
      </c>
      <c r="AE61" s="34"/>
    </row>
    <row r="62" spans="2:149" ht="13.5" customHeight="1" x14ac:dyDescent="0.25">
      <c r="M62" s="466"/>
      <c r="AE62" s="34"/>
    </row>
    <row r="63" spans="2:149" ht="13.5" customHeight="1" thickBot="1" x14ac:dyDescent="0.3">
      <c r="M63" s="466"/>
      <c r="AE63" s="34"/>
    </row>
    <row r="64" spans="2:149" ht="13.5" customHeight="1" x14ac:dyDescent="0.2">
      <c r="M64" s="466"/>
      <c r="Z64" s="405" t="s">
        <v>174</v>
      </c>
      <c r="AA64" s="406"/>
      <c r="AB64" s="406" t="s">
        <v>162</v>
      </c>
      <c r="AC64" s="406" t="s">
        <v>163</v>
      </c>
      <c r="AD64" s="406"/>
      <c r="AE64" s="407" t="s">
        <v>51</v>
      </c>
    </row>
    <row r="65" spans="13:31" ht="13.5" customHeight="1" x14ac:dyDescent="0.2">
      <c r="M65" s="466"/>
      <c r="Z65" s="408" t="s">
        <v>62</v>
      </c>
      <c r="AA65" s="409"/>
      <c r="AB65" s="410">
        <v>0</v>
      </c>
      <c r="AC65" s="410">
        <v>0</v>
      </c>
      <c r="AD65" s="410">
        <f>AC65-AB65</f>
        <v>0</v>
      </c>
      <c r="AE65" s="411"/>
    </row>
    <row r="66" spans="13:31" x14ac:dyDescent="0.2">
      <c r="M66" s="466"/>
      <c r="Z66" s="408" t="s">
        <v>64</v>
      </c>
      <c r="AA66" s="409"/>
      <c r="AB66" s="410">
        <v>0</v>
      </c>
      <c r="AC66" s="410">
        <v>0</v>
      </c>
      <c r="AD66" s="410">
        <f>AC66-AB66</f>
        <v>0</v>
      </c>
      <c r="AE66" s="411"/>
    </row>
    <row r="67" spans="13:31" x14ac:dyDescent="0.2">
      <c r="M67" s="466"/>
      <c r="Z67" s="408" t="s">
        <v>66</v>
      </c>
      <c r="AA67" s="409"/>
      <c r="AB67" s="410">
        <v>0</v>
      </c>
      <c r="AC67" s="410">
        <v>0</v>
      </c>
      <c r="AD67" s="410">
        <f>AC67-AB67</f>
        <v>0</v>
      </c>
      <c r="AE67" s="411"/>
    </row>
    <row r="68" spans="13:31" x14ac:dyDescent="0.2">
      <c r="M68" s="466"/>
      <c r="Z68" s="408" t="s">
        <v>68</v>
      </c>
      <c r="AA68" s="409"/>
      <c r="AB68" s="410">
        <v>0</v>
      </c>
      <c r="AC68" s="412">
        <v>0</v>
      </c>
      <c r="AD68" s="410">
        <f>AC68-AB68</f>
        <v>0</v>
      </c>
      <c r="AE68" s="411"/>
    </row>
    <row r="69" spans="13:31" ht="12.75" thickBot="1" x14ac:dyDescent="0.25">
      <c r="M69" s="466"/>
      <c r="T69" s="478"/>
      <c r="U69" s="478"/>
      <c r="V69" s="478"/>
      <c r="Z69" s="413" t="s">
        <v>175</v>
      </c>
      <c r="AA69" s="414"/>
      <c r="AB69" s="415">
        <f>SUM(AB65:AB68)</f>
        <v>0</v>
      </c>
      <c r="AC69" s="416">
        <f>SUM(AC65:AC68)</f>
        <v>0</v>
      </c>
      <c r="AD69" s="415">
        <f>SUM(AD65:AD68)</f>
        <v>0</v>
      </c>
      <c r="AE69" s="417"/>
    </row>
    <row r="70" spans="13:31" ht="12.75" thickBot="1" x14ac:dyDescent="0.3">
      <c r="M70" s="477"/>
      <c r="N70" s="478"/>
      <c r="O70" s="478"/>
      <c r="P70" s="478"/>
      <c r="Q70" s="478"/>
      <c r="R70" s="478"/>
      <c r="S70" s="478"/>
      <c r="W70" s="478"/>
      <c r="X70" s="478"/>
      <c r="Y70" s="478"/>
      <c r="Z70" s="478"/>
      <c r="AA70" s="478"/>
      <c r="AB70" s="478"/>
      <c r="AC70" s="478"/>
      <c r="AD70" s="478"/>
      <c r="AE70" s="479"/>
    </row>
  </sheetData>
  <sheetProtection algorithmName="SHA-512" hashValue="7zOctc0ajNdMIaB19aBmrL67GRiiaLaGLPyZ1Ju7HGbAI2hEbPnSxKc71wCj4h9HcVZJz3CAVAl0mUZ40zfMvw==" saltValue="qkR2J3AbAfhCR0wiHmLnGA==" spinCount="100000" sheet="1" selectLockedCells="1"/>
  <mergeCells count="46">
    <mergeCell ref="N7:Q7"/>
    <mergeCell ref="N3:Q3"/>
    <mergeCell ref="N4:Q4"/>
    <mergeCell ref="V7:X8"/>
    <mergeCell ref="M15:N15"/>
    <mergeCell ref="T11:AA11"/>
    <mergeCell ref="T13:T15"/>
    <mergeCell ref="V13:V15"/>
    <mergeCell ref="X13:X15"/>
    <mergeCell ref="Z13:AA15"/>
    <mergeCell ref="N8:Q8"/>
    <mergeCell ref="N9:Q9"/>
    <mergeCell ref="M18:N18"/>
    <mergeCell ref="M27:N27"/>
    <mergeCell ref="K13:K15"/>
    <mergeCell ref="D10:I10"/>
    <mergeCell ref="D11:I11"/>
    <mergeCell ref="C13:I13"/>
    <mergeCell ref="D15:E15"/>
    <mergeCell ref="F15:G15"/>
    <mergeCell ref="H15:I15"/>
    <mergeCell ref="M11:R11"/>
    <mergeCell ref="Q13:Q15"/>
    <mergeCell ref="C3:F3"/>
    <mergeCell ref="C6:I6"/>
    <mergeCell ref="C8:D8"/>
    <mergeCell ref="E8:F8"/>
    <mergeCell ref="G8:I8"/>
    <mergeCell ref="C38:I38"/>
    <mergeCell ref="C41:I41"/>
    <mergeCell ref="D18:E18"/>
    <mergeCell ref="H18:I18"/>
    <mergeCell ref="D27:E27"/>
    <mergeCell ref="H27:I27"/>
    <mergeCell ref="Z61:AB61"/>
    <mergeCell ref="R13:R15"/>
    <mergeCell ref="Z57:AB57"/>
    <mergeCell ref="T40:X48"/>
    <mergeCell ref="Z40:AC40"/>
    <mergeCell ref="Z46:AA46"/>
    <mergeCell ref="T51:U51"/>
    <mergeCell ref="T52:U52"/>
    <mergeCell ref="Z18:AA18"/>
    <mergeCell ref="Z27:AA27"/>
    <mergeCell ref="AC53:AC56"/>
    <mergeCell ref="T53:U53"/>
  </mergeCells>
  <conditionalFormatting sqref="U7">
    <cfRule type="cellIs" dxfId="1" priority="1" operator="lessThan">
      <formula>0.5</formula>
    </cfRule>
  </conditionalFormatting>
  <dataValidations count="1">
    <dataValidation type="list" allowBlank="1" showInputMessage="1" showErrorMessage="1" sqref="AB52">
      <formula1>Gem._SVA_Liste</formula1>
    </dataValidation>
  </dataValidations>
  <pageMargins left="0.51181102362204722" right="0.51181102362204722" top="0.78740157480314965" bottom="0.78740157480314965" header="0.31496062992125984" footer="0.31496062992125984"/>
  <pageSetup paperSize="9" scale="47" orientation="landscape" r:id="rId1"/>
  <headerFooter>
    <oddHeader>&amp;L&amp;9Berechnung Ausfallentschädigung&amp;C&amp;9Modell Entgangene Einnahmen&amp;R&amp;9Fachstelle Kultur Kanton Zürich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112"/>
  <sheetViews>
    <sheetView zoomScale="90" zoomScaleNormal="90" workbookViewId="0">
      <selection activeCell="G15" sqref="F15:G15"/>
    </sheetView>
  </sheetViews>
  <sheetFormatPr baseColWidth="10" defaultColWidth="11.5703125" defaultRowHeight="12" x14ac:dyDescent="0.25"/>
  <cols>
    <col min="1" max="1" width="5.7109375" style="99" customWidth="1"/>
    <col min="2" max="2" width="5.28515625" style="100" bestFit="1" customWidth="1"/>
    <col min="3" max="3" width="20.7109375" style="101" customWidth="1"/>
    <col min="4" max="8" width="16.85546875" style="102" customWidth="1"/>
    <col min="9" max="9" width="58" style="102" customWidth="1"/>
    <col min="10" max="10" width="3.85546875" style="103" customWidth="1"/>
    <col min="11" max="11" width="7.7109375" style="102" hidden="1" customWidth="1"/>
    <col min="12" max="13" width="16.85546875" style="102" hidden="1" customWidth="1"/>
    <col min="14" max="14" width="33.140625" style="102" hidden="1" customWidth="1"/>
    <col min="15" max="15" width="55" style="102" hidden="1" customWidth="1"/>
    <col min="16" max="16" width="0" style="99" hidden="1" customWidth="1"/>
    <col min="17" max="17" width="11.5703125" style="99"/>
    <col min="18" max="18" width="2.42578125" style="99" customWidth="1"/>
    <col min="19" max="19" width="4.42578125" style="99" customWidth="1"/>
    <col min="20" max="21" width="13.7109375" style="99" customWidth="1"/>
    <col min="22" max="155" width="11.5703125" style="99"/>
    <col min="156" max="16384" width="11.5703125" style="102"/>
  </cols>
  <sheetData>
    <row r="1" spans="1:159" ht="12.75" thickBot="1" x14ac:dyDescent="0.3"/>
    <row r="2" spans="1:159" s="21" customFormat="1" ht="15.75" x14ac:dyDescent="0.25">
      <c r="A2" s="17"/>
      <c r="B2" s="104"/>
      <c r="C2" s="105"/>
      <c r="D2" s="105"/>
      <c r="E2" s="105"/>
      <c r="F2" s="105"/>
      <c r="G2" s="105"/>
      <c r="H2" s="105"/>
      <c r="I2" s="105"/>
      <c r="J2" s="106"/>
    </row>
    <row r="3" spans="1:159" s="21" customFormat="1" ht="15.75" x14ac:dyDescent="0.25">
      <c r="A3" s="17"/>
      <c r="B3" s="107"/>
      <c r="C3" s="108" t="str">
        <f>'Kennzahlen aus den Vorjahren'!C3:F3</f>
        <v xml:space="preserve">Schadensberechnung Kulturunternehmen (Version 28.08.2021) </v>
      </c>
      <c r="D3" s="108"/>
      <c r="E3" s="108"/>
      <c r="F3" s="108"/>
      <c r="G3" s="108"/>
      <c r="H3" s="20"/>
      <c r="I3" s="109" t="str">
        <f>'Kennzahlen aus den Vorjahren'!I4</f>
        <v xml:space="preserve"> Abgabetermin: 30. September 2021</v>
      </c>
      <c r="J3" s="110"/>
    </row>
    <row r="4" spans="1:159" s="21" customFormat="1" ht="15.75" x14ac:dyDescent="0.25">
      <c r="A4" s="17"/>
      <c r="B4" s="111"/>
      <c r="C4" s="112" t="str">
        <f>'Kennzahlen aus den Vorjahren'!C4</f>
        <v>Pauschalisierte Schadensberechnung: 1. Mai bis 31. August 2021</v>
      </c>
      <c r="D4" s="112"/>
      <c r="E4" s="112"/>
      <c r="F4" s="112"/>
      <c r="G4" s="17"/>
      <c r="H4" s="17"/>
      <c r="I4" s="17"/>
      <c r="J4" s="110"/>
    </row>
    <row r="5" spans="1:159" s="21" customFormat="1" ht="15.75" customHeight="1" x14ac:dyDescent="0.2">
      <c r="A5" s="17"/>
      <c r="B5" s="113"/>
      <c r="C5" s="114"/>
      <c r="D5" s="20"/>
      <c r="E5" s="20"/>
      <c r="F5" s="20"/>
      <c r="G5" s="20"/>
      <c r="H5" s="20"/>
      <c r="I5" s="20"/>
      <c r="J5" s="110"/>
    </row>
    <row r="6" spans="1:159" s="21" customFormat="1" ht="29.45" customHeight="1" x14ac:dyDescent="0.2">
      <c r="A6" s="17"/>
      <c r="B6" s="113"/>
      <c r="C6" s="692" t="str">
        <f>'Kennzahlen aus den Vorjahren'!C6:I6</f>
        <v>Bitte stellen Sie sicher, dass Sie beide Blätter (Register) ausfüllen:
 "Kennzahlen aus den Vorjahren" /  "Schadensberechnung"</v>
      </c>
      <c r="D6" s="692"/>
      <c r="E6" s="692"/>
      <c r="F6" s="692"/>
      <c r="G6" s="692"/>
      <c r="H6" s="692"/>
      <c r="I6" s="692"/>
      <c r="J6" s="115"/>
      <c r="K6" s="116"/>
      <c r="L6" s="116"/>
      <c r="M6" s="116"/>
      <c r="N6" s="116"/>
      <c r="O6" s="116"/>
    </row>
    <row r="7" spans="1:159" s="21" customFormat="1" ht="15.75" thickBot="1" x14ac:dyDescent="0.25">
      <c r="A7" s="17"/>
      <c r="B7" s="113"/>
      <c r="C7" s="20"/>
      <c r="D7" s="20"/>
      <c r="E7" s="20"/>
      <c r="F7" s="20"/>
      <c r="G7" s="20"/>
      <c r="H7" s="20"/>
      <c r="I7" s="20"/>
      <c r="J7" s="117"/>
      <c r="K7" s="118"/>
      <c r="L7" s="118"/>
      <c r="M7" s="118"/>
      <c r="N7" s="118"/>
      <c r="O7" s="118"/>
    </row>
    <row r="8" spans="1:159" s="124" customFormat="1" ht="27" customHeight="1" thickBot="1" x14ac:dyDescent="0.3">
      <c r="A8" s="119"/>
      <c r="B8" s="120"/>
      <c r="C8" s="693" t="s">
        <v>1</v>
      </c>
      <c r="D8" s="694"/>
      <c r="E8" s="694"/>
      <c r="F8" s="695" t="s">
        <v>2</v>
      </c>
      <c r="G8" s="695"/>
      <c r="H8" s="695"/>
      <c r="I8" s="121" t="s">
        <v>34</v>
      </c>
      <c r="J8" s="122"/>
      <c r="K8" s="123"/>
      <c r="L8" s="123"/>
      <c r="M8" s="123"/>
      <c r="N8" s="123"/>
      <c r="O8" s="123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</row>
    <row r="9" spans="1:159" ht="17.25" customHeight="1" thickBot="1" x14ac:dyDescent="0.3">
      <c r="B9" s="125"/>
      <c r="C9" s="126"/>
      <c r="D9" s="127"/>
      <c r="E9" s="127"/>
      <c r="F9" s="127"/>
      <c r="G9" s="128"/>
      <c r="H9" s="128"/>
      <c r="I9" s="128"/>
      <c r="J9" s="129"/>
      <c r="K9" s="130"/>
      <c r="L9" s="130"/>
      <c r="M9" s="130"/>
      <c r="N9" s="130"/>
      <c r="O9" s="130"/>
      <c r="EZ9" s="99"/>
      <c r="FA9" s="99"/>
      <c r="FB9" s="99"/>
    </row>
    <row r="10" spans="1:159" ht="18.75" customHeight="1" x14ac:dyDescent="0.25">
      <c r="B10" s="125"/>
      <c r="C10" s="131" t="s">
        <v>35</v>
      </c>
      <c r="D10" s="132"/>
      <c r="E10" s="132"/>
      <c r="F10" s="132"/>
      <c r="G10" s="696">
        <f>'Kennzahlen aus den Vorjahren'!D10:I10</f>
        <v>0</v>
      </c>
      <c r="H10" s="697"/>
      <c r="I10" s="698"/>
      <c r="J10" s="129"/>
      <c r="K10" s="130"/>
      <c r="L10" s="130"/>
      <c r="M10" s="130"/>
      <c r="N10" s="130"/>
      <c r="O10" s="130"/>
      <c r="EZ10" s="99"/>
      <c r="FA10" s="99"/>
      <c r="FB10" s="99"/>
    </row>
    <row r="11" spans="1:159" ht="18.75" customHeight="1" thickBot="1" x14ac:dyDescent="0.3">
      <c r="B11" s="125"/>
      <c r="C11" s="481" t="s">
        <v>36</v>
      </c>
      <c r="D11" s="133"/>
      <c r="E11" s="133"/>
      <c r="F11" s="133"/>
      <c r="G11" s="699">
        <f>'Kennzahlen aus den Vorjahren'!D11:I11</f>
        <v>0</v>
      </c>
      <c r="H11" s="700"/>
      <c r="I11" s="701"/>
      <c r="J11" s="134"/>
      <c r="K11" s="130"/>
      <c r="L11" s="130"/>
      <c r="M11" s="130"/>
      <c r="N11" s="130"/>
      <c r="O11" s="130"/>
      <c r="EZ11" s="99"/>
      <c r="FA11" s="99"/>
      <c r="FB11" s="99"/>
    </row>
    <row r="12" spans="1:159" ht="11.45" customHeight="1" thickBot="1" x14ac:dyDescent="0.3">
      <c r="B12" s="125"/>
      <c r="C12" s="126"/>
      <c r="D12" s="127"/>
      <c r="E12" s="127"/>
      <c r="F12" s="127"/>
      <c r="G12" s="128"/>
      <c r="H12" s="128"/>
      <c r="I12" s="128"/>
      <c r="J12" s="129"/>
      <c r="K12" s="130"/>
      <c r="L12" s="130"/>
      <c r="M12" s="130"/>
      <c r="N12" s="130"/>
      <c r="O12" s="130"/>
      <c r="EZ12" s="99"/>
      <c r="FA12" s="99"/>
      <c r="FB12" s="99"/>
    </row>
    <row r="13" spans="1:159" ht="33.75" customHeight="1" thickBot="1" x14ac:dyDescent="0.3">
      <c r="B13" s="125"/>
      <c r="C13" s="702" t="s">
        <v>37</v>
      </c>
      <c r="D13" s="703"/>
      <c r="E13" s="703"/>
      <c r="F13" s="703"/>
      <c r="G13" s="703"/>
      <c r="H13" s="703"/>
      <c r="I13" s="704"/>
      <c r="J13" s="135"/>
      <c r="K13" s="136"/>
      <c r="L13" s="705" t="s">
        <v>38</v>
      </c>
      <c r="M13" s="706"/>
      <c r="N13" s="706"/>
      <c r="O13" s="707"/>
      <c r="EV13" s="102"/>
      <c r="EW13" s="102"/>
      <c r="EX13" s="102"/>
      <c r="EY13" s="102"/>
    </row>
    <row r="14" spans="1:159" s="141" customFormat="1" ht="34.15" customHeight="1" thickBot="1" x14ac:dyDescent="0.3">
      <c r="A14" s="137"/>
      <c r="B14" s="138"/>
      <c r="C14" s="708" t="s">
        <v>39</v>
      </c>
      <c r="D14" s="709"/>
      <c r="E14" s="709"/>
      <c r="F14" s="709"/>
      <c r="G14" s="710"/>
      <c r="H14" s="709"/>
      <c r="I14" s="711"/>
      <c r="J14" s="139"/>
      <c r="K14" s="140"/>
      <c r="L14" s="712" t="s">
        <v>40</v>
      </c>
      <c r="M14" s="710"/>
      <c r="N14" s="710"/>
      <c r="O14" s="713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</row>
    <row r="15" spans="1:159" s="152" customFormat="1" ht="34.15" customHeight="1" x14ac:dyDescent="0.25">
      <c r="A15" s="142"/>
      <c r="B15" s="143"/>
      <c r="C15" s="714" t="s">
        <v>41</v>
      </c>
      <c r="D15" s="715"/>
      <c r="E15" s="715"/>
      <c r="F15" s="144"/>
      <c r="G15" s="516"/>
      <c r="H15" s="145"/>
      <c r="I15" s="146"/>
      <c r="J15" s="147"/>
      <c r="K15" s="148"/>
      <c r="L15" s="149"/>
      <c r="M15" s="150"/>
      <c r="N15" s="150"/>
      <c r="O15" s="151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</row>
    <row r="16" spans="1:159" s="163" customFormat="1" ht="18.75" hidden="1" customHeight="1" x14ac:dyDescent="0.25">
      <c r="A16" s="119"/>
      <c r="B16" s="120"/>
      <c r="C16" s="153" t="s">
        <v>42</v>
      </c>
      <c r="D16" s="154" t="s">
        <v>117</v>
      </c>
      <c r="E16" s="154" t="s">
        <v>118</v>
      </c>
      <c r="F16" s="154" t="s">
        <v>119</v>
      </c>
      <c r="G16" s="155" t="s">
        <v>120</v>
      </c>
      <c r="H16" s="156"/>
      <c r="I16" s="157"/>
      <c r="J16" s="158"/>
      <c r="K16" s="119"/>
      <c r="L16" s="159"/>
      <c r="M16" s="160"/>
      <c r="N16" s="160"/>
      <c r="O16" s="161"/>
      <c r="P16" s="119"/>
      <c r="Q16" s="119"/>
      <c r="R16" s="162"/>
      <c r="S16" s="162"/>
      <c r="T16" s="162"/>
      <c r="U16" s="162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</row>
    <row r="17" spans="1:147" s="163" customFormat="1" ht="36.75" hidden="1" thickBot="1" x14ac:dyDescent="0.3">
      <c r="A17" s="119"/>
      <c r="B17" s="120"/>
      <c r="C17" s="164" t="s">
        <v>43</v>
      </c>
      <c r="D17" s="165" t="s">
        <v>46</v>
      </c>
      <c r="E17" s="166" t="s">
        <v>46</v>
      </c>
      <c r="F17" s="165" t="s">
        <v>46</v>
      </c>
      <c r="G17" s="165" t="s">
        <v>46</v>
      </c>
      <c r="H17" s="716" t="s">
        <v>45</v>
      </c>
      <c r="I17" s="717"/>
      <c r="J17" s="158"/>
      <c r="K17" s="119"/>
      <c r="L17" s="167" t="s">
        <v>46</v>
      </c>
      <c r="M17" s="168" t="s">
        <v>44</v>
      </c>
      <c r="N17" s="169"/>
      <c r="O17" s="170"/>
      <c r="P17" s="119"/>
      <c r="Q17" s="119"/>
      <c r="R17" s="171"/>
      <c r="S17" s="171"/>
      <c r="T17" s="162"/>
      <c r="U17" s="162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</row>
    <row r="18" spans="1:147" s="179" customFormat="1" ht="7.5" customHeight="1" thickBot="1" x14ac:dyDescent="0.3">
      <c r="A18" s="119"/>
      <c r="B18" s="172"/>
      <c r="C18" s="173"/>
      <c r="D18" s="174"/>
      <c r="E18" s="174"/>
      <c r="F18" s="174"/>
      <c r="G18" s="174"/>
      <c r="H18" s="156"/>
      <c r="I18" s="175"/>
      <c r="J18" s="158"/>
      <c r="K18" s="119"/>
      <c r="L18" s="176"/>
      <c r="M18" s="177"/>
      <c r="N18" s="177"/>
      <c r="O18" s="178"/>
      <c r="P18" s="119"/>
      <c r="Q18" s="119"/>
      <c r="R18" s="162"/>
      <c r="S18" s="162"/>
      <c r="T18" s="162"/>
      <c r="U18" s="162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</row>
    <row r="19" spans="1:147" s="183" customFormat="1" ht="17.25" customHeight="1" x14ac:dyDescent="0.25">
      <c r="A19" s="137"/>
      <c r="B19" s="180">
        <v>1</v>
      </c>
      <c r="C19" s="651" t="s">
        <v>47</v>
      </c>
      <c r="D19" s="652"/>
      <c r="E19" s="652"/>
      <c r="F19" s="652"/>
      <c r="G19" s="688"/>
      <c r="H19" s="688"/>
      <c r="I19" s="181"/>
      <c r="J19" s="182"/>
      <c r="K19" s="137"/>
      <c r="L19" s="689"/>
      <c r="M19" s="690"/>
      <c r="N19" s="690"/>
      <c r="O19" s="691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</row>
    <row r="20" spans="1:147" s="163" customFormat="1" ht="48" x14ac:dyDescent="0.25">
      <c r="A20" s="119"/>
      <c r="B20" s="184"/>
      <c r="C20" s="185"/>
      <c r="D20" s="186" t="s">
        <v>192</v>
      </c>
      <c r="E20" s="187" t="s">
        <v>185</v>
      </c>
      <c r="F20" s="188"/>
      <c r="G20" s="189" t="s">
        <v>47</v>
      </c>
      <c r="H20" s="189" t="s">
        <v>48</v>
      </c>
      <c r="I20" s="190" t="s">
        <v>49</v>
      </c>
      <c r="J20" s="158"/>
      <c r="K20" s="119"/>
      <c r="L20" s="191" t="s">
        <v>47</v>
      </c>
      <c r="M20" s="189" t="s">
        <v>48</v>
      </c>
      <c r="N20" s="189" t="s">
        <v>50</v>
      </c>
      <c r="O20" s="192" t="s">
        <v>51</v>
      </c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</row>
    <row r="21" spans="1:147" s="163" customFormat="1" ht="18" customHeight="1" x14ac:dyDescent="0.25">
      <c r="A21" s="119"/>
      <c r="B21" s="184">
        <v>1.1000000000000001</v>
      </c>
      <c r="C21" s="620" t="s">
        <v>16</v>
      </c>
      <c r="D21" s="621"/>
      <c r="E21" s="621"/>
      <c r="F21" s="621"/>
      <c r="G21" s="621"/>
      <c r="H21" s="622"/>
      <c r="I21" s="623"/>
      <c r="J21" s="158"/>
      <c r="K21" s="119"/>
      <c r="L21" s="193"/>
      <c r="M21" s="194"/>
      <c r="N21" s="337" t="s">
        <v>52</v>
      </c>
      <c r="O21" s="195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</row>
    <row r="22" spans="1:147" s="163" customFormat="1" ht="18" customHeight="1" x14ac:dyDescent="0.25">
      <c r="A22" s="119"/>
      <c r="B22" s="184"/>
      <c r="C22" s="487" t="s">
        <v>186</v>
      </c>
      <c r="D22" s="488">
        <v>0</v>
      </c>
      <c r="E22" s="684">
        <f>SUM('Kennzahlen aus den Vorjahren'!K19)*4</f>
        <v>0</v>
      </c>
      <c r="F22" s="203"/>
      <c r="G22" s="489">
        <f>E22-D22</f>
        <v>0</v>
      </c>
      <c r="H22" s="198"/>
      <c r="I22" s="483"/>
      <c r="J22" s="158"/>
      <c r="K22" s="119"/>
      <c r="L22" s="200">
        <f>G22</f>
        <v>0</v>
      </c>
      <c r="M22" s="201"/>
      <c r="N22" s="487" t="s">
        <v>186</v>
      </c>
      <c r="O22" s="331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</row>
    <row r="23" spans="1:147" s="163" customFormat="1" ht="18" hidden="1" customHeight="1" x14ac:dyDescent="0.25">
      <c r="A23" s="119"/>
      <c r="B23" s="184"/>
      <c r="C23" s="196" t="s">
        <v>124</v>
      </c>
      <c r="D23" s="197">
        <v>0</v>
      </c>
      <c r="E23" s="684"/>
      <c r="F23" s="203"/>
      <c r="G23" s="489"/>
      <c r="H23" s="198"/>
      <c r="I23" s="199"/>
      <c r="J23" s="158"/>
      <c r="K23" s="119"/>
      <c r="L23" s="204">
        <f t="shared" ref="L23:L55" si="0">G23</f>
        <v>0</v>
      </c>
      <c r="M23" s="201"/>
      <c r="N23" s="196" t="s">
        <v>124</v>
      </c>
      <c r="O23" s="331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</row>
    <row r="24" spans="1:147" s="163" customFormat="1" ht="18" hidden="1" customHeight="1" x14ac:dyDescent="0.25">
      <c r="A24" s="119"/>
      <c r="B24" s="184"/>
      <c r="C24" s="196" t="s">
        <v>125</v>
      </c>
      <c r="D24" s="197">
        <v>0</v>
      </c>
      <c r="E24" s="684"/>
      <c r="F24" s="203"/>
      <c r="G24" s="489"/>
      <c r="H24" s="198"/>
      <c r="I24" s="199"/>
      <c r="J24" s="158"/>
      <c r="K24" s="119"/>
      <c r="L24" s="204">
        <f t="shared" si="0"/>
        <v>0</v>
      </c>
      <c r="M24" s="201"/>
      <c r="N24" s="196" t="s">
        <v>125</v>
      </c>
      <c r="O24" s="331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</row>
    <row r="25" spans="1:147" s="163" customFormat="1" ht="18" hidden="1" customHeight="1" x14ac:dyDescent="0.25">
      <c r="A25" s="119"/>
      <c r="B25" s="184"/>
      <c r="C25" s="484" t="s">
        <v>126</v>
      </c>
      <c r="D25" s="485">
        <v>0</v>
      </c>
      <c r="E25" s="684"/>
      <c r="F25" s="203"/>
      <c r="G25" s="489"/>
      <c r="H25" s="198"/>
      <c r="I25" s="486"/>
      <c r="J25" s="158"/>
      <c r="K25" s="119"/>
      <c r="L25" s="204">
        <f t="shared" si="0"/>
        <v>0</v>
      </c>
      <c r="M25" s="201"/>
      <c r="N25" s="196" t="s">
        <v>126</v>
      </c>
      <c r="O25" s="331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</row>
    <row r="26" spans="1:147" s="163" customFormat="1" ht="18" customHeight="1" x14ac:dyDescent="0.25">
      <c r="A26" s="119"/>
      <c r="B26" s="184">
        <v>1.2</v>
      </c>
      <c r="C26" s="620" t="s">
        <v>130</v>
      </c>
      <c r="D26" s="621"/>
      <c r="E26" s="621"/>
      <c r="F26" s="621"/>
      <c r="G26" s="621"/>
      <c r="H26" s="622"/>
      <c r="I26" s="623"/>
      <c r="J26" s="158"/>
      <c r="K26" s="119"/>
      <c r="L26" s="193"/>
      <c r="M26" s="194"/>
      <c r="N26" s="329" t="s">
        <v>131</v>
      </c>
      <c r="O26" s="330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</row>
    <row r="27" spans="1:147" s="163" customFormat="1" ht="18" customHeight="1" x14ac:dyDescent="0.25">
      <c r="A27" s="119"/>
      <c r="B27" s="184"/>
      <c r="C27" s="487" t="s">
        <v>186</v>
      </c>
      <c r="D27" s="488">
        <v>0</v>
      </c>
      <c r="E27" s="684">
        <f>SUM('Kennzahlen aus den Vorjahren'!K20)*4</f>
        <v>0</v>
      </c>
      <c r="F27" s="203"/>
      <c r="G27" s="489">
        <f>E27-D27</f>
        <v>0</v>
      </c>
      <c r="H27" s="198"/>
      <c r="I27" s="483"/>
      <c r="J27" s="158"/>
      <c r="K27" s="119"/>
      <c r="L27" s="200">
        <f>G27</f>
        <v>0</v>
      </c>
      <c r="M27" s="328"/>
      <c r="N27" s="487" t="s">
        <v>186</v>
      </c>
      <c r="O27" s="331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</row>
    <row r="28" spans="1:147" s="163" customFormat="1" ht="18" hidden="1" customHeight="1" x14ac:dyDescent="0.25">
      <c r="A28" s="119"/>
      <c r="B28" s="184"/>
      <c r="C28" s="196" t="s">
        <v>124</v>
      </c>
      <c r="D28" s="197">
        <v>0</v>
      </c>
      <c r="E28" s="684"/>
      <c r="F28" s="203"/>
      <c r="G28" s="489"/>
      <c r="H28" s="198"/>
      <c r="I28" s="199"/>
      <c r="J28" s="158"/>
      <c r="K28" s="119"/>
      <c r="L28" s="200">
        <f t="shared" ref="L28:L30" si="1">G28</f>
        <v>0</v>
      </c>
      <c r="M28" s="328"/>
      <c r="N28" s="196" t="s">
        <v>124</v>
      </c>
      <c r="O28" s="331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</row>
    <row r="29" spans="1:147" s="163" customFormat="1" ht="18" hidden="1" customHeight="1" x14ac:dyDescent="0.25">
      <c r="A29" s="119"/>
      <c r="B29" s="184"/>
      <c r="C29" s="196" t="s">
        <v>125</v>
      </c>
      <c r="D29" s="197">
        <v>0</v>
      </c>
      <c r="E29" s="684"/>
      <c r="F29" s="203"/>
      <c r="G29" s="489"/>
      <c r="H29" s="198"/>
      <c r="I29" s="199"/>
      <c r="J29" s="158"/>
      <c r="K29" s="119"/>
      <c r="L29" s="200">
        <f t="shared" si="1"/>
        <v>0</v>
      </c>
      <c r="M29" s="328"/>
      <c r="N29" s="196" t="s">
        <v>125</v>
      </c>
      <c r="O29" s="331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</row>
    <row r="30" spans="1:147" s="163" customFormat="1" ht="18" hidden="1" customHeight="1" x14ac:dyDescent="0.25">
      <c r="A30" s="119"/>
      <c r="B30" s="184"/>
      <c r="C30" s="484" t="s">
        <v>126</v>
      </c>
      <c r="D30" s="485">
        <v>0</v>
      </c>
      <c r="E30" s="684"/>
      <c r="F30" s="203"/>
      <c r="G30" s="489"/>
      <c r="H30" s="198"/>
      <c r="I30" s="486"/>
      <c r="J30" s="158"/>
      <c r="K30" s="119"/>
      <c r="L30" s="200">
        <f t="shared" si="1"/>
        <v>0</v>
      </c>
      <c r="M30" s="328"/>
      <c r="N30" s="196" t="s">
        <v>126</v>
      </c>
      <c r="O30" s="331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</row>
    <row r="31" spans="1:147" s="163" customFormat="1" ht="18" customHeight="1" x14ac:dyDescent="0.25">
      <c r="A31" s="119"/>
      <c r="B31" s="184">
        <v>1.3</v>
      </c>
      <c r="C31" s="620" t="s">
        <v>53</v>
      </c>
      <c r="D31" s="621"/>
      <c r="E31" s="621"/>
      <c r="F31" s="621"/>
      <c r="G31" s="621"/>
      <c r="H31" s="622"/>
      <c r="I31" s="623"/>
      <c r="J31" s="158"/>
      <c r="K31" s="119"/>
      <c r="L31" s="193"/>
      <c r="M31" s="194"/>
      <c r="N31" s="337" t="s">
        <v>53</v>
      </c>
      <c r="O31" s="195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</row>
    <row r="32" spans="1:147" s="163" customFormat="1" ht="18" customHeight="1" x14ac:dyDescent="0.25">
      <c r="A32" s="119"/>
      <c r="B32" s="184"/>
      <c r="C32" s="487" t="s">
        <v>186</v>
      </c>
      <c r="D32" s="488">
        <v>0</v>
      </c>
      <c r="E32" s="684">
        <f>'Kennzahlen aus den Vorjahren'!K21*4</f>
        <v>0</v>
      </c>
      <c r="F32" s="203"/>
      <c r="G32" s="489">
        <f>E32-D32</f>
        <v>0</v>
      </c>
      <c r="H32" s="198"/>
      <c r="I32" s="483"/>
      <c r="J32" s="158"/>
      <c r="K32" s="119"/>
      <c r="L32" s="205">
        <f t="shared" si="0"/>
        <v>0</v>
      </c>
      <c r="M32" s="201"/>
      <c r="N32" s="487" t="s">
        <v>186</v>
      </c>
      <c r="O32" s="331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</row>
    <row r="33" spans="1:147" s="163" customFormat="1" ht="18" hidden="1" customHeight="1" x14ac:dyDescent="0.25">
      <c r="A33" s="119"/>
      <c r="B33" s="184"/>
      <c r="C33" s="196" t="s">
        <v>124</v>
      </c>
      <c r="D33" s="197">
        <v>0</v>
      </c>
      <c r="E33" s="684"/>
      <c r="F33" s="203"/>
      <c r="G33" s="489"/>
      <c r="H33" s="198"/>
      <c r="I33" s="199"/>
      <c r="J33" s="158"/>
      <c r="K33" s="119"/>
      <c r="L33" s="204">
        <f t="shared" si="0"/>
        <v>0</v>
      </c>
      <c r="M33" s="201"/>
      <c r="N33" s="196" t="s">
        <v>124</v>
      </c>
      <c r="O33" s="331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</row>
    <row r="34" spans="1:147" s="163" customFormat="1" ht="18" hidden="1" customHeight="1" x14ac:dyDescent="0.25">
      <c r="A34" s="119"/>
      <c r="B34" s="184"/>
      <c r="C34" s="196" t="s">
        <v>125</v>
      </c>
      <c r="D34" s="197">
        <v>0</v>
      </c>
      <c r="E34" s="684"/>
      <c r="F34" s="203"/>
      <c r="G34" s="489"/>
      <c r="H34" s="198"/>
      <c r="I34" s="199"/>
      <c r="J34" s="158"/>
      <c r="K34" s="119"/>
      <c r="L34" s="204">
        <f t="shared" si="0"/>
        <v>0</v>
      </c>
      <c r="M34" s="201"/>
      <c r="N34" s="196" t="s">
        <v>125</v>
      </c>
      <c r="O34" s="331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</row>
    <row r="35" spans="1:147" s="163" customFormat="1" ht="18" hidden="1" customHeight="1" x14ac:dyDescent="0.25">
      <c r="A35" s="119"/>
      <c r="B35" s="184"/>
      <c r="C35" s="484" t="s">
        <v>126</v>
      </c>
      <c r="D35" s="485">
        <v>0</v>
      </c>
      <c r="E35" s="684"/>
      <c r="F35" s="203"/>
      <c r="G35" s="489"/>
      <c r="H35" s="198"/>
      <c r="I35" s="486"/>
      <c r="J35" s="158"/>
      <c r="K35" s="119"/>
      <c r="L35" s="204">
        <f t="shared" si="0"/>
        <v>0</v>
      </c>
      <c r="M35" s="201"/>
      <c r="N35" s="196" t="s">
        <v>126</v>
      </c>
      <c r="O35" s="331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</row>
    <row r="36" spans="1:147" s="163" customFormat="1" ht="18" customHeight="1" x14ac:dyDescent="0.25">
      <c r="A36" s="119"/>
      <c r="B36" s="184">
        <v>1.4</v>
      </c>
      <c r="C36" s="620" t="s">
        <v>18</v>
      </c>
      <c r="D36" s="621"/>
      <c r="E36" s="621"/>
      <c r="F36" s="621"/>
      <c r="G36" s="621"/>
      <c r="H36" s="622"/>
      <c r="I36" s="623"/>
      <c r="J36" s="158"/>
      <c r="K36" s="119"/>
      <c r="L36" s="193"/>
      <c r="M36" s="194"/>
      <c r="N36" s="337" t="s">
        <v>18</v>
      </c>
      <c r="O36" s="195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</row>
    <row r="37" spans="1:147" s="163" customFormat="1" ht="18" customHeight="1" x14ac:dyDescent="0.25">
      <c r="A37" s="119"/>
      <c r="B37" s="184"/>
      <c r="C37" s="487" t="s">
        <v>186</v>
      </c>
      <c r="D37" s="488">
        <v>0</v>
      </c>
      <c r="E37" s="684">
        <f>'Kennzahlen aus den Vorjahren'!K22*4</f>
        <v>0</v>
      </c>
      <c r="F37" s="203"/>
      <c r="G37" s="489">
        <f>E37-D37</f>
        <v>0</v>
      </c>
      <c r="H37" s="198"/>
      <c r="I37" s="483"/>
      <c r="J37" s="158"/>
      <c r="K37" s="119"/>
      <c r="L37" s="205">
        <f t="shared" si="0"/>
        <v>0</v>
      </c>
      <c r="M37" s="201"/>
      <c r="N37" s="487" t="s">
        <v>186</v>
      </c>
      <c r="O37" s="331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</row>
    <row r="38" spans="1:147" s="163" customFormat="1" ht="18" hidden="1" customHeight="1" x14ac:dyDescent="0.25">
      <c r="A38" s="119"/>
      <c r="B38" s="184"/>
      <c r="C38" s="196" t="s">
        <v>124</v>
      </c>
      <c r="D38" s="197">
        <v>0</v>
      </c>
      <c r="E38" s="684"/>
      <c r="F38" s="203"/>
      <c r="G38" s="489"/>
      <c r="H38" s="198"/>
      <c r="I38" s="199"/>
      <c r="J38" s="158"/>
      <c r="K38" s="119"/>
      <c r="L38" s="204">
        <f t="shared" si="0"/>
        <v>0</v>
      </c>
      <c r="M38" s="201"/>
      <c r="N38" s="196" t="s">
        <v>124</v>
      </c>
      <c r="O38" s="331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</row>
    <row r="39" spans="1:147" s="163" customFormat="1" ht="18" hidden="1" customHeight="1" x14ac:dyDescent="0.25">
      <c r="A39" s="119"/>
      <c r="B39" s="184"/>
      <c r="C39" s="196" t="s">
        <v>125</v>
      </c>
      <c r="D39" s="197">
        <v>0</v>
      </c>
      <c r="E39" s="684"/>
      <c r="F39" s="203"/>
      <c r="G39" s="489"/>
      <c r="H39" s="198"/>
      <c r="I39" s="199"/>
      <c r="J39" s="158"/>
      <c r="K39" s="119"/>
      <c r="L39" s="204">
        <f t="shared" si="0"/>
        <v>0</v>
      </c>
      <c r="M39" s="201"/>
      <c r="N39" s="196" t="s">
        <v>125</v>
      </c>
      <c r="O39" s="331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</row>
    <row r="40" spans="1:147" s="163" customFormat="1" ht="18" hidden="1" customHeight="1" x14ac:dyDescent="0.25">
      <c r="A40" s="119"/>
      <c r="B40" s="184"/>
      <c r="C40" s="484" t="s">
        <v>126</v>
      </c>
      <c r="D40" s="485">
        <v>0</v>
      </c>
      <c r="E40" s="684"/>
      <c r="F40" s="203"/>
      <c r="G40" s="489"/>
      <c r="H40" s="198"/>
      <c r="I40" s="486"/>
      <c r="J40" s="158"/>
      <c r="K40" s="119"/>
      <c r="L40" s="204">
        <f t="shared" si="0"/>
        <v>0</v>
      </c>
      <c r="M40" s="201"/>
      <c r="N40" s="196" t="s">
        <v>126</v>
      </c>
      <c r="O40" s="331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</row>
    <row r="41" spans="1:147" s="163" customFormat="1" ht="18" customHeight="1" x14ac:dyDescent="0.25">
      <c r="A41" s="119"/>
      <c r="B41" s="184">
        <v>1.5</v>
      </c>
      <c r="C41" s="686" t="s">
        <v>54</v>
      </c>
      <c r="D41" s="687"/>
      <c r="E41" s="687"/>
      <c r="F41" s="687"/>
      <c r="G41" s="687"/>
      <c r="H41" s="622"/>
      <c r="I41" s="623"/>
      <c r="J41" s="158"/>
      <c r="K41" s="119"/>
      <c r="L41" s="193"/>
      <c r="M41" s="194"/>
      <c r="N41" s="337" t="s">
        <v>55</v>
      </c>
      <c r="O41" s="195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</row>
    <row r="42" spans="1:147" s="163" customFormat="1" ht="18" customHeight="1" x14ac:dyDescent="0.25">
      <c r="A42" s="119"/>
      <c r="B42" s="206"/>
      <c r="C42" s="487" t="s">
        <v>186</v>
      </c>
      <c r="D42" s="488">
        <v>0</v>
      </c>
      <c r="E42" s="684">
        <f>'Kennzahlen aus den Vorjahren'!K23*4</f>
        <v>0</v>
      </c>
      <c r="F42" s="203"/>
      <c r="G42" s="489">
        <f>E42-D42</f>
        <v>0</v>
      </c>
      <c r="H42" s="198"/>
      <c r="I42" s="483"/>
      <c r="J42" s="158"/>
      <c r="K42" s="119"/>
      <c r="L42" s="205">
        <f t="shared" si="0"/>
        <v>0</v>
      </c>
      <c r="M42" s="207"/>
      <c r="N42" s="487" t="s">
        <v>186</v>
      </c>
      <c r="O42" s="331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</row>
    <row r="43" spans="1:147" s="163" customFormat="1" ht="18" hidden="1" customHeight="1" x14ac:dyDescent="0.25">
      <c r="A43" s="119"/>
      <c r="B43" s="206"/>
      <c r="C43" s="196" t="s">
        <v>124</v>
      </c>
      <c r="D43" s="197"/>
      <c r="E43" s="684"/>
      <c r="F43" s="203"/>
      <c r="G43" s="489"/>
      <c r="H43" s="198"/>
      <c r="I43" s="199"/>
      <c r="J43" s="158"/>
      <c r="K43" s="119"/>
      <c r="L43" s="204">
        <f t="shared" si="0"/>
        <v>0</v>
      </c>
      <c r="M43" s="207"/>
      <c r="N43" s="196" t="s">
        <v>124</v>
      </c>
      <c r="O43" s="331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</row>
    <row r="44" spans="1:147" s="163" customFormat="1" ht="18" hidden="1" customHeight="1" x14ac:dyDescent="0.25">
      <c r="A44" s="119"/>
      <c r="B44" s="206"/>
      <c r="C44" s="196" t="s">
        <v>125</v>
      </c>
      <c r="D44" s="197"/>
      <c r="E44" s="684"/>
      <c r="F44" s="203"/>
      <c r="G44" s="489"/>
      <c r="H44" s="198"/>
      <c r="I44" s="199"/>
      <c r="J44" s="158"/>
      <c r="K44" s="119"/>
      <c r="L44" s="204">
        <f t="shared" si="0"/>
        <v>0</v>
      </c>
      <c r="M44" s="207"/>
      <c r="N44" s="196" t="s">
        <v>125</v>
      </c>
      <c r="O44" s="331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</row>
    <row r="45" spans="1:147" s="163" customFormat="1" ht="18" hidden="1" customHeight="1" x14ac:dyDescent="0.25">
      <c r="A45" s="119"/>
      <c r="B45" s="206"/>
      <c r="C45" s="484" t="s">
        <v>126</v>
      </c>
      <c r="D45" s="485"/>
      <c r="E45" s="684"/>
      <c r="F45" s="203"/>
      <c r="G45" s="489"/>
      <c r="H45" s="198"/>
      <c r="I45" s="486"/>
      <c r="J45" s="158"/>
      <c r="K45" s="119"/>
      <c r="L45" s="204">
        <f t="shared" si="0"/>
        <v>0</v>
      </c>
      <c r="M45" s="207"/>
      <c r="N45" s="196" t="s">
        <v>126</v>
      </c>
      <c r="O45" s="331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</row>
    <row r="46" spans="1:147" s="163" customFormat="1" ht="18" customHeight="1" x14ac:dyDescent="0.25">
      <c r="A46" s="119"/>
      <c r="B46" s="206">
        <v>1.6</v>
      </c>
      <c r="C46" s="620" t="s">
        <v>56</v>
      </c>
      <c r="D46" s="621"/>
      <c r="E46" s="621"/>
      <c r="F46" s="621"/>
      <c r="G46" s="621"/>
      <c r="H46" s="622"/>
      <c r="I46" s="623"/>
      <c r="J46" s="158"/>
      <c r="K46" s="119"/>
      <c r="L46" s="193"/>
      <c r="M46" s="194"/>
      <c r="N46" s="337" t="s">
        <v>56</v>
      </c>
      <c r="O46" s="195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</row>
    <row r="47" spans="1:147" s="163" customFormat="1" ht="18" customHeight="1" x14ac:dyDescent="0.25">
      <c r="A47" s="119"/>
      <c r="B47" s="206"/>
      <c r="C47" s="487" t="s">
        <v>186</v>
      </c>
      <c r="D47" s="488">
        <v>0</v>
      </c>
      <c r="E47" s="684">
        <f>'Kennzahlen aus den Vorjahren'!K24*4</f>
        <v>0</v>
      </c>
      <c r="F47" s="203"/>
      <c r="G47" s="502">
        <f>E47-D47</f>
        <v>0</v>
      </c>
      <c r="H47" s="208"/>
      <c r="I47" s="483"/>
      <c r="J47" s="158"/>
      <c r="K47" s="119"/>
      <c r="L47" s="205">
        <f t="shared" si="0"/>
        <v>0</v>
      </c>
      <c r="M47" s="207"/>
      <c r="N47" s="487" t="s">
        <v>186</v>
      </c>
      <c r="O47" s="331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</row>
    <row r="48" spans="1:147" s="163" customFormat="1" ht="18" hidden="1" customHeight="1" x14ac:dyDescent="0.25">
      <c r="A48" s="119"/>
      <c r="B48" s="206"/>
      <c r="C48" s="196" t="s">
        <v>124</v>
      </c>
      <c r="D48" s="197"/>
      <c r="E48" s="684"/>
      <c r="F48" s="203"/>
      <c r="G48" s="489"/>
      <c r="H48" s="208"/>
      <c r="I48" s="199"/>
      <c r="J48" s="158"/>
      <c r="K48" s="119"/>
      <c r="L48" s="204">
        <f t="shared" si="0"/>
        <v>0</v>
      </c>
      <c r="M48" s="207"/>
      <c r="N48" s="196" t="s">
        <v>124</v>
      </c>
      <c r="O48" s="331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</row>
    <row r="49" spans="1:147" s="163" customFormat="1" ht="18" hidden="1" customHeight="1" x14ac:dyDescent="0.25">
      <c r="A49" s="119"/>
      <c r="B49" s="206"/>
      <c r="C49" s="196" t="s">
        <v>125</v>
      </c>
      <c r="D49" s="197"/>
      <c r="E49" s="684"/>
      <c r="F49" s="203"/>
      <c r="G49" s="489"/>
      <c r="H49" s="208"/>
      <c r="I49" s="199"/>
      <c r="J49" s="158"/>
      <c r="K49" s="119"/>
      <c r="L49" s="204">
        <f t="shared" si="0"/>
        <v>0</v>
      </c>
      <c r="M49" s="207"/>
      <c r="N49" s="196" t="s">
        <v>125</v>
      </c>
      <c r="O49" s="331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</row>
    <row r="50" spans="1:147" s="163" customFormat="1" ht="18" hidden="1" customHeight="1" x14ac:dyDescent="0.25">
      <c r="A50" s="119"/>
      <c r="B50" s="206"/>
      <c r="C50" s="484" t="s">
        <v>126</v>
      </c>
      <c r="D50" s="485"/>
      <c r="E50" s="684"/>
      <c r="F50" s="203"/>
      <c r="G50" s="489"/>
      <c r="H50" s="208"/>
      <c r="I50" s="486"/>
      <c r="J50" s="158"/>
      <c r="K50" s="119"/>
      <c r="L50" s="204">
        <f t="shared" si="0"/>
        <v>0</v>
      </c>
      <c r="M50" s="207"/>
      <c r="N50" s="196" t="s">
        <v>126</v>
      </c>
      <c r="O50" s="331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</row>
    <row r="51" spans="1:147" s="163" customFormat="1" ht="18" customHeight="1" x14ac:dyDescent="0.25">
      <c r="A51" s="119"/>
      <c r="B51" s="206">
        <v>1.7</v>
      </c>
      <c r="C51" s="620" t="s">
        <v>57</v>
      </c>
      <c r="D51" s="621"/>
      <c r="E51" s="621"/>
      <c r="F51" s="621"/>
      <c r="G51" s="621"/>
      <c r="H51" s="622"/>
      <c r="I51" s="623"/>
      <c r="J51" s="158"/>
      <c r="K51" s="119"/>
      <c r="L51" s="193"/>
      <c r="M51" s="194"/>
      <c r="N51" s="337" t="s">
        <v>57</v>
      </c>
      <c r="O51" s="195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</row>
    <row r="52" spans="1:147" s="163" customFormat="1" ht="18" customHeight="1" x14ac:dyDescent="0.25">
      <c r="A52" s="119"/>
      <c r="B52" s="206"/>
      <c r="C52" s="487" t="s">
        <v>186</v>
      </c>
      <c r="D52" s="488">
        <v>0</v>
      </c>
      <c r="E52" s="684">
        <f>'Kennzahlen aus den Vorjahren'!K25*4</f>
        <v>0</v>
      </c>
      <c r="F52" s="203"/>
      <c r="G52" s="489">
        <f>E52-D52</f>
        <v>0</v>
      </c>
      <c r="H52" s="501"/>
      <c r="I52" s="483"/>
      <c r="J52" s="158"/>
      <c r="K52" s="119"/>
      <c r="L52" s="205">
        <f t="shared" si="0"/>
        <v>0</v>
      </c>
      <c r="M52" s="207"/>
      <c r="N52" s="487" t="s">
        <v>186</v>
      </c>
      <c r="O52" s="331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</row>
    <row r="53" spans="1:147" s="163" customFormat="1" ht="18" hidden="1" customHeight="1" x14ac:dyDescent="0.25">
      <c r="A53" s="119"/>
      <c r="B53" s="206"/>
      <c r="C53" s="196" t="s">
        <v>124</v>
      </c>
      <c r="D53" s="197">
        <v>0</v>
      </c>
      <c r="E53" s="684"/>
      <c r="F53" s="203"/>
      <c r="G53" s="489">
        <v>0</v>
      </c>
      <c r="H53" s="501"/>
      <c r="I53" s="199"/>
      <c r="J53" s="158"/>
      <c r="K53" s="119"/>
      <c r="L53" s="204">
        <f t="shared" si="0"/>
        <v>0</v>
      </c>
      <c r="M53" s="207"/>
      <c r="N53" s="196" t="s">
        <v>124</v>
      </c>
      <c r="O53" s="331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</row>
    <row r="54" spans="1:147" s="163" customFormat="1" ht="18" hidden="1" customHeight="1" x14ac:dyDescent="0.25">
      <c r="A54" s="119"/>
      <c r="B54" s="206"/>
      <c r="C54" s="196" t="s">
        <v>125</v>
      </c>
      <c r="D54" s="197">
        <v>0</v>
      </c>
      <c r="E54" s="684"/>
      <c r="F54" s="203"/>
      <c r="G54" s="489">
        <v>0</v>
      </c>
      <c r="H54" s="501"/>
      <c r="I54" s="199"/>
      <c r="J54" s="158"/>
      <c r="K54" s="119"/>
      <c r="L54" s="204">
        <f t="shared" si="0"/>
        <v>0</v>
      </c>
      <c r="M54" s="207"/>
      <c r="N54" s="196" t="s">
        <v>125</v>
      </c>
      <c r="O54" s="331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</row>
    <row r="55" spans="1:147" s="163" customFormat="1" ht="18" hidden="1" customHeight="1" x14ac:dyDescent="0.25">
      <c r="A55" s="119"/>
      <c r="B55" s="206"/>
      <c r="C55" s="196" t="s">
        <v>126</v>
      </c>
      <c r="D55" s="197">
        <v>0</v>
      </c>
      <c r="E55" s="685"/>
      <c r="F55" s="203"/>
      <c r="G55" s="489">
        <v>0</v>
      </c>
      <c r="H55" s="501"/>
      <c r="I55" s="199"/>
      <c r="J55" s="158"/>
      <c r="K55" s="119"/>
      <c r="L55" s="204">
        <f t="shared" si="0"/>
        <v>0</v>
      </c>
      <c r="M55" s="207"/>
      <c r="N55" s="196" t="s">
        <v>126</v>
      </c>
      <c r="O55" s="331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</row>
    <row r="56" spans="1:147" s="163" customFormat="1" ht="18" customHeight="1" thickBot="1" x14ac:dyDescent="0.3">
      <c r="A56" s="119"/>
      <c r="B56" s="180">
        <v>1</v>
      </c>
      <c r="C56" s="646" t="s">
        <v>58</v>
      </c>
      <c r="D56" s="675"/>
      <c r="E56" s="675"/>
      <c r="F56" s="676"/>
      <c r="G56" s="209">
        <f>SUM(G22:G55)</f>
        <v>0</v>
      </c>
      <c r="H56" s="518"/>
      <c r="I56" s="210"/>
      <c r="J56" s="158"/>
      <c r="K56" s="119"/>
      <c r="L56" s="211">
        <f>SUM(L22:L55)</f>
        <v>0</v>
      </c>
      <c r="M56" s="212"/>
      <c r="N56" s="213" t="s">
        <v>58</v>
      </c>
      <c r="O56" s="214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</row>
    <row r="57" spans="1:147" s="163" customFormat="1" ht="18" customHeight="1" thickBot="1" x14ac:dyDescent="0.3">
      <c r="A57" s="119"/>
      <c r="B57" s="677"/>
      <c r="C57" s="678"/>
      <c r="D57" s="678"/>
      <c r="E57" s="678"/>
      <c r="F57" s="678"/>
      <c r="G57" s="678"/>
      <c r="H57" s="678"/>
      <c r="I57" s="678"/>
      <c r="J57" s="158"/>
      <c r="K57" s="119"/>
      <c r="L57" s="215"/>
      <c r="M57" s="216"/>
      <c r="N57" s="217"/>
      <c r="O57" s="217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</row>
    <row r="58" spans="1:147" s="163" customFormat="1" ht="18" customHeight="1" x14ac:dyDescent="0.25">
      <c r="A58" s="119"/>
      <c r="B58" s="218">
        <v>2</v>
      </c>
      <c r="C58" s="651" t="s">
        <v>59</v>
      </c>
      <c r="D58" s="652"/>
      <c r="E58" s="652"/>
      <c r="F58" s="652"/>
      <c r="G58" s="219"/>
      <c r="H58" s="220"/>
      <c r="I58" s="221"/>
      <c r="J58" s="158"/>
      <c r="K58" s="119"/>
      <c r="L58" s="222"/>
      <c r="M58" s="220"/>
      <c r="N58" s="223" t="s">
        <v>59</v>
      </c>
      <c r="O58" s="224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</row>
    <row r="59" spans="1:147" s="163" customFormat="1" ht="18" customHeight="1" x14ac:dyDescent="0.25">
      <c r="A59" s="119"/>
      <c r="B59" s="206"/>
      <c r="C59" s="620" t="s">
        <v>121</v>
      </c>
      <c r="D59" s="621"/>
      <c r="E59" s="621"/>
      <c r="F59" s="621"/>
      <c r="G59" s="621"/>
      <c r="H59" s="622"/>
      <c r="I59" s="623"/>
      <c r="J59" s="158"/>
      <c r="K59" s="119"/>
      <c r="L59" s="193"/>
      <c r="M59" s="194"/>
      <c r="N59" s="225" t="s">
        <v>60</v>
      </c>
      <c r="O59" s="226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</row>
    <row r="60" spans="1:147" s="163" customFormat="1" ht="18" customHeight="1" x14ac:dyDescent="0.25">
      <c r="A60" s="119"/>
      <c r="B60" s="206">
        <v>2.1</v>
      </c>
      <c r="C60" s="679" t="s">
        <v>61</v>
      </c>
      <c r="D60" s="680"/>
      <c r="E60" s="680"/>
      <c r="F60" s="681"/>
      <c r="G60" s="482">
        <v>0</v>
      </c>
      <c r="H60" s="501"/>
      <c r="I60" s="483"/>
      <c r="J60" s="158"/>
      <c r="K60" s="119"/>
      <c r="L60" s="228">
        <f>G60</f>
        <v>0</v>
      </c>
      <c r="M60" s="207"/>
      <c r="N60" s="229" t="s">
        <v>62</v>
      </c>
      <c r="O60" s="332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</row>
    <row r="61" spans="1:147" s="163" customFormat="1" ht="18" customHeight="1" x14ac:dyDescent="0.25">
      <c r="A61" s="119"/>
      <c r="B61" s="206">
        <v>2.2000000000000002</v>
      </c>
      <c r="C61" s="679" t="s">
        <v>63</v>
      </c>
      <c r="D61" s="680"/>
      <c r="E61" s="680"/>
      <c r="F61" s="681"/>
      <c r="G61" s="227">
        <v>0</v>
      </c>
      <c r="H61" s="501"/>
      <c r="I61" s="199"/>
      <c r="J61" s="158"/>
      <c r="K61" s="119"/>
      <c r="L61" s="204">
        <f>G61</f>
        <v>0</v>
      </c>
      <c r="M61" s="207"/>
      <c r="N61" s="230" t="s">
        <v>64</v>
      </c>
      <c r="O61" s="333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</row>
    <row r="62" spans="1:147" s="163" customFormat="1" ht="18" customHeight="1" x14ac:dyDescent="0.25">
      <c r="A62" s="119"/>
      <c r="B62" s="206">
        <v>2.2999999999999998</v>
      </c>
      <c r="C62" s="614" t="s">
        <v>65</v>
      </c>
      <c r="D62" s="640"/>
      <c r="E62" s="640"/>
      <c r="F62" s="641"/>
      <c r="G62" s="227">
        <v>0</v>
      </c>
      <c r="H62" s="501"/>
      <c r="I62" s="199"/>
      <c r="J62" s="158"/>
      <c r="K62" s="119"/>
      <c r="L62" s="204">
        <f>G62</f>
        <v>0</v>
      </c>
      <c r="M62" s="207"/>
      <c r="N62" s="230" t="s">
        <v>66</v>
      </c>
      <c r="O62" s="333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</row>
    <row r="63" spans="1:147" s="163" customFormat="1" ht="18" customHeight="1" x14ac:dyDescent="0.25">
      <c r="A63" s="119"/>
      <c r="B63" s="206">
        <v>2.4</v>
      </c>
      <c r="C63" s="656" t="s">
        <v>67</v>
      </c>
      <c r="D63" s="682"/>
      <c r="E63" s="682"/>
      <c r="F63" s="683"/>
      <c r="G63" s="227">
        <v>0</v>
      </c>
      <c r="H63" s="501"/>
      <c r="I63" s="199"/>
      <c r="J63" s="158"/>
      <c r="K63" s="119"/>
      <c r="L63" s="204">
        <f>G63</f>
        <v>0</v>
      </c>
      <c r="M63" s="207"/>
      <c r="N63" s="230" t="s">
        <v>68</v>
      </c>
      <c r="O63" s="333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</row>
    <row r="64" spans="1:147" s="163" customFormat="1" ht="18" customHeight="1" thickBot="1" x14ac:dyDescent="0.3">
      <c r="A64" s="119"/>
      <c r="B64" s="180">
        <v>2</v>
      </c>
      <c r="C64" s="646" t="s">
        <v>69</v>
      </c>
      <c r="D64" s="647"/>
      <c r="E64" s="647"/>
      <c r="F64" s="648"/>
      <c r="G64" s="231">
        <f>SUM(G60:G63)</f>
        <v>0</v>
      </c>
      <c r="H64" s="518"/>
      <c r="I64" s="232"/>
      <c r="J64" s="158"/>
      <c r="K64" s="119"/>
      <c r="L64" s="211">
        <f>SUM(L60:L63)</f>
        <v>0</v>
      </c>
      <c r="M64" s="212"/>
      <c r="N64" s="213" t="s">
        <v>70</v>
      </c>
      <c r="O64" s="214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</row>
    <row r="65" spans="1:147" s="163" customFormat="1" ht="18" customHeight="1" thickBot="1" x14ac:dyDescent="0.3">
      <c r="A65" s="119"/>
      <c r="B65" s="677"/>
      <c r="C65" s="678"/>
      <c r="D65" s="678"/>
      <c r="E65" s="678"/>
      <c r="F65" s="678"/>
      <c r="G65" s="678"/>
      <c r="H65" s="678"/>
      <c r="I65" s="678"/>
      <c r="J65" s="158"/>
      <c r="K65" s="119"/>
      <c r="L65" s="215"/>
      <c r="M65" s="216"/>
      <c r="N65" s="217"/>
      <c r="O65" s="217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</row>
    <row r="66" spans="1:147" s="163" customFormat="1" ht="18" customHeight="1" x14ac:dyDescent="0.25">
      <c r="A66" s="119"/>
      <c r="B66" s="218">
        <v>3</v>
      </c>
      <c r="C66" s="651" t="s">
        <v>71</v>
      </c>
      <c r="D66" s="652"/>
      <c r="E66" s="652"/>
      <c r="F66" s="652"/>
      <c r="G66" s="233"/>
      <c r="H66" s="234"/>
      <c r="I66" s="221"/>
      <c r="J66" s="158"/>
      <c r="K66" s="119"/>
      <c r="L66" s="222"/>
      <c r="M66" s="220"/>
      <c r="N66" s="223" t="s">
        <v>72</v>
      </c>
      <c r="O66" s="224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</row>
    <row r="67" spans="1:147" s="163" customFormat="1" ht="30" hidden="1" customHeight="1" x14ac:dyDescent="0.25">
      <c r="A67" s="119"/>
      <c r="B67" s="235"/>
      <c r="C67" s="672" t="s">
        <v>73</v>
      </c>
      <c r="D67" s="673"/>
      <c r="E67" s="673"/>
      <c r="F67" s="674"/>
      <c r="G67" s="236" t="s">
        <v>74</v>
      </c>
      <c r="H67" s="237"/>
      <c r="I67" s="238" t="s">
        <v>75</v>
      </c>
      <c r="J67" s="158"/>
      <c r="K67" s="119"/>
      <c r="L67" s="239"/>
      <c r="M67" s="240"/>
      <c r="N67" s="240"/>
      <c r="O67" s="241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</row>
    <row r="68" spans="1:147" s="163" customFormat="1" ht="18" customHeight="1" x14ac:dyDescent="0.25">
      <c r="A68" s="119"/>
      <c r="B68" s="206"/>
      <c r="C68" s="667" t="s">
        <v>76</v>
      </c>
      <c r="D68" s="668"/>
      <c r="E68" s="668"/>
      <c r="F68" s="668"/>
      <c r="G68" s="668"/>
      <c r="H68" s="668"/>
      <c r="I68" s="669"/>
      <c r="J68" s="158"/>
      <c r="K68" s="119"/>
      <c r="L68" s="242"/>
      <c r="M68" s="243"/>
      <c r="N68" s="244" t="s">
        <v>77</v>
      </c>
      <c r="O68" s="245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  <c r="EP68" s="119"/>
      <c r="EQ68" s="119"/>
    </row>
    <row r="69" spans="1:147" s="163" customFormat="1" ht="18" customHeight="1" x14ac:dyDescent="0.25">
      <c r="A69" s="119"/>
      <c r="B69" s="206">
        <v>3.1</v>
      </c>
      <c r="C69" s="614" t="s">
        <v>78</v>
      </c>
      <c r="D69" s="640"/>
      <c r="E69" s="640"/>
      <c r="F69" s="641"/>
      <c r="G69" s="246"/>
      <c r="H69" s="227">
        <v>0</v>
      </c>
      <c r="I69" s="199"/>
      <c r="J69" s="158"/>
      <c r="K69" s="119"/>
      <c r="L69" s="247"/>
      <c r="M69" s="248">
        <f>H69</f>
        <v>0</v>
      </c>
      <c r="N69" s="249" t="s">
        <v>79</v>
      </c>
      <c r="O69" s="331" t="s">
        <v>184</v>
      </c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19"/>
      <c r="EK69" s="119"/>
      <c r="EL69" s="119"/>
      <c r="EM69" s="119"/>
      <c r="EN69" s="119"/>
      <c r="EO69" s="119"/>
      <c r="EP69" s="119"/>
      <c r="EQ69" s="119"/>
    </row>
    <row r="70" spans="1:147" s="163" customFormat="1" ht="33.75" customHeight="1" x14ac:dyDescent="0.25">
      <c r="A70" s="119"/>
      <c r="B70" s="206">
        <v>3.2</v>
      </c>
      <c r="C70" s="614" t="s">
        <v>80</v>
      </c>
      <c r="D70" s="615"/>
      <c r="E70" s="615"/>
      <c r="F70" s="616"/>
      <c r="G70" s="613"/>
      <c r="H70" s="227">
        <v>0</v>
      </c>
      <c r="I70" s="199"/>
      <c r="J70" s="158"/>
      <c r="K70" s="119"/>
      <c r="L70" s="247"/>
      <c r="M70" s="250">
        <f>H70</f>
        <v>0</v>
      </c>
      <c r="N70" s="249" t="s">
        <v>81</v>
      </c>
      <c r="O70" s="331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</row>
    <row r="71" spans="1:147" s="163" customFormat="1" ht="18" customHeight="1" x14ac:dyDescent="0.25">
      <c r="A71" s="119"/>
      <c r="B71" s="206">
        <v>3.3</v>
      </c>
      <c r="C71" s="614" t="s">
        <v>82</v>
      </c>
      <c r="D71" s="615"/>
      <c r="E71" s="615"/>
      <c r="F71" s="616"/>
      <c r="G71" s="613"/>
      <c r="H71" s="227">
        <v>0</v>
      </c>
      <c r="I71" s="199"/>
      <c r="J71" s="158"/>
      <c r="K71" s="119"/>
      <c r="L71" s="247"/>
      <c r="M71" s="250">
        <f t="shared" ref="M71:M75" si="2">H71</f>
        <v>0</v>
      </c>
      <c r="N71" s="249" t="s">
        <v>83</v>
      </c>
      <c r="O71" s="331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</row>
    <row r="72" spans="1:147" s="163" customFormat="1" ht="18" customHeight="1" x14ac:dyDescent="0.25">
      <c r="A72" s="119"/>
      <c r="B72" s="206">
        <v>3.4</v>
      </c>
      <c r="C72" s="614" t="s">
        <v>84</v>
      </c>
      <c r="D72" s="615"/>
      <c r="E72" s="615"/>
      <c r="F72" s="616"/>
      <c r="G72" s="207"/>
      <c r="H72" s="227">
        <v>0</v>
      </c>
      <c r="I72" s="199"/>
      <c r="J72" s="158"/>
      <c r="K72" s="119"/>
      <c r="L72" s="247"/>
      <c r="M72" s="250">
        <f t="shared" si="2"/>
        <v>0</v>
      </c>
      <c r="N72" s="249" t="s">
        <v>85</v>
      </c>
      <c r="O72" s="331"/>
      <c r="P72" s="119"/>
      <c r="Q72" s="119"/>
      <c r="R72" s="251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</row>
    <row r="73" spans="1:147" s="163" customFormat="1" ht="18" customHeight="1" x14ac:dyDescent="0.25">
      <c r="A73" s="119"/>
      <c r="B73" s="206">
        <v>3.5</v>
      </c>
      <c r="C73" s="614" t="s">
        <v>86</v>
      </c>
      <c r="D73" s="615"/>
      <c r="E73" s="615"/>
      <c r="F73" s="616"/>
      <c r="G73" s="246"/>
      <c r="H73" s="227">
        <v>0</v>
      </c>
      <c r="I73" s="199"/>
      <c r="J73" s="158"/>
      <c r="K73" s="119"/>
      <c r="L73" s="247"/>
      <c r="M73" s="250">
        <f t="shared" si="2"/>
        <v>0</v>
      </c>
      <c r="N73" s="249" t="s">
        <v>87</v>
      </c>
      <c r="O73" s="331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</row>
    <row r="74" spans="1:147" s="260" customFormat="1" ht="22.5" customHeight="1" x14ac:dyDescent="0.25">
      <c r="A74" s="252"/>
      <c r="B74" s="206">
        <v>3.6</v>
      </c>
      <c r="C74" s="617" t="s">
        <v>88</v>
      </c>
      <c r="D74" s="618"/>
      <c r="E74" s="618"/>
      <c r="F74" s="619"/>
      <c r="G74" s="253"/>
      <c r="H74" s="254">
        <v>0</v>
      </c>
      <c r="I74" s="255" t="s">
        <v>89</v>
      </c>
      <c r="J74" s="256"/>
      <c r="K74" s="252"/>
      <c r="L74" s="257"/>
      <c r="M74" s="258">
        <f t="shared" si="2"/>
        <v>0</v>
      </c>
      <c r="N74" s="259" t="s">
        <v>90</v>
      </c>
      <c r="O74" s="334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52"/>
      <c r="BQ74" s="252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252"/>
      <c r="DF74" s="252"/>
      <c r="DG74" s="252"/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252"/>
      <c r="DX74" s="252"/>
      <c r="DY74" s="252"/>
      <c r="DZ74" s="252"/>
      <c r="EA74" s="252"/>
      <c r="EB74" s="252"/>
      <c r="EC74" s="252"/>
      <c r="ED74" s="252"/>
      <c r="EE74" s="252"/>
      <c r="EF74" s="252"/>
      <c r="EG74" s="252"/>
      <c r="EH74" s="252"/>
      <c r="EI74" s="252"/>
      <c r="EJ74" s="252"/>
      <c r="EK74" s="252"/>
      <c r="EL74" s="252"/>
      <c r="EM74" s="252"/>
      <c r="EN74" s="252"/>
      <c r="EO74" s="252"/>
      <c r="EP74" s="252"/>
      <c r="EQ74" s="252"/>
    </row>
    <row r="75" spans="1:147" s="163" customFormat="1" ht="18" customHeight="1" x14ac:dyDescent="0.25">
      <c r="A75" s="119"/>
      <c r="B75" s="206">
        <v>3.7</v>
      </c>
      <c r="C75" s="614" t="s">
        <v>91</v>
      </c>
      <c r="D75" s="640"/>
      <c r="E75" s="640"/>
      <c r="F75" s="641"/>
      <c r="G75" s="246"/>
      <c r="H75" s="227">
        <v>0</v>
      </c>
      <c r="I75" s="199" t="s">
        <v>92</v>
      </c>
      <c r="J75" s="158"/>
      <c r="K75" s="119"/>
      <c r="L75" s="247"/>
      <c r="M75" s="261">
        <f t="shared" si="2"/>
        <v>0</v>
      </c>
      <c r="N75" s="262" t="s">
        <v>91</v>
      </c>
      <c r="O75" s="335" t="s">
        <v>183</v>
      </c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</row>
    <row r="76" spans="1:147" s="268" customFormat="1" ht="18" customHeight="1" x14ac:dyDescent="0.25">
      <c r="A76" s="263"/>
      <c r="B76" s="264"/>
      <c r="C76" s="667" t="s">
        <v>93</v>
      </c>
      <c r="D76" s="670"/>
      <c r="E76" s="670"/>
      <c r="F76" s="670"/>
      <c r="G76" s="671"/>
      <c r="H76" s="671"/>
      <c r="I76" s="669"/>
      <c r="J76" s="265"/>
      <c r="K76" s="263"/>
      <c r="L76" s="638"/>
      <c r="M76" s="639"/>
      <c r="N76" s="266" t="s">
        <v>94</v>
      </c>
      <c r="O76" s="267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263"/>
      <c r="AM76" s="263"/>
      <c r="AN76" s="263"/>
      <c r="AO76" s="263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  <c r="BI76" s="263"/>
      <c r="BJ76" s="263"/>
      <c r="BK76" s="263"/>
      <c r="BL76" s="263"/>
      <c r="BM76" s="263"/>
      <c r="BN76" s="263"/>
      <c r="BO76" s="263"/>
      <c r="BP76" s="263"/>
      <c r="BQ76" s="263"/>
      <c r="BR76" s="263"/>
      <c r="BS76" s="263"/>
      <c r="BT76" s="263"/>
      <c r="BU76" s="263"/>
      <c r="BV76" s="263"/>
      <c r="BW76" s="263"/>
      <c r="BX76" s="263"/>
      <c r="BY76" s="263"/>
      <c r="BZ76" s="263"/>
      <c r="CA76" s="263"/>
      <c r="CB76" s="263"/>
      <c r="CC76" s="263"/>
      <c r="CD76" s="263"/>
      <c r="CE76" s="263"/>
      <c r="CF76" s="263"/>
      <c r="CG76" s="263"/>
      <c r="CH76" s="263"/>
      <c r="CI76" s="263"/>
      <c r="CJ76" s="263"/>
      <c r="CK76" s="263"/>
      <c r="CL76" s="263"/>
      <c r="CM76" s="263"/>
      <c r="CN76" s="263"/>
      <c r="CO76" s="263"/>
      <c r="CP76" s="263"/>
      <c r="CQ76" s="263"/>
      <c r="CR76" s="263"/>
      <c r="CS76" s="263"/>
      <c r="CT76" s="263"/>
      <c r="CU76" s="263"/>
      <c r="CV76" s="263"/>
      <c r="CW76" s="263"/>
      <c r="CX76" s="263"/>
      <c r="CY76" s="263"/>
      <c r="CZ76" s="263"/>
      <c r="DA76" s="263"/>
      <c r="DB76" s="263"/>
      <c r="DC76" s="263"/>
      <c r="DD76" s="263"/>
      <c r="DE76" s="263"/>
      <c r="DF76" s="263"/>
      <c r="DG76" s="263"/>
      <c r="DH76" s="263"/>
      <c r="DI76" s="263"/>
      <c r="DJ76" s="263"/>
      <c r="DK76" s="263"/>
      <c r="DL76" s="263"/>
      <c r="DM76" s="263"/>
      <c r="DN76" s="263"/>
      <c r="DO76" s="263"/>
      <c r="DP76" s="263"/>
      <c r="DQ76" s="263"/>
      <c r="DR76" s="263"/>
      <c r="DS76" s="263"/>
      <c r="DT76" s="263"/>
      <c r="DU76" s="263"/>
      <c r="DV76" s="263"/>
      <c r="DW76" s="263"/>
      <c r="DX76" s="263"/>
      <c r="DY76" s="263"/>
      <c r="DZ76" s="263"/>
      <c r="EA76" s="263"/>
      <c r="EB76" s="263"/>
      <c r="EC76" s="263"/>
      <c r="ED76" s="263"/>
      <c r="EE76" s="263"/>
      <c r="EF76" s="263"/>
      <c r="EG76" s="263"/>
      <c r="EH76" s="263"/>
      <c r="EI76" s="263"/>
      <c r="EJ76" s="263"/>
      <c r="EK76" s="263"/>
      <c r="EL76" s="263"/>
      <c r="EM76" s="263"/>
      <c r="EN76" s="263"/>
      <c r="EO76" s="263"/>
      <c r="EP76" s="263"/>
      <c r="EQ76" s="263"/>
    </row>
    <row r="77" spans="1:147" s="163" customFormat="1" ht="20.25" customHeight="1" x14ac:dyDescent="0.25">
      <c r="A77" s="119"/>
      <c r="B77" s="184">
        <v>3.8</v>
      </c>
      <c r="C77" s="614" t="s">
        <v>122</v>
      </c>
      <c r="D77" s="615"/>
      <c r="E77" s="615"/>
      <c r="F77" s="616"/>
      <c r="G77" s="198"/>
      <c r="H77" s="227">
        <v>0</v>
      </c>
      <c r="I77" s="199"/>
      <c r="J77" s="269"/>
      <c r="K77" s="162"/>
      <c r="L77" s="247"/>
      <c r="M77" s="270">
        <f>H77</f>
        <v>0</v>
      </c>
      <c r="N77" s="271" t="s">
        <v>95</v>
      </c>
      <c r="O77" s="336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</row>
    <row r="78" spans="1:147" s="163" customFormat="1" ht="20.25" customHeight="1" x14ac:dyDescent="0.25">
      <c r="A78" s="119"/>
      <c r="B78" s="184">
        <v>3.9</v>
      </c>
      <c r="C78" s="614" t="s">
        <v>123</v>
      </c>
      <c r="D78" s="615"/>
      <c r="E78" s="615"/>
      <c r="F78" s="616"/>
      <c r="G78" s="198"/>
      <c r="H78" s="227">
        <v>0</v>
      </c>
      <c r="I78" s="199"/>
      <c r="J78" s="269"/>
      <c r="K78" s="162"/>
      <c r="L78" s="247"/>
      <c r="M78" s="270">
        <f>H78</f>
        <v>0</v>
      </c>
      <c r="N78" s="271" t="s">
        <v>96</v>
      </c>
      <c r="O78" s="336"/>
      <c r="P78" s="119"/>
      <c r="Q78" s="171"/>
      <c r="R78" s="171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</row>
    <row r="79" spans="1:147" s="163" customFormat="1" ht="18" customHeight="1" x14ac:dyDescent="0.25">
      <c r="A79" s="119"/>
      <c r="B79" s="272">
        <v>3.91</v>
      </c>
      <c r="C79" s="614" t="s">
        <v>97</v>
      </c>
      <c r="D79" s="615"/>
      <c r="E79" s="615"/>
      <c r="F79" s="616"/>
      <c r="G79" s="198"/>
      <c r="H79" s="227">
        <v>0</v>
      </c>
      <c r="I79" s="199"/>
      <c r="J79" s="269"/>
      <c r="K79" s="162"/>
      <c r="L79" s="247"/>
      <c r="M79" s="273">
        <f t="shared" ref="M79:M82" si="3">H79</f>
        <v>0</v>
      </c>
      <c r="N79" s="249" t="s">
        <v>98</v>
      </c>
      <c r="O79" s="331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</row>
    <row r="80" spans="1:147" s="163" customFormat="1" ht="18" customHeight="1" x14ac:dyDescent="0.25">
      <c r="A80" s="119"/>
      <c r="B80" s="272">
        <v>3.92</v>
      </c>
      <c r="C80" s="614" t="s">
        <v>99</v>
      </c>
      <c r="D80" s="615"/>
      <c r="E80" s="615"/>
      <c r="F80" s="616"/>
      <c r="G80" s="198"/>
      <c r="H80" s="227">
        <v>0</v>
      </c>
      <c r="I80" s="199"/>
      <c r="J80" s="158"/>
      <c r="K80" s="119"/>
      <c r="L80" s="247"/>
      <c r="M80" s="273">
        <f t="shared" si="3"/>
        <v>0</v>
      </c>
      <c r="N80" s="249" t="s">
        <v>100</v>
      </c>
      <c r="O80" s="331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</row>
    <row r="81" spans="1:155" s="163" customFormat="1" ht="18" hidden="1" customHeight="1" x14ac:dyDescent="0.25">
      <c r="A81" s="119"/>
      <c r="B81" s="272"/>
      <c r="C81" s="498" t="s">
        <v>128</v>
      </c>
      <c r="D81" s="499"/>
      <c r="E81" s="499"/>
      <c r="F81" s="500"/>
      <c r="G81" s="198"/>
      <c r="H81" s="227"/>
      <c r="I81" s="199"/>
      <c r="J81" s="158"/>
      <c r="K81" s="119"/>
      <c r="L81" s="247"/>
      <c r="M81" s="273"/>
      <c r="N81" s="249"/>
      <c r="O81" s="331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</row>
    <row r="82" spans="1:155" s="163" customFormat="1" ht="18" customHeight="1" x14ac:dyDescent="0.25">
      <c r="A82" s="119"/>
      <c r="B82" s="272">
        <v>3.93</v>
      </c>
      <c r="C82" s="614" t="s">
        <v>101</v>
      </c>
      <c r="D82" s="615"/>
      <c r="E82" s="615"/>
      <c r="F82" s="616"/>
      <c r="G82" s="198"/>
      <c r="H82" s="227">
        <v>0</v>
      </c>
      <c r="I82" s="199"/>
      <c r="J82" s="158"/>
      <c r="K82" s="119"/>
      <c r="L82" s="247"/>
      <c r="M82" s="273">
        <f t="shared" si="3"/>
        <v>0</v>
      </c>
      <c r="N82" s="249" t="s">
        <v>101</v>
      </c>
      <c r="O82" s="331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</row>
    <row r="83" spans="1:155" s="268" customFormat="1" ht="18" customHeight="1" x14ac:dyDescent="0.25">
      <c r="A83" s="263"/>
      <c r="B83" s="264"/>
      <c r="C83" s="620" t="s">
        <v>102</v>
      </c>
      <c r="D83" s="666"/>
      <c r="E83" s="666"/>
      <c r="F83" s="666"/>
      <c r="G83" s="622"/>
      <c r="H83" s="622"/>
      <c r="I83" s="623"/>
      <c r="J83" s="265"/>
      <c r="K83" s="263"/>
      <c r="L83" s="638"/>
      <c r="M83" s="639"/>
      <c r="N83" s="266" t="s">
        <v>94</v>
      </c>
      <c r="O83" s="267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3"/>
      <c r="CM83" s="263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3"/>
      <c r="DB83" s="263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3"/>
      <c r="DQ83" s="263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3"/>
      <c r="EF83" s="263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</row>
    <row r="84" spans="1:155" s="163" customFormat="1" ht="18" customHeight="1" x14ac:dyDescent="0.25">
      <c r="A84" s="119"/>
      <c r="B84" s="272">
        <v>3.94</v>
      </c>
      <c r="C84" s="614" t="s">
        <v>103</v>
      </c>
      <c r="D84" s="615"/>
      <c r="E84" s="615"/>
      <c r="F84" s="616"/>
      <c r="G84" s="198"/>
      <c r="H84" s="274">
        <f>'Kennzahlen aus den Vorjahren'!K37*4</f>
        <v>0</v>
      </c>
      <c r="I84" s="199"/>
      <c r="J84" s="158"/>
      <c r="K84" s="119"/>
      <c r="L84" s="247"/>
      <c r="M84" s="273">
        <f>H84</f>
        <v>0</v>
      </c>
      <c r="N84" s="249" t="s">
        <v>104</v>
      </c>
      <c r="O84" s="202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</row>
    <row r="85" spans="1:155" s="163" customFormat="1" ht="18" customHeight="1" thickBot="1" x14ac:dyDescent="0.3">
      <c r="A85" s="119"/>
      <c r="B85" s="517">
        <v>3</v>
      </c>
      <c r="C85" s="646" t="s">
        <v>105</v>
      </c>
      <c r="D85" s="647"/>
      <c r="E85" s="647"/>
      <c r="F85" s="648"/>
      <c r="G85" s="519"/>
      <c r="H85" s="275">
        <f>SUM(H69:H84)</f>
        <v>0</v>
      </c>
      <c r="I85" s="276"/>
      <c r="J85" s="122"/>
      <c r="K85" s="217"/>
      <c r="L85" s="277"/>
      <c r="M85" s="278">
        <f>SUM(M69:M84)</f>
        <v>0</v>
      </c>
      <c r="N85" s="279" t="s">
        <v>105</v>
      </c>
      <c r="O85" s="280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</row>
    <row r="86" spans="1:155" s="163" customFormat="1" ht="18" customHeight="1" thickBot="1" x14ac:dyDescent="0.3">
      <c r="A86" s="119"/>
      <c r="B86" s="649"/>
      <c r="C86" s="650"/>
      <c r="D86" s="650"/>
      <c r="E86" s="650"/>
      <c r="F86" s="650"/>
      <c r="G86" s="650"/>
      <c r="H86" s="650"/>
      <c r="I86" s="650"/>
      <c r="J86" s="122"/>
      <c r="K86" s="217"/>
      <c r="L86" s="216"/>
      <c r="M86" s="215"/>
      <c r="N86" s="156"/>
      <c r="O86" s="156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</row>
    <row r="87" spans="1:155" s="268" customFormat="1" ht="18" customHeight="1" x14ac:dyDescent="0.25">
      <c r="A87" s="263"/>
      <c r="B87" s="281"/>
      <c r="C87" s="651" t="s">
        <v>106</v>
      </c>
      <c r="D87" s="652"/>
      <c r="E87" s="652"/>
      <c r="F87" s="652"/>
      <c r="G87" s="282"/>
      <c r="H87" s="283"/>
      <c r="I87" s="284"/>
      <c r="J87" s="265"/>
      <c r="K87" s="263"/>
      <c r="L87" s="285"/>
      <c r="M87" s="286"/>
      <c r="N87" s="223" t="s">
        <v>107</v>
      </c>
      <c r="O87" s="224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3"/>
      <c r="CM87" s="263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3"/>
      <c r="DB87" s="263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3"/>
      <c r="DQ87" s="263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3"/>
      <c r="EF87" s="263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</row>
    <row r="88" spans="1:155" s="163" customFormat="1" ht="18" customHeight="1" x14ac:dyDescent="0.25">
      <c r="A88" s="119"/>
      <c r="B88" s="287">
        <v>1</v>
      </c>
      <c r="C88" s="653" t="s">
        <v>58</v>
      </c>
      <c r="D88" s="654"/>
      <c r="E88" s="654"/>
      <c r="F88" s="655"/>
      <c r="G88" s="288">
        <f>G56</f>
        <v>0</v>
      </c>
      <c r="H88" s="289"/>
      <c r="I88" s="290"/>
      <c r="J88" s="291"/>
      <c r="K88" s="292"/>
      <c r="L88" s="503">
        <f>L56</f>
        <v>0</v>
      </c>
      <c r="M88" s="293"/>
      <c r="N88" s="294" t="s">
        <v>58</v>
      </c>
      <c r="O88" s="122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</row>
    <row r="89" spans="1:155" s="163" customFormat="1" ht="18" customHeight="1" x14ac:dyDescent="0.25">
      <c r="A89" s="119"/>
      <c r="B89" s="295">
        <v>2</v>
      </c>
      <c r="C89" s="656" t="s">
        <v>108</v>
      </c>
      <c r="D89" s="657"/>
      <c r="E89" s="657"/>
      <c r="F89" s="658"/>
      <c r="G89" s="296">
        <f>G64</f>
        <v>0</v>
      </c>
      <c r="H89" s="297"/>
      <c r="I89" s="298"/>
      <c r="J89" s="291"/>
      <c r="K89" s="292"/>
      <c r="L89" s="504">
        <f>L64</f>
        <v>0</v>
      </c>
      <c r="M89" s="299"/>
      <c r="N89" s="294" t="s">
        <v>108</v>
      </c>
      <c r="O89" s="300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</row>
    <row r="90" spans="1:155" s="183" customFormat="1" ht="18" customHeight="1" thickBot="1" x14ac:dyDescent="0.3">
      <c r="A90" s="137"/>
      <c r="B90" s="295">
        <v>3</v>
      </c>
      <c r="C90" s="659" t="s">
        <v>105</v>
      </c>
      <c r="D90" s="660"/>
      <c r="E90" s="660"/>
      <c r="F90" s="660"/>
      <c r="G90" s="301"/>
      <c r="H90" s="302">
        <f>H85</f>
        <v>0</v>
      </c>
      <c r="I90" s="303"/>
      <c r="J90" s="291"/>
      <c r="K90" s="292"/>
      <c r="L90" s="304"/>
      <c r="M90" s="305">
        <f>M85</f>
        <v>0</v>
      </c>
      <c r="N90" s="306" t="s">
        <v>105</v>
      </c>
      <c r="O90" s="30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137"/>
      <c r="EF90" s="137"/>
      <c r="EG90" s="137"/>
      <c r="EH90" s="137"/>
      <c r="EI90" s="137"/>
      <c r="EJ90" s="137"/>
      <c r="EK90" s="137"/>
      <c r="EL90" s="137"/>
      <c r="EM90" s="137"/>
      <c r="EN90" s="137"/>
      <c r="EO90" s="137"/>
      <c r="EP90" s="137"/>
      <c r="EQ90" s="137"/>
    </row>
    <row r="91" spans="1:155" s="315" customFormat="1" ht="28.5" customHeight="1" thickBot="1" x14ac:dyDescent="0.25">
      <c r="A91" s="308"/>
      <c r="B91" s="309"/>
      <c r="C91" s="661" t="s">
        <v>109</v>
      </c>
      <c r="D91" s="662"/>
      <c r="E91" s="662"/>
      <c r="F91" s="663"/>
      <c r="G91" s="664">
        <f>G88+G89-H90</f>
        <v>0</v>
      </c>
      <c r="H91" s="665"/>
      <c r="I91" s="310"/>
      <c r="J91" s="311"/>
      <c r="K91" s="312"/>
      <c r="L91" s="644">
        <f>L88+L89-M90</f>
        <v>0</v>
      </c>
      <c r="M91" s="645"/>
      <c r="N91" s="313" t="s">
        <v>109</v>
      </c>
      <c r="O91" s="314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8"/>
      <c r="AB91" s="308"/>
      <c r="AC91" s="308"/>
      <c r="AD91" s="308"/>
      <c r="AE91" s="308"/>
      <c r="AF91" s="308"/>
      <c r="AG91" s="308"/>
      <c r="AH91" s="308"/>
      <c r="AI91" s="308"/>
      <c r="AJ91" s="308"/>
      <c r="AK91" s="308"/>
      <c r="AL91" s="308"/>
      <c r="AM91" s="308"/>
      <c r="AN91" s="308"/>
      <c r="AO91" s="308"/>
      <c r="AP91" s="308"/>
      <c r="AQ91" s="308"/>
      <c r="AR91" s="308"/>
      <c r="AS91" s="308"/>
      <c r="AT91" s="308"/>
      <c r="AU91" s="308"/>
      <c r="AV91" s="308"/>
      <c r="AW91" s="308"/>
      <c r="AX91" s="308"/>
      <c r="AY91" s="308"/>
      <c r="AZ91" s="308"/>
      <c r="BA91" s="308"/>
      <c r="BB91" s="308"/>
      <c r="BC91" s="308"/>
      <c r="BD91" s="308"/>
      <c r="BE91" s="308"/>
      <c r="BF91" s="308"/>
      <c r="BG91" s="308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8"/>
      <c r="BS91" s="308"/>
      <c r="BT91" s="308"/>
      <c r="BU91" s="308"/>
      <c r="BV91" s="308"/>
      <c r="BW91" s="308"/>
      <c r="BX91" s="308"/>
      <c r="BY91" s="308"/>
      <c r="BZ91" s="308"/>
      <c r="CA91" s="308"/>
      <c r="CB91" s="308"/>
      <c r="CC91" s="308"/>
      <c r="CD91" s="308"/>
      <c r="CE91" s="308"/>
      <c r="CF91" s="308"/>
      <c r="CG91" s="308"/>
      <c r="CH91" s="308"/>
      <c r="CI91" s="308"/>
      <c r="CJ91" s="308"/>
      <c r="CK91" s="308"/>
      <c r="CL91" s="308"/>
      <c r="CM91" s="308"/>
      <c r="CN91" s="308"/>
      <c r="CO91" s="308"/>
      <c r="CP91" s="308"/>
      <c r="CQ91" s="308"/>
      <c r="CR91" s="308"/>
      <c r="CS91" s="308"/>
      <c r="CT91" s="308"/>
      <c r="CU91" s="308"/>
      <c r="CV91" s="308"/>
      <c r="CW91" s="308"/>
      <c r="CX91" s="308"/>
      <c r="CY91" s="308"/>
      <c r="CZ91" s="308"/>
      <c r="DA91" s="308"/>
      <c r="DB91" s="308"/>
      <c r="DC91" s="308"/>
      <c r="DD91" s="308"/>
      <c r="DE91" s="308"/>
      <c r="DF91" s="308"/>
      <c r="DG91" s="308"/>
      <c r="DH91" s="308"/>
      <c r="DI91" s="308"/>
      <c r="DJ91" s="308"/>
      <c r="DK91" s="308"/>
      <c r="DL91" s="308"/>
      <c r="DM91" s="308"/>
      <c r="DN91" s="308"/>
      <c r="DO91" s="308"/>
      <c r="DP91" s="308"/>
      <c r="DQ91" s="308"/>
      <c r="DR91" s="308"/>
      <c r="DS91" s="308"/>
      <c r="DT91" s="308"/>
      <c r="DU91" s="308"/>
      <c r="DV91" s="308"/>
      <c r="DW91" s="308"/>
      <c r="DX91" s="308"/>
      <c r="DY91" s="308"/>
      <c r="DZ91" s="308"/>
      <c r="EA91" s="308"/>
      <c r="EB91" s="308"/>
      <c r="EC91" s="308"/>
      <c r="ED91" s="308"/>
      <c r="EE91" s="308"/>
      <c r="EF91" s="308"/>
      <c r="EG91" s="308"/>
      <c r="EH91" s="308"/>
      <c r="EI91" s="308"/>
      <c r="EJ91" s="308"/>
      <c r="EK91" s="308"/>
      <c r="EL91" s="308"/>
      <c r="EM91" s="308"/>
      <c r="EN91" s="308"/>
      <c r="EO91" s="308"/>
      <c r="EP91" s="308"/>
      <c r="EQ91" s="308"/>
      <c r="ER91" s="308"/>
    </row>
    <row r="92" spans="1:155" ht="45" customHeight="1" thickBot="1" x14ac:dyDescent="0.3">
      <c r="B92" s="316"/>
      <c r="C92" s="624" t="s">
        <v>110</v>
      </c>
      <c r="D92" s="624"/>
      <c r="E92" s="624"/>
      <c r="F92" s="624"/>
      <c r="G92" s="624"/>
      <c r="H92" s="624"/>
      <c r="I92" s="624"/>
      <c r="J92" s="317"/>
      <c r="K92" s="103"/>
      <c r="L92" s="625">
        <f>ROUND((L91*80%),1)</f>
        <v>0</v>
      </c>
      <c r="M92" s="626"/>
      <c r="N92" s="318" t="s">
        <v>111</v>
      </c>
      <c r="ES92" s="102"/>
      <c r="ET92" s="102"/>
      <c r="EU92" s="102"/>
      <c r="EV92" s="102"/>
      <c r="EW92" s="102"/>
      <c r="EX92" s="102"/>
      <c r="EY92" s="102"/>
    </row>
    <row r="93" spans="1:155" s="103" customFormat="1" ht="13.5" customHeight="1" thickBot="1" x14ac:dyDescent="0.3">
      <c r="A93" s="99"/>
      <c r="B93" s="319"/>
      <c r="C93" s="320"/>
      <c r="I93" s="321"/>
      <c r="J93" s="321"/>
      <c r="K93" s="321"/>
      <c r="M93" s="102"/>
      <c r="N93" s="102"/>
      <c r="O93" s="127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</row>
    <row r="94" spans="1:155" ht="16.5" customHeight="1" x14ac:dyDescent="0.25">
      <c r="H94" s="322"/>
      <c r="I94" s="322"/>
      <c r="J94" s="321"/>
      <c r="K94" s="322"/>
      <c r="L94" s="627" t="s">
        <v>112</v>
      </c>
      <c r="M94" s="628"/>
      <c r="N94" s="628"/>
      <c r="O94" s="629"/>
      <c r="P94" s="323"/>
    </row>
    <row r="95" spans="1:155" ht="15.75" customHeight="1" x14ac:dyDescent="0.25">
      <c r="L95" s="630"/>
      <c r="M95" s="631"/>
      <c r="N95" s="631"/>
      <c r="O95" s="632"/>
      <c r="P95" s="323"/>
    </row>
    <row r="96" spans="1:155" ht="16.5" customHeight="1" x14ac:dyDescent="0.2">
      <c r="B96" s="324"/>
      <c r="C96" s="325"/>
      <c r="D96" s="324"/>
      <c r="E96" s="324"/>
      <c r="F96" s="324"/>
      <c r="G96" s="324"/>
      <c r="H96" s="324"/>
      <c r="I96" s="324"/>
      <c r="J96" s="326"/>
      <c r="K96" s="324"/>
      <c r="L96" s="630"/>
      <c r="M96" s="631"/>
      <c r="N96" s="631"/>
      <c r="O96" s="632"/>
      <c r="P96" s="323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</row>
    <row r="97" spans="2:155" ht="16.5" customHeight="1" x14ac:dyDescent="0.2">
      <c r="B97" s="324"/>
      <c r="C97" s="325"/>
      <c r="D97" s="324"/>
      <c r="E97" s="324"/>
      <c r="F97" s="324"/>
      <c r="G97" s="324"/>
      <c r="H97" s="324"/>
      <c r="I97" s="324"/>
      <c r="J97" s="326"/>
      <c r="K97" s="324"/>
      <c r="L97" s="630"/>
      <c r="M97" s="631"/>
      <c r="N97" s="631"/>
      <c r="O97" s="632"/>
      <c r="P97" s="323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</row>
    <row r="98" spans="2:155" ht="12.75" customHeight="1" x14ac:dyDescent="0.2">
      <c r="B98" s="324"/>
      <c r="C98" s="325"/>
      <c r="D98" s="324"/>
      <c r="E98" s="324"/>
      <c r="F98" s="324"/>
      <c r="G98" s="324"/>
      <c r="H98" s="324"/>
      <c r="I98" s="324"/>
      <c r="J98" s="326"/>
      <c r="K98" s="324"/>
      <c r="L98" s="630"/>
      <c r="M98" s="631"/>
      <c r="N98" s="631"/>
      <c r="O98" s="632"/>
      <c r="P98" s="323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</row>
    <row r="99" spans="2:155" ht="12.75" customHeight="1" x14ac:dyDescent="0.2">
      <c r="B99" s="324"/>
      <c r="C99" s="325"/>
      <c r="D99" s="324"/>
      <c r="E99" s="324"/>
      <c r="F99" s="324"/>
      <c r="G99" s="324"/>
      <c r="H99" s="324"/>
      <c r="I99" s="324"/>
      <c r="J99" s="326"/>
      <c r="K99" s="324"/>
      <c r="L99" s="630"/>
      <c r="M99" s="631"/>
      <c r="N99" s="631"/>
      <c r="O99" s="632"/>
      <c r="P99" s="323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</row>
    <row r="100" spans="2:155" ht="12.75" customHeight="1" thickBot="1" x14ac:dyDescent="0.25">
      <c r="B100" s="324"/>
      <c r="C100" s="325"/>
      <c r="D100" s="324"/>
      <c r="E100" s="324"/>
      <c r="F100" s="324"/>
      <c r="G100" s="324"/>
      <c r="H100" s="324"/>
      <c r="I100" s="324"/>
      <c r="J100" s="326"/>
      <c r="K100" s="324"/>
      <c r="L100" s="633"/>
      <c r="M100" s="634"/>
      <c r="N100" s="634"/>
      <c r="O100" s="635"/>
      <c r="P100" s="323"/>
      <c r="EP100" s="102"/>
      <c r="EQ100" s="102"/>
      <c r="ER100" s="102"/>
      <c r="ES100" s="102"/>
      <c r="ET100" s="102"/>
      <c r="EU100" s="102"/>
      <c r="EV100" s="102"/>
      <c r="EW100" s="102"/>
      <c r="EX100" s="102"/>
      <c r="EY100" s="102"/>
    </row>
    <row r="101" spans="2:155" ht="12.75" customHeight="1" thickBot="1" x14ac:dyDescent="0.25">
      <c r="B101" s="324"/>
      <c r="C101" s="325"/>
      <c r="D101" s="324"/>
      <c r="E101" s="324"/>
      <c r="F101" s="324"/>
      <c r="G101" s="324"/>
      <c r="H101" s="324"/>
      <c r="I101" s="324"/>
      <c r="J101" s="326"/>
      <c r="K101" s="324"/>
      <c r="L101" s="327"/>
      <c r="M101" s="327"/>
      <c r="N101" s="327"/>
      <c r="O101" s="327"/>
      <c r="P101" s="327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2"/>
    </row>
    <row r="102" spans="2:155" ht="16.5" customHeight="1" x14ac:dyDescent="0.2">
      <c r="B102" s="324"/>
      <c r="C102" s="325"/>
      <c r="D102" s="324"/>
      <c r="E102" s="324"/>
      <c r="F102" s="324"/>
      <c r="G102" s="324"/>
      <c r="H102" s="324"/>
      <c r="I102" s="324"/>
      <c r="J102" s="326"/>
      <c r="K102" s="324"/>
      <c r="L102" s="636" t="s">
        <v>113</v>
      </c>
      <c r="M102" s="637"/>
      <c r="N102" s="430" t="s">
        <v>114</v>
      </c>
      <c r="P102" s="480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2"/>
    </row>
    <row r="103" spans="2:155" ht="16.5" customHeight="1" thickBot="1" x14ac:dyDescent="0.25">
      <c r="B103" s="324"/>
      <c r="C103" s="325"/>
      <c r="D103" s="324"/>
      <c r="E103" s="324"/>
      <c r="F103" s="324"/>
      <c r="G103" s="324"/>
      <c r="H103" s="324"/>
      <c r="I103" s="324"/>
      <c r="J103" s="326"/>
      <c r="K103" s="324"/>
      <c r="L103" s="642" t="s">
        <v>115</v>
      </c>
      <c r="M103" s="643"/>
      <c r="N103" s="431" t="s">
        <v>116</v>
      </c>
      <c r="P103" s="480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2"/>
    </row>
    <row r="104" spans="2:155" ht="17.100000000000001" customHeight="1" thickBot="1" x14ac:dyDescent="0.25">
      <c r="B104" s="324"/>
      <c r="C104" s="325"/>
      <c r="D104" s="324"/>
      <c r="E104" s="324"/>
      <c r="F104" s="324"/>
      <c r="G104" s="324"/>
      <c r="H104" s="324"/>
      <c r="I104" s="324"/>
      <c r="J104" s="326"/>
      <c r="K104" s="324"/>
      <c r="L104" s="552"/>
      <c r="M104" s="553"/>
      <c r="N104" s="431" t="s">
        <v>188</v>
      </c>
      <c r="O104" s="324"/>
      <c r="EP104" s="102"/>
      <c r="EQ104" s="102"/>
      <c r="ER104" s="102"/>
      <c r="ES104" s="102"/>
      <c r="ET104" s="102"/>
      <c r="EU104" s="102"/>
      <c r="EV104" s="102"/>
      <c r="EW104" s="102"/>
      <c r="EX104" s="102"/>
      <c r="EY104" s="102"/>
    </row>
    <row r="105" spans="2:155" ht="12.75" customHeight="1" x14ac:dyDescent="0.2">
      <c r="L105" s="324"/>
      <c r="M105" s="324"/>
      <c r="N105" s="324"/>
      <c r="O105" s="324"/>
    </row>
    <row r="106" spans="2:155" ht="12.75" customHeight="1" x14ac:dyDescent="0.2">
      <c r="L106" s="324"/>
      <c r="M106" s="324"/>
      <c r="N106" s="324"/>
      <c r="O106" s="324"/>
    </row>
    <row r="107" spans="2:155" ht="16.5" customHeight="1" x14ac:dyDescent="0.2">
      <c r="L107" s="324"/>
      <c r="M107" s="324"/>
      <c r="N107" s="324"/>
      <c r="O107" s="324"/>
    </row>
    <row r="108" spans="2:155" ht="12.75" customHeight="1" x14ac:dyDescent="0.2">
      <c r="L108" s="324"/>
      <c r="M108" s="324"/>
      <c r="N108" s="324"/>
      <c r="O108" s="324"/>
    </row>
    <row r="109" spans="2:155" ht="12.75" customHeight="1" x14ac:dyDescent="0.2">
      <c r="L109" s="324"/>
      <c r="M109" s="324"/>
      <c r="N109" s="324"/>
      <c r="O109" s="324"/>
    </row>
    <row r="110" spans="2:155" ht="12.75" customHeight="1" x14ac:dyDescent="0.2">
      <c r="L110" s="324"/>
    </row>
    <row r="111" spans="2:155" ht="12.75" customHeight="1" x14ac:dyDescent="0.2">
      <c r="L111" s="324"/>
    </row>
    <row r="112" spans="2:155" ht="12.75" customHeight="1" x14ac:dyDescent="0.25"/>
  </sheetData>
  <sheetProtection algorithmName="SHA-512" hashValue="X3wGktwlxoWlAJ6t3V4A/wJngkJZEocHp/RBoejiHuYRvCKr46XRS/TumJmQwzL8JG81kYLjEI7dalKE8wzUHg==" saltValue="FDW/9EwEHufD2xFIv5kBzw==" spinCount="100000" sheet="1" selectLockedCells="1"/>
  <mergeCells count="74">
    <mergeCell ref="C19:F19"/>
    <mergeCell ref="G19:H19"/>
    <mergeCell ref="L19:O19"/>
    <mergeCell ref="C6:I6"/>
    <mergeCell ref="C8:E8"/>
    <mergeCell ref="F8:H8"/>
    <mergeCell ref="G10:I10"/>
    <mergeCell ref="G11:I11"/>
    <mergeCell ref="C13:I13"/>
    <mergeCell ref="L13:O13"/>
    <mergeCell ref="C14:I14"/>
    <mergeCell ref="L14:O14"/>
    <mergeCell ref="C15:E15"/>
    <mergeCell ref="H17:I17"/>
    <mergeCell ref="E52:E55"/>
    <mergeCell ref="E22:E25"/>
    <mergeCell ref="E32:E35"/>
    <mergeCell ref="E37:E40"/>
    <mergeCell ref="E42:E45"/>
    <mergeCell ref="E47:E50"/>
    <mergeCell ref="E27:E30"/>
    <mergeCell ref="C51:I51"/>
    <mergeCell ref="C46:I46"/>
    <mergeCell ref="C41:I41"/>
    <mergeCell ref="C36:I36"/>
    <mergeCell ref="C31:I31"/>
    <mergeCell ref="C26:I26"/>
    <mergeCell ref="C68:I68"/>
    <mergeCell ref="C76:I76"/>
    <mergeCell ref="C67:F67"/>
    <mergeCell ref="C56:F56"/>
    <mergeCell ref="B57:I57"/>
    <mergeCell ref="C58:F58"/>
    <mergeCell ref="C60:F60"/>
    <mergeCell ref="C61:F61"/>
    <mergeCell ref="C62:F62"/>
    <mergeCell ref="C63:F63"/>
    <mergeCell ref="C64:F64"/>
    <mergeCell ref="B65:I65"/>
    <mergeCell ref="C66:F66"/>
    <mergeCell ref="C59:I59"/>
    <mergeCell ref="C72:F72"/>
    <mergeCell ref="C21:I21"/>
    <mergeCell ref="C92:I92"/>
    <mergeCell ref="L92:M92"/>
    <mergeCell ref="L94:O100"/>
    <mergeCell ref="L102:M102"/>
    <mergeCell ref="C77:F77"/>
    <mergeCell ref="C78:F78"/>
    <mergeCell ref="C79:F79"/>
    <mergeCell ref="C80:F80"/>
    <mergeCell ref="C82:F82"/>
    <mergeCell ref="L76:M76"/>
    <mergeCell ref="C69:F69"/>
    <mergeCell ref="C70:F70"/>
    <mergeCell ref="L91:M91"/>
    <mergeCell ref="L83:M83"/>
    <mergeCell ref="C84:F84"/>
    <mergeCell ref="G70:G71"/>
    <mergeCell ref="C71:F71"/>
    <mergeCell ref="C73:F73"/>
    <mergeCell ref="C74:F74"/>
    <mergeCell ref="L104:M104"/>
    <mergeCell ref="L103:M103"/>
    <mergeCell ref="C85:F85"/>
    <mergeCell ref="B86:I86"/>
    <mergeCell ref="C87:F87"/>
    <mergeCell ref="C88:F88"/>
    <mergeCell ref="C89:F89"/>
    <mergeCell ref="C90:F90"/>
    <mergeCell ref="C91:F91"/>
    <mergeCell ref="G91:H91"/>
    <mergeCell ref="C83:I83"/>
    <mergeCell ref="C75:F75"/>
  </mergeCells>
  <conditionalFormatting sqref="M90">
    <cfRule type="cellIs" dxfId="0" priority="1" operator="equal">
      <formula>"kein ungedeckter Schaden"</formula>
    </cfRule>
  </conditionalFormatting>
  <dataValidations count="1">
    <dataValidation type="list" allowBlank="1" showInputMessage="1" showErrorMessage="1" sqref="D17:G18">
      <formula1>$L$17:$M$17</formula1>
    </dataValidation>
  </dataValidations>
  <pageMargins left="0.51181102362204722" right="0.51181102362204722" top="0.78740157480314965" bottom="0.78740157480314965" header="0.31496062992125984" footer="0.31496062992125984"/>
  <pageSetup paperSize="9" scale="51" orientation="landscape" r:id="rId1"/>
  <headerFooter>
    <oddHeader>&amp;L&amp;9Berechnung Ausfallentschädigung&amp;C&amp;9Modell Entgangene Einnahmen&amp;R&amp;9Fachstelle Kultur Kanton Zürich</oddHeader>
  </headerFooter>
  <rowBreaks count="1" manualBreakCount="1">
    <brk id="56" max="14" man="1"/>
  </rowBreaks>
  <colBreaks count="1" manualBreakCount="1">
    <brk id="11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Kennzahlen aus den Vorjahren</vt:lpstr>
      <vt:lpstr>Schadensberechnung</vt:lpstr>
      <vt:lpstr>'Kennzahlen aus den Vorjahren'!Druckbereich</vt:lpstr>
      <vt:lpstr>Schadensberechnung!Druckbereich</vt:lpstr>
    </vt:vector>
  </TitlesOfParts>
  <Company>JI Kanton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MitarbeiterIn Temporär</dc:creator>
  <cp:lastModifiedBy>Fuchs Lisa</cp:lastModifiedBy>
  <dcterms:created xsi:type="dcterms:W3CDTF">2021-03-29T07:47:29Z</dcterms:created>
  <dcterms:modified xsi:type="dcterms:W3CDTF">2021-08-31T16:08:36Z</dcterms:modified>
</cp:coreProperties>
</file>