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J:\K Kulturpolitik\Corona\Gesetz_COVID\Ausfallentschädigungen\AE_Kulturschaffende\Schadensberechnung\pauschalisierte Ausfallentschädigung\"/>
    </mc:Choice>
  </mc:AlternateContent>
  <bookViews>
    <workbookView xWindow="0" yWindow="0" windowWidth="28800" windowHeight="12435"/>
  </bookViews>
  <sheets>
    <sheet name="Schadensberechnung" sheetId="1" r:id="rId1"/>
    <sheet name="Beispiel 1" sheetId="8" r:id="rId2"/>
    <sheet name="Beispiel 2" sheetId="9" r:id="rId3"/>
    <sheet name="Beispiel 3" sheetId="10" r:id="rId4"/>
  </sheets>
  <definedNames>
    <definedName name="_xlnm.Print_Area" localSheetId="1">'Beispiel 1'!$A$1:$J$36</definedName>
    <definedName name="_xlnm.Print_Area" localSheetId="2">'Beispiel 2'!$A$1:$J$36</definedName>
    <definedName name="_xlnm.Print_Area" localSheetId="3">'Beispiel 3'!$A$1:$J$36</definedName>
    <definedName name="_xlnm.Print_Area" localSheetId="0">Schadensberechnung!$A$1:$O$34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G24" i="1"/>
  <c r="F24" i="1"/>
  <c r="H30" i="10" l="1"/>
  <c r="H30" i="8"/>
  <c r="F27" i="10" l="1"/>
  <c r="F28" i="10" s="1"/>
  <c r="H26" i="10"/>
  <c r="H27" i="10" s="1"/>
  <c r="G26" i="10"/>
  <c r="G27" i="10" s="1"/>
  <c r="G28" i="10" s="1"/>
  <c r="F26" i="10"/>
  <c r="H26" i="9"/>
  <c r="H27" i="9" s="1"/>
  <c r="G26" i="9"/>
  <c r="G27" i="9" s="1"/>
  <c r="F26" i="9"/>
  <c r="F27" i="9" s="1"/>
  <c r="H26" i="8"/>
  <c r="H27" i="8" s="1"/>
  <c r="G26" i="8"/>
  <c r="G27" i="8" s="1"/>
  <c r="F26" i="8"/>
  <c r="F27" i="8" s="1"/>
  <c r="H28" i="10" l="1"/>
  <c r="F28" i="9"/>
  <c r="G28" i="9"/>
  <c r="H30" i="9" s="1"/>
  <c r="H28" i="9"/>
  <c r="F28" i="8"/>
  <c r="G28" i="8"/>
  <c r="H28" i="8"/>
  <c r="H26" i="1"/>
  <c r="J20" i="1" l="1"/>
  <c r="K20" i="1"/>
  <c r="L20" i="1"/>
  <c r="L19" i="1"/>
  <c r="K19" i="1"/>
  <c r="J19" i="1"/>
  <c r="J17" i="1"/>
  <c r="K17" i="1"/>
  <c r="L17" i="1"/>
  <c r="L16" i="1"/>
  <c r="K16" i="1"/>
  <c r="J16" i="1"/>
  <c r="M16" i="1" s="1"/>
  <c r="J13" i="1"/>
  <c r="K13" i="1"/>
  <c r="L13" i="1"/>
  <c r="J14" i="1"/>
  <c r="K14" i="1"/>
  <c r="L14" i="1"/>
  <c r="L12" i="1"/>
  <c r="K12" i="1"/>
  <c r="J12" i="1"/>
  <c r="M10" i="1"/>
  <c r="M20" i="1"/>
  <c r="M13" i="1"/>
  <c r="M14" i="1" l="1"/>
  <c r="M12" i="1"/>
  <c r="M17" i="1"/>
  <c r="M19" i="1"/>
  <c r="H24" i="10" l="1"/>
  <c r="G24" i="10"/>
  <c r="F24" i="10"/>
  <c r="H24" i="9"/>
  <c r="G24" i="9"/>
  <c r="F24" i="9"/>
  <c r="H24" i="8"/>
  <c r="G24" i="8"/>
  <c r="F24" i="8"/>
  <c r="F26" i="1" l="1"/>
  <c r="J24" i="1"/>
  <c r="J26" i="1" s="1"/>
  <c r="L24" i="1"/>
  <c r="L26" i="1" s="1"/>
  <c r="L27" i="1" s="1"/>
  <c r="L28" i="1" s="1"/>
  <c r="G26" i="1"/>
  <c r="K24" i="1"/>
  <c r="K26" i="1" s="1"/>
  <c r="K27" i="1" l="1"/>
  <c r="K28" i="1" s="1"/>
  <c r="J27" i="1"/>
  <c r="J28" i="1" s="1"/>
  <c r="M26" i="1"/>
  <c r="G27" i="1"/>
  <c r="G28" i="1" s="1"/>
  <c r="F27" i="1"/>
  <c r="F28" i="1" s="1"/>
  <c r="H27" i="1"/>
  <c r="H28" i="1" s="1"/>
  <c r="M24" i="1"/>
  <c r="H30" i="1" l="1"/>
  <c r="M27" i="1"/>
  <c r="M30" i="1" s="1"/>
</calcChain>
</file>

<file path=xl/sharedStrings.xml><?xml version="1.0" encoding="utf-8"?>
<sst xmlns="http://schemas.openxmlformats.org/spreadsheetml/2006/main" count="179" uniqueCount="69">
  <si>
    <t xml:space="preserve"> </t>
  </si>
  <si>
    <t>Erklärungen</t>
  </si>
  <si>
    <t>Schadensberechnung</t>
  </si>
  <si>
    <t>Nettoeinkommen aus unselbständiger Tätigkeit</t>
  </si>
  <si>
    <t xml:space="preserve">Nettoeinkommen aus Selbständigkeit </t>
  </si>
  <si>
    <t>Haben Sie einen Beitrag von Suisseculture Sociale erhalten? Wenn ja, müssen Sie diesen hier deklarieren.</t>
  </si>
  <si>
    <t>Sozialleistungen</t>
  </si>
  <si>
    <t xml:space="preserve">Covid-Finanzhilfen </t>
  </si>
  <si>
    <t>Sozialhilfe</t>
  </si>
  <si>
    <t>Weitere nicht-rückzahlbare Covid-Finanzhilfen (Soforthilfe der Gemeinden, Entschädigung aus dem Härtefallprogramm)</t>
  </si>
  <si>
    <t>Unterstützungbeiträge der öffentlichen Hand (z.B. Förderbeiträge, Arbeitsstipendium Stadt Zürich)</t>
  </si>
  <si>
    <t>Suisseculture Sociale: Beitrag Nothilfe</t>
  </si>
  <si>
    <t>Januar 2021</t>
  </si>
  <si>
    <t xml:space="preserve">Dezember 2020 </t>
  </si>
  <si>
    <t>November 2020</t>
  </si>
  <si>
    <t>Schadenszeitraum: 1. November 2020 bis 31. Januar 2021</t>
  </si>
  <si>
    <t>Dez. 2020</t>
  </si>
  <si>
    <t>Anleitung für das Ausfüllen des Formulars:</t>
  </si>
  <si>
    <t>Gelbe Felder: bitte ausfüllen</t>
  </si>
  <si>
    <t xml:space="preserve">Blaue Felder: werden berechnet </t>
  </si>
  <si>
    <t>Nov. 2020</t>
  </si>
  <si>
    <r>
      <t xml:space="preserve">Gesuchsnummer:
</t>
    </r>
    <r>
      <rPr>
        <sz val="8"/>
        <color theme="1"/>
        <rFont val="Arial"/>
        <family val="2"/>
      </rPr>
      <t>(wird durch Fachstelle Kultur ausgefüllt)</t>
    </r>
  </si>
  <si>
    <t>2021-</t>
  </si>
  <si>
    <t>Gesuchsteller*in:</t>
  </si>
  <si>
    <t>Haben Sie in den Monaten November 2020 bis Januar 2021 weitere nicht-rückzahlbare Covid-Finanzhilfen erhalten? Wenn ja, müssen Sie diese Beträge hier deklarieren.</t>
  </si>
  <si>
    <t>Haben Sie von November 2020 bis Januar 2021 einen Unterstützungsbeitrag der öffentlichen Hand bekommen? Haben Sie beispielsweise einen Förderbeitrag oder ein Arbeitsstipendium der Stadt Zürich erhalten? Wenn ja, müssen Sie die Beträge zu 100% deklarieren.</t>
  </si>
  <si>
    <t xml:space="preserve">Bitte geben Sie hier Ihr Nettoeinkommen aus unselbständiger Tätigkeit an. Wenn Sie von Kurzarbeit betroffen waren und Ihr Lohn deshalb (teilweise) über die Kurzarbeitsentschädigung gedeckt wurde, geben Sie ebenfalls Ihr Nettoeinkommen an. 
Für die Berechnung des Abzugs aus unselbständiger Tätigkeit gewähren wir einen Freibetrag von CHF 1'000.00. Der Freibetrag von CHF 1'000.00 wird im blauen Feld automatisch in Abzug gebracht. Wenn Ihr monatliches Nettoeinkommen aus unselbständiger Tätigkeit unter CHF 1'000 liegt, wird der Betrag im blauen Feld mit Null ausgewiesen. Bitte tragen Sie Ihr Nettoeinkommen auch dann ein, wenn es unter CHF 1'000 liegt. </t>
  </si>
  <si>
    <t>Ardite Berisha</t>
  </si>
  <si>
    <t>Giovanni Meier</t>
  </si>
  <si>
    <t>Barbara Peter</t>
  </si>
  <si>
    <t>Wie hoch war ihr monatliches Nettoeinkommen aus fester oder temporärer unselbständiger Tätigkeit von November 2020 bis Januar 2021?</t>
  </si>
  <si>
    <r>
      <rPr>
        <b/>
        <sz val="10"/>
        <rFont val="Arial"/>
        <family val="2"/>
      </rPr>
      <t>Belege, die Sie zwingend einreichen müssen:</t>
    </r>
    <r>
      <rPr>
        <sz val="10"/>
        <rFont val="Arial"/>
        <family val="2"/>
      </rPr>
      <t xml:space="preserve"> 
- SVA-Abrechnungen der Monate November 2020, Dezember 2020 und Januar 2021 
- Seite 2 der Steuererklärung 2019
- "Hilfsblatt A" oder die "Aufstellung der Einnahmen und
   Ausgaben der selbständigen Erwerbstätigkeit" Ihrer Steuererklärung 2019
- Falls Sie Beiträge von Suisseculture Sociale, weitere nicht-rückzahlbare Covid-Finanzhilfen oder
  Sozialleistungen bezogen haben, müssen Sie diese Belege ebenfalls einreichen. 
</t>
    </r>
    <r>
      <rPr>
        <b/>
        <sz val="10"/>
        <rFont val="Arial"/>
        <family val="2"/>
      </rPr>
      <t xml:space="preserve">
Ohne diese Unterlagen können wir Ihr Gesuch nicht prüfen. </t>
    </r>
  </si>
  <si>
    <r>
      <rPr>
        <b/>
        <sz val="10"/>
        <rFont val="Arial"/>
        <family val="2"/>
      </rPr>
      <t xml:space="preserve">Belege, die Frau Berisha einreichen muss: 
</t>
    </r>
    <r>
      <rPr>
        <sz val="10"/>
        <rFont val="Arial"/>
        <family val="2"/>
      </rPr>
      <t xml:space="preserve">
- SVA-Abrechnungen der Monate November 2020, Dezember 2020 und Januar 2021 
- Beleg Förderbeitrag Gemeinde
- Seite 2 der Steuererklärung 2019
- "Hilfsblatt A" oder die "Aufstellung der Einnahmen und
   Ausgaben der selbständigen Erwerbstätigkeit" der Steuererklärung 2019</t>
    </r>
  </si>
  <si>
    <r>
      <rPr>
        <b/>
        <sz val="10"/>
        <rFont val="Arial"/>
        <family val="2"/>
      </rPr>
      <t xml:space="preserve">Belege, die Frau Peter einreichen muss: 
</t>
    </r>
    <r>
      <rPr>
        <sz val="10"/>
        <rFont val="Arial"/>
        <family val="2"/>
      </rPr>
      <t xml:space="preserve">
- SVA Abrechnungen der Monate November 2020 bis Januar 2021 
- Seite 2 der Steuererklärung 2019
- "Hilfsblatt A" oder die "Aufstellung der Einnahmen und
   Ausgaben der selbständigen Erwerbstätigkeit" der Steuererklärung 2019</t>
    </r>
  </si>
  <si>
    <t xml:space="preserve">2021- </t>
  </si>
  <si>
    <t>Prüfung</t>
  </si>
  <si>
    <t>Total</t>
  </si>
  <si>
    <t>Kommentare Prüfung</t>
  </si>
  <si>
    <t>Finanzielle Prüfung abgeschlossen am:</t>
  </si>
  <si>
    <t>Finanzielle Prüfung abgeschlossen durch:</t>
  </si>
  <si>
    <t>Mini-Legende:</t>
  </si>
  <si>
    <r>
      <t xml:space="preserve">Text </t>
    </r>
    <r>
      <rPr>
        <b/>
        <sz val="9"/>
        <color theme="1"/>
        <rFont val="Arial"/>
        <family val="2"/>
      </rPr>
      <t>SCHWARZ</t>
    </r>
  </si>
  <si>
    <t>Eingabe Gesuchsteller</t>
  </si>
  <si>
    <r>
      <t xml:space="preserve">Text </t>
    </r>
    <r>
      <rPr>
        <b/>
        <sz val="9"/>
        <color rgb="FFFF0000"/>
        <rFont val="Arial"/>
        <family val="2"/>
      </rPr>
      <t>ROT</t>
    </r>
  </si>
  <si>
    <t>Anpassungen/Eingaben Finanzielle Prüfer</t>
  </si>
  <si>
    <t>Zellen Gelb</t>
  </si>
  <si>
    <t>Manuelle Eingabe Prüfer</t>
  </si>
  <si>
    <t>Zellen Blau</t>
  </si>
  <si>
    <t>Automatische Berechnung</t>
  </si>
  <si>
    <t>Maximale Deckung des finanziellen Schadens 80%, Selbstbehalt: 20%</t>
  </si>
  <si>
    <t>Ausfallentschädigung pro Monat</t>
  </si>
  <si>
    <r>
      <rPr>
        <b/>
        <sz val="10"/>
        <rFont val="Arial"/>
        <family val="2"/>
      </rPr>
      <t xml:space="preserve">Belege, die Herr Meier einreichen muss: 
</t>
    </r>
    <r>
      <rPr>
        <sz val="10"/>
        <rFont val="Arial"/>
        <family val="2"/>
      </rPr>
      <t xml:space="preserve">
- SVA Abrechnungen der Monate November 2020 bis Januar 2021 
- Beleg Suisseculture Sociale
- Beleg Sozialhilfe
- Seite 2 der Steuererklärung 2019
- "Hilfsblatt A" oder die "Aufstellung der Einnahmen und
   Ausgaben der selbständigen Erwerbstätigkeit" der Steuererklärung 2019</t>
    </r>
  </si>
  <si>
    <t xml:space="preserve">Bemerkungen finanzielle Prüfung:
</t>
  </si>
  <si>
    <r>
      <rPr>
        <b/>
        <sz val="9"/>
        <color theme="1"/>
        <rFont val="Arial"/>
        <family val="2"/>
      </rPr>
      <t>Beispiele Bemerkungen finanzielle Prüfung:</t>
    </r>
    <r>
      <rPr>
        <sz val="9"/>
        <color theme="1"/>
        <rFont val="Arial"/>
        <family val="2"/>
      </rPr>
      <t xml:space="preserve"> Belege geprüft, Plausibilität geprüft</t>
    </r>
  </si>
  <si>
    <t>Eingabetermin: 31. März 2021</t>
  </si>
  <si>
    <t>Beitrag pauschalisierte Ausfallentschädigung pro Monat</t>
  </si>
  <si>
    <t>pauschalisierte Ausfallentschädigung</t>
  </si>
  <si>
    <t>Total Ausfallentschädigung, max. CHF 9'000.-- pro Gesuch</t>
  </si>
  <si>
    <t>Pro Gesuch kann ein Ausfall von max. CHF 9'000.-- geltend gemacht werden.</t>
  </si>
  <si>
    <r>
      <t xml:space="preserve">Zusicherung:
</t>
    </r>
    <r>
      <rPr>
        <sz val="8.5"/>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sowie nach dem Regierungsratsbeschluss vom 3. März 2021, RRB Nr. 206/2021 erwirkt.
Schliesslich nimmt der*die Gesuchsteller*in zur Kenntnis, dass gemäss § 17 des Staatsbeitragsgesetzes des Kantons Zürich im Falle unrichtiger und unvollständiger Angaben über erhebliche Tatsachen sowie deren Verschweigen eine Busse von bis zu Fr. 50'000 droht.
Allenfalls zu Unrecht ausbezahlte Ausfallentschädigungen können zudem innert 30 Tagen nach Feststellung der unrechtmässigen Auszahlung durch den Kanton zurückgefordert werden.</t>
    </r>
  </si>
  <si>
    <t xml:space="preserve">Bitte netto-Beträge eintragen (d.h. nach Abzug von AHV-/IV-/EO-Beiträgen durch SVA). 
Monatliche SVA-Abrechnungen Nov 20, Dez 20, Jan 21 beilegen. </t>
  </si>
  <si>
    <t>SVA: Corona-Erwerbsersatz 
(netto, monatlich, Belege einreichen)</t>
  </si>
  <si>
    <t>Sozialversicherungsleistungen 
(z.B. Arbeitslosenentschädigung, AHV/IV-Rente)</t>
  </si>
  <si>
    <t>Nettoeinkommen aus selbständiger Erwerbstätigkeit 
(aus künstlerischer oder anderer Arbeit)</t>
  </si>
  <si>
    <t>Nettoeinnahmen bitte zum Zeitpunkt des Zahlungseingangs deklarieren. 
Das Nettoeinkommen errechnen Sie durch Pauschalabzug von 15% vom Bruttoeinkommen. (Allfällige höhere Abzüge bitte belegen.)</t>
  </si>
  <si>
    <r>
      <rPr>
        <b/>
        <sz val="10"/>
        <color theme="1"/>
        <rFont val="Arial"/>
        <family val="2"/>
      </rPr>
      <t>Beispiel 1</t>
    </r>
    <r>
      <rPr>
        <sz val="10"/>
        <color theme="1"/>
        <rFont val="Arial"/>
        <family val="2"/>
      </rPr>
      <t xml:space="preserve">
Frau Berisha ist Musikerin. Sie erhält von der SVA monatlich CHF 735.80 (netto). Sie erhielt für Ihre Auftritte im November und Dezember eine Gage und verdiente dabei CHF 1'200.00 respektive CHF 1'300 (Nettoeinkommen entspricht Bruttoeinkommen abzüglich 15%, d.h. netto CHF 1'020.00 und CHF 1'105) pro Monat. Im Januar 2021 hatte sie keine Einnahmen aus selbständiger Tätigkeit. Im Dezember wurde Frau Berisha von Ihrer Wohnsitzgemeinde für Ihr künstlerisches Schaffen ausgezeichnet und mit einem Förderpreis von CHF 1'000.00 unterstützt. 
Frau Berisha hat von November bis Januar pro Monat CHF 1'525.00 (netto CHF 1'296.00) in ihrem Nebenjob verdient (feste Teilzeitanstellung bei einer Musikschule). Da ihr monatliches Nettoeinkommen aus unselbständiger Tätigkeit über dem Freibetrag von CHF 1'000 liegt, wird hier einen Abzug von monatlich CHF 296.00 vorgenommen.</t>
    </r>
  </si>
  <si>
    <r>
      <rPr>
        <b/>
        <sz val="10"/>
        <color theme="1"/>
        <rFont val="Arial"/>
        <family val="2"/>
      </rPr>
      <t xml:space="preserve">Beispiel 2
</t>
    </r>
    <r>
      <rPr>
        <sz val="10"/>
        <color theme="1"/>
        <rFont val="Arial"/>
        <family val="2"/>
      </rPr>
      <t xml:space="preserve">
Herr Meier ist Schauspieler. Er erhält von der SVA monatlich netto CHF 420.30.
Bei Suisseculture Sociale hat er eine Nothilfe beantragt und für den Dezember 2020 CHF 980 erhalten. 
Weiter erhält Herr Meier monatlich CHF 510 Sozialhilfe. 
Herr Meier hatte im Januar einen Auftrag als Sprecher für einen TV-Spot und verdiente CHF 4'200 (netto CHF 3'570). Im Dezember hatte er einen kleinen Auftrag und verdiente CHF 300 (netto CHF 255).
Neben seiner Arbeit als Schauspieler hat Herr Meier keine Anstellung, er hat also kein Einkommen aus unselbständiger Erwerbstätigkeit.</t>
    </r>
  </si>
  <si>
    <r>
      <rPr>
        <b/>
        <sz val="10"/>
        <color theme="1"/>
        <rFont val="Arial"/>
        <family val="2"/>
      </rPr>
      <t>Beispiel 3</t>
    </r>
    <r>
      <rPr>
        <sz val="10"/>
        <color theme="1"/>
        <rFont val="Arial"/>
        <family val="2"/>
      </rPr>
      <t xml:space="preserve">
Frau Peter ist bildende Künstlerin. Sie erhält von der SVA monatlich netto CHF 1'623.50.
Frau Peter konnte im Dezember ein Kunstwerk für CHF 8'500 verkaufen (netto CHF 7'225.00). Diesen Betrag muss sie im Dezember angeben, für November und Januar erfolgt kein Abzug, da sie in diesen Monaten nichts verkaufen konnte. 
In ihrem Nebenjob als Dozentin verdient Frau Peter monatlich CHF 2'750 (netto CHF 2'188). Da ihr monatliches Nettoeinkommen aus unselbständiger Tätigkeit über dem Freibetrag von CHF 1'000 liegt, wird ein Abzug von monatlich CHF 1'188 vorgenommen.</t>
    </r>
  </si>
  <si>
    <t>Ausfallentschädigung Kulturschaffende: Pauschalisierte Ausfallentschädigung (Version: 11. März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</si>
</sst>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CHF-807]\ * #,##0.00_ ;_ [$CHF-807]\ * \-#,##0.00_ ;_ [$CHF-807]\ * &quot;-&quot;??_ ;_ @_ "/>
    <numFmt numFmtId="165" formatCode="#,##0_ ;[Red]\-#,##0\ "/>
    <numFmt numFmtId="166" formatCode="#,##0_ ;\-#,##0\ "/>
  </numFmts>
  <fonts count="22"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sz val="12"/>
      <color theme="1"/>
      <name val="Arial"/>
      <family val="2"/>
    </font>
    <font>
      <b/>
      <sz val="12"/>
      <color rgb="FFFF0000"/>
      <name val="Arial"/>
      <family val="2"/>
    </font>
    <font>
      <b/>
      <sz val="10"/>
      <name val="Arial"/>
      <family val="2"/>
    </font>
    <font>
      <sz val="8"/>
      <color theme="1"/>
      <name val="Arial"/>
      <family val="2"/>
    </font>
    <font>
      <b/>
      <sz val="10"/>
      <color rgb="FFFF0000"/>
      <name val="Arial"/>
      <family val="2"/>
    </font>
    <font>
      <sz val="10"/>
      <color rgb="FFFF0000"/>
      <name val="Arial"/>
      <family val="2"/>
    </font>
    <font>
      <b/>
      <sz val="9"/>
      <color theme="1"/>
      <name val="Arial"/>
      <family val="2"/>
    </font>
    <font>
      <b/>
      <sz val="9"/>
      <name val="Arial"/>
      <family val="2"/>
    </font>
    <font>
      <sz val="9"/>
      <name val="Arial"/>
      <family val="2"/>
    </font>
    <font>
      <sz val="9"/>
      <color theme="1"/>
      <name val="Arial"/>
      <family val="2"/>
    </font>
    <font>
      <b/>
      <sz val="9"/>
      <color rgb="FFFF0000"/>
      <name val="Arial"/>
      <family val="2"/>
    </font>
    <font>
      <sz val="9"/>
      <color rgb="FFFF0000"/>
      <name val="Arial"/>
      <family val="2"/>
    </font>
    <font>
      <b/>
      <sz val="8.5"/>
      <color theme="1"/>
      <name val="Arial"/>
      <family val="2"/>
    </font>
    <font>
      <sz val="8.5"/>
      <color theme="1"/>
      <name val="Arial"/>
      <family val="2"/>
    </font>
  </fonts>
  <fills count="7">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0" fontId="7" fillId="0" borderId="0"/>
    <xf numFmtId="0" fontId="4" fillId="0" borderId="0"/>
    <xf numFmtId="0" fontId="7" fillId="0" borderId="0"/>
    <xf numFmtId="0" fontId="7" fillId="0" borderId="0"/>
  </cellStyleXfs>
  <cellXfs count="142">
    <xf numFmtId="0" fontId="0" fillId="0" borderId="0" xfId="0"/>
    <xf numFmtId="165" fontId="10" fillId="0" borderId="0" xfId="1" applyNumberFormat="1" applyFont="1" applyFill="1" applyBorder="1" applyAlignment="1" applyProtection="1">
      <alignment vertical="center" wrapText="1"/>
    </xf>
    <xf numFmtId="165" fontId="5" fillId="0" borderId="0" xfId="1" applyNumberFormat="1" applyFont="1" applyFill="1" applyBorder="1" applyAlignment="1" applyProtection="1">
      <alignment vertical="center" wrapText="1"/>
    </xf>
    <xf numFmtId="0" fontId="4" fillId="0" borderId="0" xfId="2" applyFont="1" applyAlignment="1" applyProtection="1">
      <alignment vertical="center"/>
    </xf>
    <xf numFmtId="0" fontId="4" fillId="0" borderId="0" xfId="2" applyFont="1" applyBorder="1" applyAlignment="1" applyProtection="1">
      <alignment vertical="center"/>
    </xf>
    <xf numFmtId="0" fontId="12" fillId="0" borderId="0" xfId="3" applyFont="1" applyFill="1" applyBorder="1" applyAlignment="1" applyProtection="1">
      <alignment vertical="center" wrapText="1"/>
    </xf>
    <xf numFmtId="165" fontId="4" fillId="0" borderId="0" xfId="1" applyNumberFormat="1" applyFont="1" applyAlignment="1" applyProtection="1">
      <alignment vertical="center" wrapText="1"/>
    </xf>
    <xf numFmtId="165" fontId="6" fillId="0" borderId="0" xfId="1" applyNumberFormat="1" applyFont="1" applyFill="1" applyAlignment="1" applyProtection="1">
      <alignment vertical="center" wrapText="1"/>
    </xf>
    <xf numFmtId="165" fontId="4" fillId="0" borderId="0" xfId="1" applyNumberFormat="1" applyFont="1" applyFill="1" applyBorder="1" applyAlignment="1" applyProtection="1">
      <alignment vertical="center" wrapText="1"/>
    </xf>
    <xf numFmtId="0" fontId="8" fillId="0" borderId="0" xfId="0" applyFont="1" applyAlignment="1" applyProtection="1">
      <alignment vertical="center"/>
    </xf>
    <xf numFmtId="0" fontId="8" fillId="0" borderId="0" xfId="0" applyFont="1" applyBorder="1" applyAlignment="1" applyProtection="1">
      <alignment vertical="center" wrapText="1"/>
    </xf>
    <xf numFmtId="0" fontId="4" fillId="0" borderId="0" xfId="0" applyFont="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4" fillId="0" borderId="0" xfId="0" applyFont="1" applyAlignment="1" applyProtection="1">
      <alignment horizontal="left" vertical="center"/>
    </xf>
    <xf numFmtId="49" fontId="4" fillId="0" borderId="0" xfId="0" applyNumberFormat="1" applyFont="1" applyAlignment="1" applyProtection="1">
      <alignment vertical="center" wrapText="1"/>
    </xf>
    <xf numFmtId="49" fontId="4" fillId="0" borderId="6" xfId="0" applyNumberFormat="1" applyFont="1" applyBorder="1" applyAlignment="1" applyProtection="1">
      <alignment vertical="center" wrapText="1"/>
    </xf>
    <xf numFmtId="17" fontId="5" fillId="0" borderId="6" xfId="0" quotePrefix="1" applyNumberFormat="1" applyFont="1" applyBorder="1" applyAlignment="1" applyProtection="1">
      <alignment horizontal="center" vertical="center"/>
    </xf>
    <xf numFmtId="0" fontId="5" fillId="0" borderId="6" xfId="0" quotePrefix="1" applyFont="1" applyBorder="1" applyAlignment="1" applyProtection="1">
      <alignment horizontal="center" vertical="center"/>
    </xf>
    <xf numFmtId="164" fontId="5" fillId="0" borderId="27" xfId="0" applyNumberFormat="1" applyFont="1" applyFill="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center"/>
    </xf>
    <xf numFmtId="164" fontId="4" fillId="0" borderId="0" xfId="0" applyNumberFormat="1" applyFont="1" applyBorder="1" applyAlignment="1" applyProtection="1"/>
    <xf numFmtId="0" fontId="4" fillId="0" borderId="1" xfId="0" applyFont="1" applyBorder="1" applyAlignment="1" applyProtection="1">
      <alignment horizontal="center" vertical="center"/>
    </xf>
    <xf numFmtId="0" fontId="4" fillId="0" borderId="1" xfId="0" applyFont="1" applyBorder="1" applyAlignment="1" applyProtection="1">
      <alignment vertical="center" wrapText="1"/>
    </xf>
    <xf numFmtId="0" fontId="13" fillId="0" borderId="0" xfId="0" applyFont="1" applyAlignment="1" applyProtection="1">
      <alignment vertical="center"/>
    </xf>
    <xf numFmtId="164" fontId="5" fillId="0" borderId="0" xfId="0" applyNumberFormat="1" applyFont="1" applyFill="1" applyBorder="1" applyAlignment="1" applyProtection="1"/>
    <xf numFmtId="0" fontId="5" fillId="0" borderId="0" xfId="0" applyFont="1" applyAlignment="1" applyProtection="1"/>
    <xf numFmtId="0" fontId="5" fillId="0" borderId="0" xfId="0" applyFont="1" applyBorder="1" applyAlignment="1" applyProtection="1">
      <alignment wrapText="1"/>
    </xf>
    <xf numFmtId="0" fontId="4" fillId="0" borderId="0" xfId="0" applyFont="1" applyFill="1" applyBorder="1" applyAlignment="1" applyProtection="1">
      <alignment vertical="center" wrapText="1"/>
    </xf>
    <xf numFmtId="0" fontId="4" fillId="0" borderId="1" xfId="0" applyFont="1" applyFill="1" applyBorder="1" applyAlignment="1" applyProtection="1">
      <alignment horizontal="center" vertical="center"/>
    </xf>
    <xf numFmtId="0" fontId="4" fillId="0" borderId="0" xfId="0" applyFont="1" applyFill="1" applyAlignment="1" applyProtection="1">
      <alignment vertical="center"/>
    </xf>
    <xf numFmtId="0" fontId="4" fillId="0" borderId="1" xfId="0" applyFont="1" applyFill="1" applyBorder="1" applyAlignment="1" applyProtection="1">
      <alignment vertical="center" wrapText="1"/>
    </xf>
    <xf numFmtId="0" fontId="4" fillId="0" borderId="0" xfId="0" applyFont="1" applyFill="1" applyAlignment="1" applyProtection="1">
      <alignment vertical="center" wrapText="1"/>
    </xf>
    <xf numFmtId="164" fontId="4" fillId="0" borderId="0" xfId="0" applyNumberFormat="1" applyFont="1" applyFill="1" applyBorder="1" applyAlignment="1" applyProtection="1">
      <alignment vertical="center"/>
    </xf>
    <xf numFmtId="0" fontId="4" fillId="0" borderId="25" xfId="0" applyFont="1" applyFill="1" applyBorder="1" applyAlignment="1" applyProtection="1">
      <alignment horizontal="center" vertical="center"/>
    </xf>
    <xf numFmtId="164" fontId="4" fillId="0" borderId="5" xfId="0" applyNumberFormat="1" applyFont="1" applyFill="1" applyBorder="1" applyAlignment="1" applyProtection="1">
      <alignment vertical="center"/>
    </xf>
    <xf numFmtId="164" fontId="4" fillId="0" borderId="26" xfId="0" applyNumberFormat="1" applyFont="1" applyFill="1" applyBorder="1" applyAlignment="1" applyProtection="1">
      <alignment vertical="center"/>
    </xf>
    <xf numFmtId="0" fontId="4" fillId="0" borderId="8" xfId="0" applyFont="1" applyFill="1" applyBorder="1" applyAlignment="1" applyProtection="1">
      <alignment horizontal="left" vertical="center"/>
    </xf>
    <xf numFmtId="0" fontId="5" fillId="0" borderId="9" xfId="0" quotePrefix="1" applyFont="1" applyFill="1" applyBorder="1" applyAlignment="1" applyProtection="1">
      <alignment horizontal="center"/>
    </xf>
    <xf numFmtId="17" fontId="5" fillId="0" borderId="6" xfId="0" quotePrefix="1" applyNumberFormat="1" applyFont="1" applyFill="1" applyBorder="1" applyAlignment="1" applyProtection="1">
      <alignment horizontal="center"/>
    </xf>
    <xf numFmtId="17" fontId="5" fillId="0" borderId="10" xfId="0" quotePrefix="1" applyNumberFormat="1" applyFont="1" applyFill="1" applyBorder="1" applyAlignment="1" applyProtection="1">
      <alignment horizontal="center"/>
    </xf>
    <xf numFmtId="164" fontId="4" fillId="0" borderId="14" xfId="0" applyNumberFormat="1" applyFont="1" applyFill="1" applyBorder="1" applyAlignment="1" applyProtection="1">
      <alignment vertical="center"/>
    </xf>
    <xf numFmtId="0" fontId="4" fillId="0" borderId="9" xfId="0" applyFont="1" applyFill="1" applyBorder="1" applyAlignment="1" applyProtection="1">
      <alignment horizontal="left" vertical="center"/>
    </xf>
    <xf numFmtId="164" fontId="4" fillId="4" borderId="19"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4" fillId="0" borderId="0" xfId="0" applyNumberFormat="1" applyFont="1" applyFill="1" applyBorder="1" applyAlignment="1" applyProtection="1">
      <alignment vertical="center" wrapText="1"/>
    </xf>
    <xf numFmtId="164" fontId="5" fillId="4" borderId="1" xfId="0" applyNumberFormat="1" applyFont="1" applyFill="1" applyBorder="1" applyAlignment="1" applyProtection="1">
      <alignment vertical="center"/>
    </xf>
    <xf numFmtId="0" fontId="4" fillId="0" borderId="0" xfId="0" applyFont="1" applyAlignment="1" applyProtection="1">
      <alignment vertical="center" wrapText="1"/>
    </xf>
    <xf numFmtId="49" fontId="4" fillId="0" borderId="0" xfId="0" applyNumberFormat="1" applyFont="1" applyBorder="1" applyAlignment="1" applyProtection="1">
      <alignment vertical="center" wrapText="1"/>
    </xf>
    <xf numFmtId="0" fontId="6" fillId="0" borderId="0" xfId="0" applyFont="1" applyFill="1" applyBorder="1" applyAlignment="1" applyProtection="1">
      <alignment vertical="center" wrapText="1"/>
    </xf>
    <xf numFmtId="164" fontId="4" fillId="4" borderId="7" xfId="0" applyNumberFormat="1" applyFont="1" applyFill="1" applyBorder="1" applyAlignment="1" applyProtection="1">
      <alignment vertical="center"/>
    </xf>
    <xf numFmtId="164" fontId="5" fillId="0" borderId="23" xfId="0" applyNumberFormat="1" applyFont="1" applyBorder="1" applyAlignment="1" applyProtection="1">
      <alignment vertical="center"/>
    </xf>
    <xf numFmtId="164" fontId="5" fillId="4" borderId="13" xfId="0" applyNumberFormat="1" applyFont="1" applyFill="1" applyBorder="1" applyAlignment="1" applyProtection="1">
      <alignment vertical="center"/>
    </xf>
    <xf numFmtId="49" fontId="5" fillId="0" borderId="0" xfId="0" applyNumberFormat="1" applyFont="1" applyFill="1" applyBorder="1" applyAlignment="1" applyProtection="1">
      <alignment vertical="top" wrapText="1"/>
    </xf>
    <xf numFmtId="0" fontId="6" fillId="3" borderId="20" xfId="0" applyFont="1" applyFill="1" applyBorder="1" applyAlignment="1" applyProtection="1">
      <alignment vertical="top" wrapText="1"/>
    </xf>
    <xf numFmtId="164" fontId="4" fillId="2" borderId="1"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wrapText="1"/>
      <protection locked="0"/>
    </xf>
    <xf numFmtId="49" fontId="3" fillId="0" borderId="0" xfId="0" applyNumberFormat="1" applyFont="1" applyAlignment="1" applyProtection="1">
      <alignment horizontal="left" vertical="center"/>
    </xf>
    <xf numFmtId="0" fontId="1" fillId="0" borderId="0" xfId="0" applyFont="1" applyAlignment="1" applyProtection="1">
      <alignment wrapText="1"/>
    </xf>
    <xf numFmtId="0" fontId="2" fillId="0" borderId="0" xfId="0" applyFont="1" applyBorder="1" applyAlignment="1" applyProtection="1">
      <alignment wrapText="1"/>
    </xf>
    <xf numFmtId="164" fontId="4" fillId="2" borderId="1" xfId="0" applyNumberFormat="1" applyFont="1" applyFill="1" applyBorder="1" applyAlignment="1" applyProtection="1">
      <alignment vertical="center"/>
    </xf>
    <xf numFmtId="0" fontId="1" fillId="0" borderId="0" xfId="0" applyFont="1" applyBorder="1" applyAlignment="1" applyProtection="1">
      <alignment vertical="top" wrapText="1"/>
    </xf>
    <xf numFmtId="0" fontId="1" fillId="0" borderId="0" xfId="0" applyFont="1" applyBorder="1" applyAlignment="1" applyProtection="1">
      <alignment wrapText="1"/>
    </xf>
    <xf numFmtId="0" fontId="0" fillId="0" borderId="0" xfId="0" applyBorder="1" applyAlignment="1" applyProtection="1">
      <alignment wrapText="1"/>
    </xf>
    <xf numFmtId="164" fontId="4" fillId="2" borderId="1" xfId="0" applyNumberFormat="1" applyFont="1" applyFill="1" applyBorder="1" applyAlignment="1" applyProtection="1">
      <alignment vertical="center" wrapText="1"/>
    </xf>
    <xf numFmtId="0" fontId="1" fillId="0" borderId="0" xfId="0" applyFont="1" applyFill="1" applyBorder="1" applyAlignment="1" applyProtection="1">
      <alignment wrapText="1"/>
    </xf>
    <xf numFmtId="0" fontId="6" fillId="0" borderId="0" xfId="0" applyFont="1" applyBorder="1" applyAlignment="1" applyProtection="1">
      <alignment vertical="top" wrapText="1"/>
    </xf>
    <xf numFmtId="0" fontId="0" fillId="0" borderId="0" xfId="0" applyAlignment="1" applyProtection="1">
      <alignment wrapText="1"/>
    </xf>
    <xf numFmtId="0" fontId="6" fillId="0" borderId="0" xfId="0" applyFont="1" applyFill="1" applyBorder="1" applyAlignment="1" applyProtection="1">
      <alignment vertical="top" wrapText="1"/>
    </xf>
    <xf numFmtId="0" fontId="14" fillId="0" borderId="0" xfId="2" applyFont="1" applyFill="1" applyBorder="1" applyAlignment="1" applyProtection="1">
      <alignment vertical="center" wrapText="1"/>
    </xf>
    <xf numFmtId="164" fontId="4" fillId="4" borderId="1" xfId="0" applyNumberFormat="1" applyFont="1" applyFill="1" applyBorder="1" applyAlignment="1" applyProtection="1">
      <alignment vertical="center"/>
      <protection locked="0"/>
    </xf>
    <xf numFmtId="164" fontId="4" fillId="4" borderId="19" xfId="0" applyNumberFormat="1" applyFont="1" applyFill="1" applyBorder="1" applyAlignment="1" applyProtection="1">
      <alignment vertical="center"/>
      <protection locked="0"/>
    </xf>
    <xf numFmtId="164" fontId="5" fillId="0" borderId="22" xfId="0" applyNumberFormat="1" applyFont="1" applyBorder="1" applyAlignment="1" applyProtection="1">
      <alignment vertical="center"/>
    </xf>
    <xf numFmtId="0" fontId="8" fillId="0" borderId="0" xfId="0" applyFont="1" applyFill="1" applyBorder="1" applyAlignment="1" applyProtection="1">
      <alignment vertical="center" wrapText="1"/>
    </xf>
    <xf numFmtId="0" fontId="5" fillId="0" borderId="0" xfId="0" applyFont="1" applyFill="1" applyBorder="1" applyAlignment="1" applyProtection="1">
      <alignment wrapText="1"/>
    </xf>
    <xf numFmtId="165" fontId="17" fillId="0" borderId="0" xfId="1" applyNumberFormat="1" applyFont="1" applyAlignment="1" applyProtection="1">
      <alignment vertical="top" wrapText="1"/>
    </xf>
    <xf numFmtId="0" fontId="16" fillId="5" borderId="0" xfId="2" applyFont="1" applyFill="1" applyBorder="1" applyAlignment="1" applyProtection="1">
      <alignment horizontal="left"/>
    </xf>
    <xf numFmtId="165" fontId="17" fillId="6" borderId="0" xfId="1" applyNumberFormat="1" applyFont="1" applyFill="1" applyAlignment="1" applyProtection="1">
      <alignment vertical="top" wrapText="1"/>
    </xf>
    <xf numFmtId="165" fontId="17" fillId="0" borderId="0" xfId="1" applyNumberFormat="1" applyFont="1" applyAlignment="1" applyProtection="1">
      <alignment horizontal="left" vertical="top" wrapText="1"/>
    </xf>
    <xf numFmtId="0" fontId="5" fillId="0" borderId="0" xfId="0" applyFont="1" applyFill="1" applyAlignment="1" applyProtection="1">
      <alignment vertical="center"/>
    </xf>
    <xf numFmtId="0" fontId="4" fillId="0" borderId="31" xfId="0" applyFont="1" applyBorder="1" applyAlignment="1" applyProtection="1">
      <alignment vertical="center" wrapText="1"/>
    </xf>
    <xf numFmtId="0" fontId="5" fillId="0" borderId="6" xfId="0" applyFont="1" applyBorder="1" applyAlignment="1" applyProtection="1">
      <alignment vertical="center" wrapText="1"/>
    </xf>
    <xf numFmtId="0" fontId="16" fillId="5" borderId="0" xfId="2" applyFont="1" applyFill="1" applyBorder="1" applyAlignment="1" applyProtection="1">
      <alignment horizontal="left"/>
    </xf>
    <xf numFmtId="165" fontId="17" fillId="6" borderId="0" xfId="1" applyNumberFormat="1" applyFont="1" applyFill="1" applyAlignment="1" applyProtection="1">
      <alignment horizontal="left" vertical="top" wrapText="1"/>
    </xf>
    <xf numFmtId="166" fontId="15" fillId="5" borderId="22" xfId="1" applyNumberFormat="1" applyFont="1" applyFill="1" applyBorder="1" applyAlignment="1" applyProtection="1">
      <alignment horizontal="left" vertical="top" wrapText="1"/>
    </xf>
    <xf numFmtId="166" fontId="15" fillId="5" borderId="23" xfId="1" applyNumberFormat="1" applyFont="1" applyFill="1" applyBorder="1" applyAlignment="1" applyProtection="1">
      <alignment horizontal="left" vertical="top" wrapText="1"/>
    </xf>
    <xf numFmtId="166" fontId="15" fillId="5" borderId="24" xfId="1" applyNumberFormat="1" applyFont="1" applyFill="1" applyBorder="1" applyAlignment="1" applyProtection="1">
      <alignment horizontal="left" vertical="top" wrapText="1"/>
    </xf>
    <xf numFmtId="165" fontId="17" fillId="0" borderId="0" xfId="1" applyNumberFormat="1" applyFont="1" applyAlignment="1" applyProtection="1">
      <alignment horizontal="left" vertical="center" wrapText="1"/>
    </xf>
    <xf numFmtId="14" fontId="16" fillId="2" borderId="0" xfId="1" applyNumberFormat="1" applyFont="1" applyFill="1" applyBorder="1" applyAlignment="1" applyProtection="1">
      <alignment horizontal="center" vertical="center" wrapText="1"/>
    </xf>
    <xf numFmtId="165" fontId="16" fillId="2" borderId="0" xfId="1" applyNumberFormat="1" applyFont="1" applyFill="1" applyBorder="1" applyAlignment="1" applyProtection="1">
      <alignment horizontal="center" vertical="center" wrapText="1"/>
    </xf>
    <xf numFmtId="165" fontId="19" fillId="0" borderId="0" xfId="1" applyNumberFormat="1" applyFont="1" applyAlignment="1" applyProtection="1">
      <alignment horizontal="left" vertical="top" wrapText="1"/>
    </xf>
    <xf numFmtId="165" fontId="17" fillId="0" borderId="0" xfId="1" applyNumberFormat="1" applyFont="1" applyAlignment="1" applyProtection="1">
      <alignment vertical="top" wrapText="1"/>
    </xf>
    <xf numFmtId="0" fontId="9" fillId="0" borderId="0" xfId="0" applyFont="1" applyAlignment="1" applyProtection="1">
      <alignment horizontal="center" vertical="center"/>
    </xf>
    <xf numFmtId="49" fontId="3" fillId="0" borderId="0" xfId="0" applyNumberFormat="1" applyFont="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5" fillId="0" borderId="0" xfId="0" applyNumberFormat="1" applyFont="1" applyBorder="1" applyAlignment="1" applyProtection="1">
      <alignment horizontal="left" wrapText="1"/>
    </xf>
    <xf numFmtId="49" fontId="5" fillId="0" borderId="6" xfId="0" applyNumberFormat="1" applyFont="1" applyBorder="1" applyAlignment="1" applyProtection="1">
      <alignment horizontal="left" vertical="center"/>
    </xf>
    <xf numFmtId="49" fontId="12" fillId="0" borderId="19" xfId="0" applyNumberFormat="1" applyFont="1" applyBorder="1" applyAlignment="1" applyProtection="1">
      <alignment horizontal="left" vertical="center" wrapText="1"/>
    </xf>
    <xf numFmtId="165" fontId="5" fillId="0" borderId="11" xfId="1" applyNumberFormat="1" applyFont="1" applyFill="1" applyBorder="1" applyAlignment="1" applyProtection="1">
      <alignment horizontal="left" vertical="center" wrapText="1"/>
    </xf>
    <xf numFmtId="165" fontId="5" fillId="0" borderId="12" xfId="1" applyNumberFormat="1" applyFont="1" applyFill="1" applyBorder="1" applyAlignment="1" applyProtection="1">
      <alignment horizontal="left" vertical="center" wrapText="1"/>
    </xf>
    <xf numFmtId="165" fontId="5" fillId="5" borderId="12" xfId="1" applyNumberFormat="1" applyFont="1" applyFill="1" applyBorder="1" applyAlignment="1" applyProtection="1">
      <alignment horizontal="center" vertical="center" wrapText="1"/>
    </xf>
    <xf numFmtId="165" fontId="10" fillId="4" borderId="12" xfId="1" applyNumberFormat="1" applyFont="1" applyFill="1" applyBorder="1" applyAlignment="1" applyProtection="1">
      <alignment horizontal="center" vertical="center" wrapText="1"/>
    </xf>
    <xf numFmtId="165" fontId="10" fillId="4" borderId="13" xfId="1" applyNumberFormat="1" applyFont="1" applyFill="1" applyBorder="1" applyAlignment="1" applyProtection="1">
      <alignment horizontal="center" vertical="center" wrapText="1"/>
    </xf>
    <xf numFmtId="0" fontId="5" fillId="0" borderId="16" xfId="2" applyFont="1" applyBorder="1" applyAlignment="1" applyProtection="1">
      <alignment horizontal="center" vertical="center"/>
    </xf>
    <xf numFmtId="0" fontId="5" fillId="0" borderId="17" xfId="2" applyFont="1" applyBorder="1" applyAlignment="1" applyProtection="1">
      <alignment horizontal="center" vertical="center"/>
    </xf>
    <xf numFmtId="0" fontId="4" fillId="2" borderId="19" xfId="2" applyFont="1" applyFill="1" applyBorder="1" applyAlignment="1" applyProtection="1">
      <alignment horizontal="center" vertical="center"/>
      <protection locked="0"/>
    </xf>
    <xf numFmtId="0" fontId="4" fillId="2" borderId="21" xfId="2" applyFont="1" applyFill="1" applyBorder="1" applyAlignment="1" applyProtection="1">
      <alignment horizontal="center" vertical="center"/>
      <protection locked="0"/>
    </xf>
    <xf numFmtId="0" fontId="4" fillId="0" borderId="15" xfId="2" applyFont="1" applyBorder="1" applyAlignment="1" applyProtection="1">
      <alignment horizontal="left" vertical="center" wrapText="1"/>
    </xf>
    <xf numFmtId="0" fontId="4" fillId="0" borderId="16" xfId="2" applyFont="1" applyBorder="1" applyAlignment="1" applyProtection="1">
      <alignment horizontal="left" vertical="center" wrapText="1"/>
    </xf>
    <xf numFmtId="0" fontId="4" fillId="0" borderId="18" xfId="2" applyFont="1" applyBorder="1" applyAlignment="1" applyProtection="1">
      <alignment horizontal="left" vertical="center"/>
    </xf>
    <xf numFmtId="0" fontId="4" fillId="0" borderId="19" xfId="2" applyFont="1" applyBorder="1" applyAlignment="1" applyProtection="1">
      <alignment horizontal="left" vertical="center"/>
    </xf>
    <xf numFmtId="0" fontId="6" fillId="0" borderId="1" xfId="0" applyFont="1" applyFill="1" applyBorder="1" applyAlignment="1" applyProtection="1">
      <alignment horizontal="left" vertical="center" wrapText="1"/>
    </xf>
    <xf numFmtId="0" fontId="14" fillId="3" borderId="22" xfId="2" applyFont="1" applyFill="1" applyBorder="1" applyAlignment="1" applyProtection="1">
      <alignment horizontal="center" vertical="center" wrapText="1"/>
    </xf>
    <xf numFmtId="0" fontId="14" fillId="3" borderId="23" xfId="2" applyFont="1" applyFill="1" applyBorder="1" applyAlignment="1" applyProtection="1">
      <alignment horizontal="center" vertical="center" wrapText="1"/>
    </xf>
    <xf numFmtId="0" fontId="14" fillId="3" borderId="24" xfId="2" applyFont="1" applyFill="1" applyBorder="1" applyAlignment="1" applyProtection="1">
      <alignment horizontal="center" vertical="center" wrapText="1"/>
    </xf>
    <xf numFmtId="49" fontId="20" fillId="3" borderId="22" xfId="0" applyNumberFormat="1" applyFont="1" applyFill="1" applyBorder="1" applyAlignment="1" applyProtection="1">
      <alignment horizontal="left" vertical="top" wrapText="1"/>
    </xf>
    <xf numFmtId="49" fontId="20" fillId="3" borderId="23" xfId="0" applyNumberFormat="1" applyFont="1" applyFill="1" applyBorder="1" applyAlignment="1" applyProtection="1">
      <alignment horizontal="left" vertical="top" wrapText="1"/>
    </xf>
    <xf numFmtId="49" fontId="20" fillId="3" borderId="24" xfId="0" applyNumberFormat="1" applyFont="1" applyFill="1" applyBorder="1" applyAlignment="1" applyProtection="1">
      <alignment horizontal="left" vertical="top" wrapText="1"/>
    </xf>
    <xf numFmtId="49" fontId="4" fillId="0" borderId="25"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26"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12" fillId="0" borderId="2" xfId="0" applyNumberFormat="1" applyFont="1" applyBorder="1" applyAlignment="1" applyProtection="1">
      <alignment horizontal="left" vertical="center" wrapText="1"/>
    </xf>
    <xf numFmtId="49" fontId="12" fillId="0" borderId="3" xfId="0" applyNumberFormat="1" applyFont="1" applyBorder="1" applyAlignment="1" applyProtection="1">
      <alignment horizontal="left" vertical="center" wrapText="1"/>
    </xf>
    <xf numFmtId="49" fontId="12" fillId="0" borderId="22" xfId="0" applyNumberFormat="1" applyFont="1" applyBorder="1" applyAlignment="1" applyProtection="1">
      <alignment horizontal="left" vertical="center" wrapText="1"/>
    </xf>
    <xf numFmtId="49" fontId="12" fillId="0" borderId="23" xfId="0" applyNumberFormat="1" applyFont="1" applyBorder="1" applyAlignment="1" applyProtection="1">
      <alignment horizontal="left" vertical="center" wrapText="1"/>
    </xf>
    <xf numFmtId="0" fontId="4" fillId="2" borderId="19" xfId="2" applyFont="1" applyFill="1" applyBorder="1" applyAlignment="1" applyProtection="1">
      <alignment horizontal="center" vertical="center"/>
    </xf>
    <xf numFmtId="0" fontId="4" fillId="2" borderId="21" xfId="2"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0" fontId="4" fillId="3" borderId="28" xfId="0" applyFont="1" applyFill="1" applyBorder="1" applyAlignment="1" applyProtection="1">
      <alignment horizontal="left" vertical="top" wrapText="1"/>
    </xf>
    <xf numFmtId="0" fontId="4" fillId="3" borderId="29" xfId="0" applyFont="1" applyFill="1" applyBorder="1" applyAlignment="1" applyProtection="1">
      <alignment horizontal="left" vertical="top" wrapText="1"/>
    </xf>
    <xf numFmtId="0" fontId="4" fillId="3" borderId="30" xfId="0" applyFont="1" applyFill="1" applyBorder="1" applyAlignment="1" applyProtection="1">
      <alignment horizontal="left" vertical="top" wrapText="1"/>
    </xf>
    <xf numFmtId="0" fontId="6" fillId="3" borderId="28" xfId="0" applyFont="1" applyFill="1" applyBorder="1" applyAlignment="1" applyProtection="1">
      <alignment horizontal="left" vertical="top" wrapText="1"/>
    </xf>
    <xf numFmtId="0" fontId="6" fillId="3" borderId="29" xfId="0" applyFont="1" applyFill="1" applyBorder="1" applyAlignment="1" applyProtection="1">
      <alignment horizontal="left" vertical="top" wrapText="1"/>
    </xf>
    <xf numFmtId="0" fontId="6" fillId="3" borderId="30" xfId="0" applyFont="1" applyFill="1" applyBorder="1" applyAlignment="1" applyProtection="1">
      <alignment horizontal="left" vertical="top" wrapText="1"/>
    </xf>
    <xf numFmtId="49" fontId="5" fillId="0" borderId="2" xfId="0" applyNumberFormat="1" applyFont="1" applyBorder="1" applyAlignment="1" applyProtection="1">
      <alignment horizontal="left" vertical="center" wrapText="1"/>
    </xf>
    <xf numFmtId="49" fontId="5" fillId="0" borderId="3" xfId="0" applyNumberFormat="1" applyFont="1" applyBorder="1" applyAlignment="1" applyProtection="1">
      <alignment horizontal="left" vertical="center" wrapText="1"/>
    </xf>
    <xf numFmtId="49" fontId="5" fillId="0" borderId="4" xfId="0" applyNumberFormat="1" applyFont="1" applyBorder="1" applyAlignment="1" applyProtection="1">
      <alignment horizontal="left" vertical="center" wrapText="1"/>
    </xf>
    <xf numFmtId="49" fontId="12" fillId="0" borderId="4" xfId="0" applyNumberFormat="1" applyFont="1" applyBorder="1" applyAlignment="1" applyProtection="1">
      <alignment horizontal="left" vertical="center" wrapText="1"/>
    </xf>
  </cellXfs>
  <cellStyles count="5">
    <cellStyle name="Standard" xfId="0" builtinId="0"/>
    <cellStyle name="Standard 2" xfId="1"/>
    <cellStyle name="Standard 2 2" xfId="4"/>
    <cellStyle name="Standard 3" xfId="3"/>
    <cellStyle name="Standard 4"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46"/>
  <sheetViews>
    <sheetView tabSelected="1" zoomScale="88" zoomScaleNormal="80" zoomScaleSheetLayoutView="100" workbookViewId="0">
      <selection activeCell="F7" sqref="F7:H7"/>
    </sheetView>
  </sheetViews>
  <sheetFormatPr baseColWidth="10" defaultColWidth="8.85546875" defaultRowHeight="12.75" x14ac:dyDescent="0.25"/>
  <cols>
    <col min="1" max="1" width="5" style="11" customWidth="1"/>
    <col min="2" max="2" width="4.42578125" style="14" customWidth="1"/>
    <col min="3" max="3" width="17.7109375" style="15" customWidth="1"/>
    <col min="4" max="4" width="18.28515625" style="15" customWidth="1"/>
    <col min="5" max="5" width="20.85546875" style="15" customWidth="1"/>
    <col min="6" max="8" width="18.85546875" style="11" customWidth="1"/>
    <col min="9" max="9" width="4.28515625" style="11" customWidth="1"/>
    <col min="10" max="10" width="14.85546875" style="11" hidden="1" customWidth="1"/>
    <col min="11" max="11" width="15.42578125" style="11" hidden="1" customWidth="1"/>
    <col min="12" max="12" width="14.42578125" style="11" hidden="1" customWidth="1"/>
    <col min="13" max="13" width="17" style="11" hidden="1" customWidth="1"/>
    <col min="14" max="14" width="43.140625" style="29" hidden="1" customWidth="1"/>
    <col min="15" max="15" width="88" style="12" customWidth="1"/>
    <col min="16" max="16384" width="8.85546875" style="11"/>
  </cols>
  <sheetData>
    <row r="1" spans="2:162" s="9" customFormat="1" ht="15.75" customHeight="1" x14ac:dyDescent="0.25">
      <c r="B1" s="94" t="s">
        <v>68</v>
      </c>
      <c r="C1" s="94"/>
      <c r="D1" s="94"/>
      <c r="E1" s="94"/>
      <c r="F1" s="94"/>
      <c r="G1" s="94"/>
      <c r="H1" s="94"/>
      <c r="N1" s="74"/>
      <c r="O1" s="10"/>
    </row>
    <row r="2" spans="2:162" s="9" customFormat="1" ht="15.75" x14ac:dyDescent="0.25">
      <c r="B2" s="58" t="s">
        <v>15</v>
      </c>
      <c r="C2" s="58"/>
      <c r="D2" s="58"/>
      <c r="E2" s="58"/>
      <c r="F2" s="58"/>
      <c r="G2" s="93" t="s">
        <v>54</v>
      </c>
      <c r="H2" s="93"/>
      <c r="N2" s="74"/>
      <c r="O2" s="10"/>
    </row>
    <row r="3" spans="2:162" ht="13.5" thickBot="1" x14ac:dyDescent="0.3">
      <c r="B3" s="11"/>
      <c r="C3" s="11"/>
      <c r="D3" s="11"/>
      <c r="E3" s="11"/>
    </row>
    <row r="4" spans="2:162" s="3" customFormat="1" ht="29.25" customHeight="1" thickBot="1" x14ac:dyDescent="0.3">
      <c r="B4" s="99" t="s">
        <v>17</v>
      </c>
      <c r="C4" s="100"/>
      <c r="D4" s="100"/>
      <c r="E4" s="101" t="s">
        <v>18</v>
      </c>
      <c r="F4" s="101"/>
      <c r="G4" s="102" t="s">
        <v>19</v>
      </c>
      <c r="H4" s="103"/>
      <c r="I4" s="1"/>
      <c r="J4" s="1"/>
      <c r="K4" s="1"/>
      <c r="L4" s="1"/>
      <c r="M4" s="1"/>
      <c r="N4" s="1"/>
      <c r="O4" s="1"/>
      <c r="P4" s="1"/>
      <c r="Q4" s="2"/>
      <c r="R4" s="4"/>
      <c r="S4" s="4"/>
      <c r="T4" s="4"/>
      <c r="U4" s="4"/>
    </row>
    <row r="5" spans="2:162" ht="13.5" thickBot="1" x14ac:dyDescent="0.3">
      <c r="B5" s="13"/>
      <c r="C5" s="11"/>
      <c r="D5" s="13"/>
      <c r="E5" s="13"/>
      <c r="F5" s="13"/>
      <c r="G5" s="13"/>
      <c r="H5" s="13"/>
    </row>
    <row r="6" spans="2:162" s="6" customFormat="1" ht="30" customHeight="1" thickBot="1" x14ac:dyDescent="0.3">
      <c r="B6" s="108" t="s">
        <v>21</v>
      </c>
      <c r="C6" s="109"/>
      <c r="D6" s="109"/>
      <c r="E6" s="109"/>
      <c r="F6" s="104" t="s">
        <v>22</v>
      </c>
      <c r="G6" s="104"/>
      <c r="H6" s="105"/>
      <c r="I6" s="5"/>
      <c r="J6" s="5"/>
      <c r="K6" s="5"/>
      <c r="L6" s="5"/>
      <c r="M6" s="5"/>
      <c r="N6" s="5"/>
      <c r="O6" s="5"/>
      <c r="P6" s="5"/>
      <c r="Q6" s="5"/>
      <c r="R6" s="7"/>
      <c r="S6" s="7"/>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row>
    <row r="7" spans="2:162" s="6" customFormat="1" ht="30" customHeight="1" thickBot="1" x14ac:dyDescent="0.3">
      <c r="B7" s="110" t="s">
        <v>23</v>
      </c>
      <c r="C7" s="111"/>
      <c r="D7" s="111"/>
      <c r="E7" s="111"/>
      <c r="F7" s="106"/>
      <c r="G7" s="106"/>
      <c r="H7" s="107"/>
      <c r="I7" s="5"/>
      <c r="J7" s="113" t="s">
        <v>35</v>
      </c>
      <c r="K7" s="114"/>
      <c r="L7" s="114"/>
      <c r="M7" s="114"/>
      <c r="N7" s="115"/>
      <c r="O7" s="70"/>
      <c r="P7" s="70"/>
      <c r="R7" s="7"/>
      <c r="S7" s="7"/>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row>
    <row r="8" spans="2:162" ht="22.5" customHeight="1" x14ac:dyDescent="0.25"/>
    <row r="9" spans="2:162" ht="22.5" customHeight="1" x14ac:dyDescent="0.25">
      <c r="B9" s="97" t="s">
        <v>2</v>
      </c>
      <c r="C9" s="97"/>
      <c r="D9" s="16"/>
      <c r="E9" s="16"/>
      <c r="F9" s="17" t="s">
        <v>14</v>
      </c>
      <c r="G9" s="18" t="s">
        <v>13</v>
      </c>
      <c r="H9" s="18" t="s">
        <v>12</v>
      </c>
      <c r="J9" s="17" t="s">
        <v>14</v>
      </c>
      <c r="K9" s="18" t="s">
        <v>13</v>
      </c>
      <c r="L9" s="18" t="s">
        <v>12</v>
      </c>
      <c r="M9" s="18" t="s">
        <v>36</v>
      </c>
      <c r="O9" s="11"/>
    </row>
    <row r="10" spans="2:162" s="20" customFormat="1" ht="22.9" customHeight="1" thickBot="1" x14ac:dyDescent="0.3">
      <c r="B10" s="98" t="s">
        <v>56</v>
      </c>
      <c r="C10" s="98"/>
      <c r="D10" s="98"/>
      <c r="E10" s="98"/>
      <c r="F10" s="19">
        <v>4800</v>
      </c>
      <c r="G10" s="19">
        <v>4800</v>
      </c>
      <c r="H10" s="19">
        <v>4800</v>
      </c>
      <c r="J10" s="19">
        <v>4800</v>
      </c>
      <c r="K10" s="19">
        <v>4800</v>
      </c>
      <c r="L10" s="19">
        <v>4800</v>
      </c>
      <c r="M10" s="72">
        <f>SUM(J10:L10)</f>
        <v>14400</v>
      </c>
      <c r="N10" s="29"/>
      <c r="O10" s="12"/>
    </row>
    <row r="11" spans="2:162" ht="30" customHeight="1" x14ac:dyDescent="0.2">
      <c r="B11" s="21">
        <v>1</v>
      </c>
      <c r="C11" s="96" t="s">
        <v>7</v>
      </c>
      <c r="D11" s="96"/>
      <c r="E11" s="96"/>
      <c r="F11" s="22"/>
      <c r="G11" s="22"/>
      <c r="H11" s="22"/>
      <c r="J11" s="22"/>
      <c r="K11" s="22"/>
      <c r="L11" s="22"/>
      <c r="M11" s="22"/>
      <c r="N11" s="80" t="s">
        <v>37</v>
      </c>
      <c r="O11" s="82" t="s">
        <v>1</v>
      </c>
    </row>
    <row r="12" spans="2:162" ht="30" customHeight="1" x14ac:dyDescent="0.25">
      <c r="B12" s="23">
        <v>1.1000000000000001</v>
      </c>
      <c r="C12" s="95" t="s">
        <v>61</v>
      </c>
      <c r="D12" s="95"/>
      <c r="E12" s="95"/>
      <c r="F12" s="56">
        <v>0</v>
      </c>
      <c r="G12" s="56">
        <v>0</v>
      </c>
      <c r="H12" s="56">
        <v>0</v>
      </c>
      <c r="J12" s="56">
        <f>F12</f>
        <v>0</v>
      </c>
      <c r="K12" s="56">
        <f>G12</f>
        <v>0</v>
      </c>
      <c r="L12" s="56">
        <f>H12</f>
        <v>0</v>
      </c>
      <c r="M12" s="71">
        <f>SUM(J12:L12)</f>
        <v>0</v>
      </c>
      <c r="N12" s="32"/>
      <c r="O12" s="81" t="s">
        <v>60</v>
      </c>
    </row>
    <row r="13" spans="2:162" ht="25.5" customHeight="1" x14ac:dyDescent="0.25">
      <c r="B13" s="23">
        <v>1.2</v>
      </c>
      <c r="C13" s="95" t="s">
        <v>11</v>
      </c>
      <c r="D13" s="95"/>
      <c r="E13" s="95"/>
      <c r="F13" s="56">
        <v>0</v>
      </c>
      <c r="G13" s="56">
        <v>0</v>
      </c>
      <c r="H13" s="56">
        <v>0</v>
      </c>
      <c r="J13" s="56">
        <f t="shared" ref="J13:J14" si="0">F13</f>
        <v>0</v>
      </c>
      <c r="K13" s="56">
        <f t="shared" ref="K13:K14" si="1">G13</f>
        <v>0</v>
      </c>
      <c r="L13" s="56">
        <f t="shared" ref="L13:L14" si="2">H13</f>
        <v>0</v>
      </c>
      <c r="M13" s="71">
        <f t="shared" ref="M13:M20" si="3">SUM(J13:L13)</f>
        <v>0</v>
      </c>
      <c r="N13" s="32"/>
      <c r="O13" s="24" t="s">
        <v>5</v>
      </c>
      <c r="Q13" s="25"/>
    </row>
    <row r="14" spans="2:162" ht="35.25" customHeight="1" x14ac:dyDescent="0.25">
      <c r="B14" s="23">
        <v>1.3</v>
      </c>
      <c r="C14" s="95" t="s">
        <v>9</v>
      </c>
      <c r="D14" s="95"/>
      <c r="E14" s="95"/>
      <c r="F14" s="56">
        <v>0</v>
      </c>
      <c r="G14" s="56">
        <v>0</v>
      </c>
      <c r="H14" s="56">
        <v>0</v>
      </c>
      <c r="J14" s="56">
        <f t="shared" si="0"/>
        <v>0</v>
      </c>
      <c r="K14" s="56">
        <f t="shared" si="1"/>
        <v>0</v>
      </c>
      <c r="L14" s="56">
        <f t="shared" si="2"/>
        <v>0</v>
      </c>
      <c r="M14" s="71">
        <f t="shared" si="3"/>
        <v>0</v>
      </c>
      <c r="N14" s="32"/>
      <c r="O14" s="24" t="s">
        <v>24</v>
      </c>
    </row>
    <row r="15" spans="2:162" s="27" customFormat="1" ht="30" customHeight="1" x14ac:dyDescent="0.2">
      <c r="B15" s="21">
        <v>2</v>
      </c>
      <c r="C15" s="96" t="s">
        <v>6</v>
      </c>
      <c r="D15" s="96"/>
      <c r="E15" s="96"/>
      <c r="F15" s="26"/>
      <c r="G15" s="26"/>
      <c r="H15" s="26"/>
      <c r="J15" s="26"/>
      <c r="K15" s="26"/>
      <c r="L15" s="26"/>
      <c r="M15" s="26"/>
      <c r="N15" s="75"/>
      <c r="O15" s="28"/>
    </row>
    <row r="16" spans="2:162" ht="32.25" customHeight="1" x14ac:dyDescent="0.25">
      <c r="B16" s="23">
        <v>2.1</v>
      </c>
      <c r="C16" s="95" t="s">
        <v>62</v>
      </c>
      <c r="D16" s="95"/>
      <c r="E16" s="95"/>
      <c r="F16" s="56">
        <v>0</v>
      </c>
      <c r="G16" s="56">
        <v>0</v>
      </c>
      <c r="H16" s="56">
        <v>0</v>
      </c>
      <c r="J16" s="56">
        <f t="shared" ref="J16:L17" si="4">F16</f>
        <v>0</v>
      </c>
      <c r="K16" s="56">
        <f t="shared" si="4"/>
        <v>0</v>
      </c>
      <c r="L16" s="56">
        <f t="shared" si="4"/>
        <v>0</v>
      </c>
      <c r="M16" s="71">
        <f t="shared" si="3"/>
        <v>0</v>
      </c>
      <c r="N16" s="32"/>
    </row>
    <row r="17" spans="2:28" ht="25.5" customHeight="1" x14ac:dyDescent="0.25">
      <c r="B17" s="23">
        <v>2.2000000000000002</v>
      </c>
      <c r="C17" s="95" t="s">
        <v>8</v>
      </c>
      <c r="D17" s="95"/>
      <c r="E17" s="95"/>
      <c r="F17" s="56">
        <v>0</v>
      </c>
      <c r="G17" s="56">
        <v>0</v>
      </c>
      <c r="H17" s="56">
        <v>0</v>
      </c>
      <c r="J17" s="56">
        <f t="shared" si="4"/>
        <v>0</v>
      </c>
      <c r="K17" s="56">
        <f t="shared" si="4"/>
        <v>0</v>
      </c>
      <c r="L17" s="56">
        <f t="shared" si="4"/>
        <v>0</v>
      </c>
      <c r="M17" s="71">
        <f t="shared" si="3"/>
        <v>0</v>
      </c>
      <c r="N17" s="32"/>
      <c r="O17" s="29"/>
    </row>
    <row r="18" spans="2:28" s="27" customFormat="1" ht="30" customHeight="1" x14ac:dyDescent="0.2">
      <c r="B18" s="21">
        <v>3</v>
      </c>
      <c r="C18" s="96" t="s">
        <v>4</v>
      </c>
      <c r="D18" s="96"/>
      <c r="E18" s="96"/>
      <c r="F18" s="26"/>
      <c r="G18" s="26"/>
      <c r="H18" s="26"/>
      <c r="J18" s="26"/>
      <c r="K18" s="26"/>
      <c r="L18" s="26"/>
      <c r="M18" s="26"/>
      <c r="N18" s="75"/>
      <c r="O18" s="28"/>
    </row>
    <row r="19" spans="2:28" s="31" customFormat="1" ht="38.25" x14ac:dyDescent="0.25">
      <c r="B19" s="30">
        <v>3.1</v>
      </c>
      <c r="C19" s="95" t="s">
        <v>63</v>
      </c>
      <c r="D19" s="95"/>
      <c r="E19" s="95"/>
      <c r="F19" s="56">
        <v>0</v>
      </c>
      <c r="G19" s="56">
        <v>0</v>
      </c>
      <c r="H19" s="56">
        <v>0</v>
      </c>
      <c r="J19" s="56">
        <f t="shared" ref="J19:L20" si="5">F19</f>
        <v>0</v>
      </c>
      <c r="K19" s="56">
        <f t="shared" si="5"/>
        <v>0</v>
      </c>
      <c r="L19" s="56">
        <f t="shared" si="5"/>
        <v>0</v>
      </c>
      <c r="M19" s="71">
        <f t="shared" si="3"/>
        <v>0</v>
      </c>
      <c r="N19" s="32"/>
      <c r="O19" s="32" t="s">
        <v>64</v>
      </c>
      <c r="P19" s="33"/>
      <c r="Q19" s="33"/>
      <c r="R19" s="33"/>
      <c r="S19" s="33"/>
      <c r="T19" s="33"/>
      <c r="U19" s="33"/>
      <c r="V19" s="33"/>
      <c r="W19" s="33"/>
      <c r="X19" s="33"/>
      <c r="Y19" s="33"/>
      <c r="Z19" s="33"/>
      <c r="AA19" s="33"/>
      <c r="AB19" s="33"/>
    </row>
    <row r="20" spans="2:28" s="31" customFormat="1" ht="38.25" x14ac:dyDescent="0.25">
      <c r="B20" s="30">
        <v>3.2</v>
      </c>
      <c r="C20" s="95" t="s">
        <v>10</v>
      </c>
      <c r="D20" s="95"/>
      <c r="E20" s="95"/>
      <c r="F20" s="56">
        <v>0</v>
      </c>
      <c r="G20" s="56">
        <v>0</v>
      </c>
      <c r="H20" s="56">
        <v>0</v>
      </c>
      <c r="J20" s="56">
        <f t="shared" si="5"/>
        <v>0</v>
      </c>
      <c r="K20" s="56">
        <f t="shared" si="5"/>
        <v>0</v>
      </c>
      <c r="L20" s="56">
        <f t="shared" si="5"/>
        <v>0</v>
      </c>
      <c r="M20" s="71">
        <f t="shared" si="3"/>
        <v>0</v>
      </c>
      <c r="N20" s="32"/>
      <c r="O20" s="24" t="s">
        <v>25</v>
      </c>
      <c r="P20" s="33"/>
      <c r="Q20" s="33"/>
      <c r="R20" s="33"/>
      <c r="S20" s="33"/>
      <c r="T20" s="33"/>
      <c r="U20" s="33"/>
      <c r="V20" s="33"/>
      <c r="W20" s="33"/>
      <c r="X20" s="33"/>
      <c r="Y20" s="33"/>
      <c r="Z20" s="33"/>
      <c r="AA20" s="33"/>
      <c r="AB20" s="33"/>
    </row>
    <row r="21" spans="2:28" s="31" customFormat="1" ht="30" customHeight="1" x14ac:dyDescent="0.2">
      <c r="B21" s="21">
        <v>4</v>
      </c>
      <c r="C21" s="96" t="s">
        <v>3</v>
      </c>
      <c r="D21" s="96"/>
      <c r="E21" s="96"/>
      <c r="F21" s="34"/>
      <c r="G21" s="34"/>
      <c r="H21" s="34"/>
      <c r="J21" s="34"/>
      <c r="K21" s="34"/>
      <c r="L21" s="34"/>
      <c r="M21" s="34"/>
      <c r="P21" s="33"/>
      <c r="Q21" s="33"/>
      <c r="R21" s="33"/>
      <c r="S21" s="33"/>
      <c r="T21" s="33"/>
      <c r="U21" s="33"/>
      <c r="V21" s="33"/>
      <c r="W21" s="33"/>
      <c r="X21" s="33"/>
      <c r="Y21" s="33"/>
      <c r="Z21" s="33"/>
      <c r="AA21" s="33"/>
      <c r="AB21" s="33"/>
    </row>
    <row r="22" spans="2:28" s="31" customFormat="1" ht="68.25" customHeight="1" x14ac:dyDescent="0.25">
      <c r="B22" s="35">
        <v>4.0999999999999996</v>
      </c>
      <c r="C22" s="119" t="s">
        <v>30</v>
      </c>
      <c r="D22" s="120"/>
      <c r="E22" s="121"/>
      <c r="F22" s="36"/>
      <c r="G22" s="36"/>
      <c r="H22" s="37"/>
      <c r="J22" s="36"/>
      <c r="K22" s="36"/>
      <c r="L22" s="37"/>
      <c r="M22" s="37"/>
      <c r="N22" s="112"/>
      <c r="O22" s="112" t="s">
        <v>26</v>
      </c>
      <c r="P22" s="33"/>
      <c r="Q22" s="33"/>
      <c r="R22" s="33"/>
      <c r="S22" s="33"/>
      <c r="T22" s="33"/>
      <c r="U22" s="33"/>
      <c r="V22" s="33"/>
      <c r="W22" s="33"/>
      <c r="X22" s="33"/>
      <c r="Y22" s="33"/>
      <c r="Z22" s="33"/>
      <c r="AA22" s="33"/>
      <c r="AB22" s="33"/>
    </row>
    <row r="23" spans="2:28" s="31" customFormat="1" ht="18.75" customHeight="1" x14ac:dyDescent="0.2">
      <c r="B23" s="38"/>
      <c r="C23" s="39" t="s">
        <v>20</v>
      </c>
      <c r="D23" s="40" t="s">
        <v>16</v>
      </c>
      <c r="E23" s="41" t="s">
        <v>12</v>
      </c>
      <c r="F23" s="34"/>
      <c r="G23" s="34"/>
      <c r="H23" s="42"/>
      <c r="J23" s="34"/>
      <c r="K23" s="34"/>
      <c r="L23" s="42"/>
      <c r="M23" s="42"/>
      <c r="N23" s="112"/>
      <c r="O23" s="112"/>
      <c r="P23" s="33"/>
      <c r="Q23" s="33"/>
      <c r="R23" s="33"/>
      <c r="S23" s="33"/>
      <c r="T23" s="33"/>
      <c r="U23" s="33"/>
      <c r="V23" s="33"/>
      <c r="W23" s="33"/>
      <c r="X23" s="33"/>
      <c r="Y23" s="33"/>
      <c r="Z23" s="33"/>
      <c r="AA23" s="33"/>
      <c r="AB23" s="33"/>
    </row>
    <row r="24" spans="2:28" s="31" customFormat="1" ht="26.25" customHeight="1" thickBot="1" x14ac:dyDescent="0.3">
      <c r="B24" s="43"/>
      <c r="C24" s="57">
        <v>0</v>
      </c>
      <c r="D24" s="57">
        <v>0</v>
      </c>
      <c r="E24" s="57">
        <v>0</v>
      </c>
      <c r="F24" s="44">
        <f>IF(C24&gt;1000,C24-1000,0)</f>
        <v>0</v>
      </c>
      <c r="G24" s="44">
        <f>IF(D24&gt;1000,D24-1000,0)</f>
        <v>0</v>
      </c>
      <c r="H24" s="44">
        <f>IF(E24&gt;1000,E24-1000,0)</f>
        <v>0</v>
      </c>
      <c r="J24" s="44">
        <f>F24</f>
        <v>0</v>
      </c>
      <c r="K24" s="44">
        <f t="shared" ref="K24:L24" si="6">G24</f>
        <v>0</v>
      </c>
      <c r="L24" s="44">
        <f t="shared" si="6"/>
        <v>0</v>
      </c>
      <c r="M24" s="72">
        <f>SUM(J24:L24)</f>
        <v>0</v>
      </c>
      <c r="N24" s="112"/>
      <c r="O24" s="112"/>
      <c r="P24" s="33"/>
      <c r="Q24" s="33"/>
      <c r="R24" s="33"/>
      <c r="S24" s="33"/>
      <c r="T24" s="33"/>
      <c r="U24" s="33"/>
      <c r="V24" s="33"/>
      <c r="W24" s="33"/>
      <c r="X24" s="33"/>
      <c r="Y24" s="33"/>
      <c r="Z24" s="33"/>
      <c r="AA24" s="33"/>
      <c r="AB24" s="33"/>
    </row>
    <row r="25" spans="2:28" s="31" customFormat="1" ht="15.6" customHeight="1" x14ac:dyDescent="0.25">
      <c r="B25" s="45"/>
      <c r="C25" s="46"/>
      <c r="D25" s="12"/>
      <c r="E25" s="12"/>
      <c r="F25" s="34"/>
      <c r="G25" s="34"/>
      <c r="H25" s="34"/>
      <c r="J25" s="34"/>
      <c r="K25" s="34"/>
      <c r="L25" s="34"/>
      <c r="M25" s="34"/>
      <c r="N25" s="29"/>
      <c r="O25" s="12"/>
      <c r="P25" s="33"/>
      <c r="Q25" s="33"/>
      <c r="R25" s="33"/>
      <c r="S25" s="33"/>
      <c r="T25" s="33"/>
      <c r="U25" s="33"/>
      <c r="V25" s="33"/>
      <c r="W25" s="33"/>
      <c r="X25" s="33"/>
      <c r="Y25" s="33"/>
      <c r="Z25" s="33"/>
      <c r="AA25" s="33"/>
      <c r="AB25" s="33"/>
    </row>
    <row r="26" spans="2:28" ht="22.5" customHeight="1" x14ac:dyDescent="0.25">
      <c r="B26" s="122" t="s">
        <v>55</v>
      </c>
      <c r="C26" s="122"/>
      <c r="D26" s="122"/>
      <c r="E26" s="122"/>
      <c r="F26" s="47">
        <f>IF(F10-SUM(F11:F25)&lt;0,0,F10-SUM(F11:F25))</f>
        <v>4800</v>
      </c>
      <c r="G26" s="47">
        <f t="shared" ref="G26" si="7">IF(G10-SUM(G11:G25)&lt;0,0,G10-SUM(G11:G25))</f>
        <v>4800</v>
      </c>
      <c r="H26" s="47">
        <f>IF(H10-SUM(H11:H25)&lt;0,0,H10-SUM(H11:H25))</f>
        <v>4800</v>
      </c>
      <c r="J26" s="47">
        <f>IF(J10-SUM(J11:J25)&lt;0,0,J10-SUM(J11:J25))</f>
        <v>4800</v>
      </c>
      <c r="K26" s="47">
        <f t="shared" ref="K26" si="8">IF(K10-SUM(K11:K25)&lt;0,0,K10-SUM(K11:K25))</f>
        <v>4800</v>
      </c>
      <c r="L26" s="47">
        <f>IF(L10-SUM(L11:L25)&lt;0,0,L10-SUM(L11:L25))</f>
        <v>4800</v>
      </c>
      <c r="M26" s="47">
        <f>SUM(J26:L26)</f>
        <v>14400</v>
      </c>
      <c r="P26" s="48"/>
      <c r="Q26" s="48"/>
      <c r="R26" s="48"/>
      <c r="S26" s="48"/>
      <c r="T26" s="48"/>
      <c r="U26" s="48"/>
      <c r="V26" s="48"/>
      <c r="W26" s="48"/>
      <c r="X26" s="48"/>
      <c r="Y26" s="48"/>
      <c r="Z26" s="48"/>
      <c r="AA26" s="48"/>
      <c r="AB26" s="48"/>
    </row>
    <row r="27" spans="2:28" ht="22.5" customHeight="1" x14ac:dyDescent="0.25">
      <c r="B27" s="119" t="s">
        <v>49</v>
      </c>
      <c r="C27" s="120"/>
      <c r="D27" s="120"/>
      <c r="E27" s="120"/>
      <c r="F27" s="51">
        <f t="shared" ref="F27:G27" si="9">F26*20%</f>
        <v>960</v>
      </c>
      <c r="G27" s="51">
        <f t="shared" si="9"/>
        <v>960</v>
      </c>
      <c r="H27" s="51">
        <f>H26*20%</f>
        <v>960</v>
      </c>
      <c r="J27" s="51">
        <f t="shared" ref="J27" si="10">J26*20%</f>
        <v>960</v>
      </c>
      <c r="K27" s="51">
        <f t="shared" ref="K27" si="11">K26*20%</f>
        <v>960</v>
      </c>
      <c r="L27" s="51">
        <f>L26*20%</f>
        <v>960</v>
      </c>
      <c r="M27" s="47">
        <f>SUM(J27:L27)</f>
        <v>2880</v>
      </c>
      <c r="N27" s="50"/>
      <c r="O27" s="50"/>
      <c r="P27" s="48"/>
      <c r="Q27" s="48"/>
      <c r="R27" s="48"/>
      <c r="S27" s="48"/>
      <c r="T27" s="48"/>
      <c r="U27" s="48"/>
      <c r="V27" s="48"/>
      <c r="W27" s="48"/>
      <c r="X27" s="48"/>
      <c r="Y27" s="48"/>
      <c r="Z27" s="48"/>
      <c r="AA27" s="48"/>
      <c r="AB27" s="48"/>
    </row>
    <row r="28" spans="2:28" s="20" customFormat="1" ht="22.5" customHeight="1" x14ac:dyDescent="0.25">
      <c r="B28" s="123" t="s">
        <v>50</v>
      </c>
      <c r="C28" s="124"/>
      <c r="D28" s="124"/>
      <c r="E28" s="124"/>
      <c r="F28" s="47">
        <f>F26-F27</f>
        <v>3840</v>
      </c>
      <c r="G28" s="47">
        <f>G26-G27</f>
        <v>3840</v>
      </c>
      <c r="H28" s="47">
        <f>H26-H27</f>
        <v>3840</v>
      </c>
      <c r="J28" s="47">
        <f>J26-J27</f>
        <v>3840</v>
      </c>
      <c r="K28" s="47">
        <f>K26-K27</f>
        <v>3840</v>
      </c>
      <c r="L28" s="47">
        <f>L26-L27</f>
        <v>3840</v>
      </c>
      <c r="N28" s="50"/>
      <c r="O28" s="50"/>
      <c r="P28" s="48"/>
      <c r="Q28" s="48"/>
      <c r="R28" s="48"/>
      <c r="S28" s="48"/>
      <c r="T28" s="48"/>
      <c r="U28" s="48"/>
      <c r="V28" s="48"/>
      <c r="W28" s="48"/>
      <c r="X28" s="48"/>
      <c r="Y28" s="48"/>
      <c r="Z28" s="48"/>
      <c r="AA28" s="48"/>
      <c r="AB28" s="48"/>
    </row>
    <row r="29" spans="2:28" ht="13.5" thickBot="1" x14ac:dyDescent="0.3"/>
    <row r="30" spans="2:28" ht="26.25" customHeight="1" thickBot="1" x14ac:dyDescent="0.3">
      <c r="B30" s="125" t="s">
        <v>57</v>
      </c>
      <c r="C30" s="126"/>
      <c r="D30" s="126"/>
      <c r="E30" s="126"/>
      <c r="F30" s="52"/>
      <c r="G30" s="52"/>
      <c r="H30" s="53">
        <f>MIN(SUM(F28:H28),9000)</f>
        <v>9000</v>
      </c>
      <c r="J30" s="73"/>
      <c r="K30" s="52"/>
      <c r="L30" s="52"/>
      <c r="M30" s="53">
        <f>SUM(M26-M27)</f>
        <v>11520</v>
      </c>
      <c r="N30" s="50"/>
      <c r="O30" s="50" t="s">
        <v>58</v>
      </c>
      <c r="P30" s="48"/>
      <c r="Q30" s="48"/>
      <c r="R30" s="48"/>
      <c r="S30" s="48"/>
      <c r="T30" s="48"/>
      <c r="U30" s="48"/>
      <c r="V30" s="48"/>
      <c r="W30" s="48"/>
      <c r="X30" s="48"/>
      <c r="Y30" s="48"/>
      <c r="Z30" s="48"/>
      <c r="AA30" s="48"/>
      <c r="AB30" s="48"/>
    </row>
    <row r="31" spans="2:28" s="20" customFormat="1" x14ac:dyDescent="0.25">
      <c r="B31" s="14"/>
      <c r="C31" s="49"/>
      <c r="D31" s="49"/>
      <c r="E31" s="49"/>
      <c r="F31" s="13"/>
      <c r="G31" s="13"/>
      <c r="H31" s="13"/>
      <c r="N31" s="50"/>
      <c r="O31" s="50"/>
    </row>
    <row r="33" spans="2:15" ht="13.5" thickBot="1" x14ac:dyDescent="0.3"/>
    <row r="34" spans="2:15" ht="361.5" customHeight="1" thickBot="1" x14ac:dyDescent="0.3">
      <c r="B34" s="116" t="s">
        <v>59</v>
      </c>
      <c r="C34" s="117"/>
      <c r="D34" s="117"/>
      <c r="E34" s="117"/>
      <c r="F34" s="117"/>
      <c r="G34" s="117"/>
      <c r="H34" s="118"/>
      <c r="I34" s="54"/>
      <c r="J34" s="85" t="s">
        <v>52</v>
      </c>
      <c r="K34" s="86"/>
      <c r="L34" s="86"/>
      <c r="M34" s="86"/>
      <c r="N34" s="87"/>
      <c r="O34" s="55" t="s">
        <v>31</v>
      </c>
    </row>
    <row r="35" spans="2:15" x14ac:dyDescent="0.25">
      <c r="J35" s="76"/>
      <c r="K35" s="76"/>
      <c r="L35" s="76"/>
      <c r="M35" s="76"/>
    </row>
    <row r="36" spans="2:15" x14ac:dyDescent="0.25">
      <c r="J36" s="92" t="s">
        <v>53</v>
      </c>
      <c r="K36" s="92"/>
      <c r="L36" s="92"/>
      <c r="M36" s="92"/>
      <c r="N36" s="92"/>
    </row>
    <row r="37" spans="2:15" x14ac:dyDescent="0.25">
      <c r="J37" s="76"/>
      <c r="K37" s="76"/>
      <c r="L37" s="76"/>
      <c r="M37" s="76"/>
    </row>
    <row r="38" spans="2:15" ht="21.75" customHeight="1" x14ac:dyDescent="0.25">
      <c r="J38" s="88" t="s">
        <v>38</v>
      </c>
      <c r="K38" s="88"/>
      <c r="L38" s="88"/>
      <c r="M38" s="89"/>
      <c r="N38" s="89"/>
    </row>
    <row r="39" spans="2:15" ht="21.75" customHeight="1" x14ac:dyDescent="0.25">
      <c r="J39" s="88" t="s">
        <v>39</v>
      </c>
      <c r="K39" s="88"/>
      <c r="L39" s="88"/>
      <c r="M39" s="90"/>
      <c r="N39" s="90"/>
    </row>
    <row r="40" spans="2:15" x14ac:dyDescent="0.25">
      <c r="J40" s="76"/>
      <c r="K40" s="76"/>
      <c r="L40" s="76"/>
      <c r="M40" s="76"/>
    </row>
    <row r="41" spans="2:15" ht="12.75" customHeight="1" x14ac:dyDescent="0.25">
      <c r="J41" s="76"/>
      <c r="K41" s="76"/>
      <c r="L41" s="76"/>
      <c r="M41" s="76"/>
    </row>
    <row r="42" spans="2:15" ht="12.75" customHeight="1" x14ac:dyDescent="0.25">
      <c r="J42" s="76" t="s">
        <v>40</v>
      </c>
      <c r="K42" s="76"/>
      <c r="L42" s="76"/>
      <c r="M42" s="76"/>
    </row>
    <row r="43" spans="2:15" ht="24" x14ac:dyDescent="0.25">
      <c r="J43" s="76" t="s">
        <v>41</v>
      </c>
      <c r="K43" s="79" t="s">
        <v>42</v>
      </c>
      <c r="L43" s="79"/>
      <c r="M43" s="76"/>
    </row>
    <row r="44" spans="2:15" x14ac:dyDescent="0.25">
      <c r="J44" s="76" t="s">
        <v>43</v>
      </c>
      <c r="K44" s="91" t="s">
        <v>44</v>
      </c>
      <c r="L44" s="91"/>
      <c r="M44" s="76"/>
    </row>
    <row r="45" spans="2:15" x14ac:dyDescent="0.2">
      <c r="J45" s="77" t="s">
        <v>45</v>
      </c>
      <c r="K45" s="83" t="s">
        <v>46</v>
      </c>
      <c r="L45" s="83"/>
      <c r="M45" s="76"/>
    </row>
    <row r="46" spans="2:15" ht="12.75" customHeight="1" x14ac:dyDescent="0.25">
      <c r="J46" s="78" t="s">
        <v>47</v>
      </c>
      <c r="K46" s="84" t="s">
        <v>48</v>
      </c>
      <c r="L46" s="84"/>
      <c r="M46" s="76"/>
    </row>
  </sheetData>
  <sheetProtection algorithmName="SHA-512" hashValue="qVvkHvhkfkpnUV1vUx0ceftL4vYOr61IIjygN2tq8lRtPHd2w43E1NrITxTZ2+rFBRWiLyYlIwgZQLWp88w0Pw==" saltValue="RU7mFhdv186+2eoagFhVMw==" spinCount="100000" sheet="1" selectLockedCells="1"/>
  <mergeCells count="40">
    <mergeCell ref="B34:H34"/>
    <mergeCell ref="C11:E11"/>
    <mergeCell ref="C15:E15"/>
    <mergeCell ref="C18:E18"/>
    <mergeCell ref="C22:E22"/>
    <mergeCell ref="B26:E26"/>
    <mergeCell ref="B28:E28"/>
    <mergeCell ref="B27:E27"/>
    <mergeCell ref="B30:E30"/>
    <mergeCell ref="F7:H7"/>
    <mergeCell ref="B6:E6"/>
    <mergeCell ref="B7:E7"/>
    <mergeCell ref="O22:O24"/>
    <mergeCell ref="N22:N24"/>
    <mergeCell ref="J7:N7"/>
    <mergeCell ref="G2:H2"/>
    <mergeCell ref="B1:H1"/>
    <mergeCell ref="C14:E14"/>
    <mergeCell ref="C12:E12"/>
    <mergeCell ref="C21:E21"/>
    <mergeCell ref="C13:E13"/>
    <mergeCell ref="C17:E17"/>
    <mergeCell ref="C20:E20"/>
    <mergeCell ref="B9:C9"/>
    <mergeCell ref="C19:E19"/>
    <mergeCell ref="C16:E16"/>
    <mergeCell ref="B10:E10"/>
    <mergeCell ref="B4:D4"/>
    <mergeCell ref="E4:F4"/>
    <mergeCell ref="G4:H4"/>
    <mergeCell ref="F6:H6"/>
    <mergeCell ref="K45:L45"/>
    <mergeCell ref="K46:L46"/>
    <mergeCell ref="J34:N34"/>
    <mergeCell ref="J38:L38"/>
    <mergeCell ref="J39:L39"/>
    <mergeCell ref="M38:N38"/>
    <mergeCell ref="M39:N39"/>
    <mergeCell ref="K44:L44"/>
    <mergeCell ref="J36:N36"/>
  </mergeCells>
  <pageMargins left="0.7" right="0.7" top="0.75" bottom="0.75" header="0.3" footer="0.3"/>
  <pageSetup paperSize="9" scale="75" orientation="portrait" horizontalDpi="200" verticalDpi="200"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A41"/>
  <sheetViews>
    <sheetView zoomScaleNormal="100" zoomScaleSheetLayoutView="100" workbookViewId="0">
      <selection activeCell="G8" sqref="G8"/>
    </sheetView>
  </sheetViews>
  <sheetFormatPr baseColWidth="10" defaultColWidth="8.85546875" defaultRowHeight="15" x14ac:dyDescent="0.25"/>
  <cols>
    <col min="1" max="1" width="5" style="11" customWidth="1"/>
    <col min="2" max="2" width="4.42578125" style="14" customWidth="1"/>
    <col min="3" max="3" width="17.7109375" style="15" customWidth="1"/>
    <col min="4" max="4" width="17.85546875" style="15" customWidth="1"/>
    <col min="5" max="5" width="19.85546875" style="15" customWidth="1"/>
    <col min="6" max="7" width="17.7109375" style="11" customWidth="1"/>
    <col min="8" max="8" width="19" style="11" customWidth="1"/>
    <col min="9" max="9" width="4.28515625" style="11" customWidth="1"/>
    <col min="10" max="10" width="66.85546875" style="68" customWidth="1"/>
    <col min="11" max="16384" width="8.85546875" style="11"/>
  </cols>
  <sheetData>
    <row r="1" spans="2:157" s="9" customFormat="1" ht="15.75" customHeight="1" x14ac:dyDescent="0.2">
      <c r="B1" s="94" t="s">
        <v>68</v>
      </c>
      <c r="C1" s="94"/>
      <c r="D1" s="94"/>
      <c r="E1" s="94"/>
      <c r="F1" s="94"/>
      <c r="G1" s="94"/>
      <c r="H1" s="94"/>
      <c r="J1" s="59"/>
    </row>
    <row r="2" spans="2:157" s="9" customFormat="1" ht="15.75" x14ac:dyDescent="0.2">
      <c r="B2" s="58" t="s">
        <v>15</v>
      </c>
      <c r="C2" s="58"/>
      <c r="D2" s="58"/>
      <c r="E2" s="58"/>
      <c r="F2" s="58"/>
      <c r="G2" s="93" t="s">
        <v>54</v>
      </c>
      <c r="H2" s="93"/>
      <c r="J2" s="59"/>
    </row>
    <row r="3" spans="2:157" thickBot="1" x14ac:dyDescent="0.25">
      <c r="B3" s="11"/>
      <c r="C3" s="11"/>
      <c r="D3" s="11"/>
      <c r="E3" s="11"/>
      <c r="J3" s="59"/>
    </row>
    <row r="4" spans="2:157" s="3" customFormat="1" ht="29.25" customHeight="1" thickBot="1" x14ac:dyDescent="0.25">
      <c r="B4" s="99" t="s">
        <v>17</v>
      </c>
      <c r="C4" s="100"/>
      <c r="D4" s="100"/>
      <c r="E4" s="101" t="s">
        <v>18</v>
      </c>
      <c r="F4" s="101"/>
      <c r="G4" s="102" t="s">
        <v>19</v>
      </c>
      <c r="H4" s="103"/>
      <c r="I4" s="1"/>
      <c r="J4" s="59"/>
      <c r="K4" s="1"/>
      <c r="L4" s="2"/>
      <c r="M4" s="4"/>
      <c r="N4" s="4"/>
      <c r="O4" s="4"/>
      <c r="P4" s="4"/>
    </row>
    <row r="5" spans="2:157" ht="15.75" thickBot="1" x14ac:dyDescent="0.3">
      <c r="B5" s="13"/>
      <c r="C5" s="11"/>
      <c r="D5" s="13"/>
      <c r="E5" s="13"/>
      <c r="F5" s="13"/>
      <c r="G5" s="13"/>
      <c r="H5" s="13"/>
      <c r="J5" s="60"/>
    </row>
    <row r="6" spans="2:157" s="6" customFormat="1" ht="30" customHeight="1" x14ac:dyDescent="0.25">
      <c r="B6" s="108" t="s">
        <v>21</v>
      </c>
      <c r="C6" s="109"/>
      <c r="D6" s="109"/>
      <c r="E6" s="109"/>
      <c r="F6" s="104" t="s">
        <v>22</v>
      </c>
      <c r="G6" s="104"/>
      <c r="H6" s="105"/>
      <c r="I6" s="5"/>
      <c r="J6" s="132" t="s">
        <v>65</v>
      </c>
      <c r="K6" s="5"/>
      <c r="L6" s="5"/>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row>
    <row r="7" spans="2:157" s="6" customFormat="1" ht="30" customHeight="1" thickBot="1" x14ac:dyDescent="0.3">
      <c r="B7" s="110" t="s">
        <v>23</v>
      </c>
      <c r="C7" s="111"/>
      <c r="D7" s="111"/>
      <c r="E7" s="111"/>
      <c r="F7" s="127" t="s">
        <v>27</v>
      </c>
      <c r="G7" s="127"/>
      <c r="H7" s="128"/>
      <c r="I7" s="5"/>
      <c r="J7" s="133"/>
      <c r="K7" s="5"/>
      <c r="L7" s="5"/>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row>
    <row r="8" spans="2:157" ht="22.5" customHeight="1" x14ac:dyDescent="0.25">
      <c r="J8" s="133"/>
    </row>
    <row r="9" spans="2:157" ht="22.5" customHeight="1" x14ac:dyDescent="0.25">
      <c r="B9" s="97" t="s">
        <v>2</v>
      </c>
      <c r="C9" s="97"/>
      <c r="D9" s="16"/>
      <c r="E9" s="16"/>
      <c r="F9" s="17" t="s">
        <v>14</v>
      </c>
      <c r="G9" s="18" t="s">
        <v>13</v>
      </c>
      <c r="H9" s="18" t="s">
        <v>12</v>
      </c>
      <c r="J9" s="133"/>
    </row>
    <row r="10" spans="2:157" s="20" customFormat="1" ht="22.9" customHeight="1" thickBot="1" x14ac:dyDescent="0.3">
      <c r="B10" s="98" t="s">
        <v>56</v>
      </c>
      <c r="C10" s="98"/>
      <c r="D10" s="98"/>
      <c r="E10" s="98"/>
      <c r="F10" s="19">
        <v>4800</v>
      </c>
      <c r="G10" s="19">
        <v>4800</v>
      </c>
      <c r="H10" s="19">
        <v>4800</v>
      </c>
      <c r="J10" s="133"/>
    </row>
    <row r="11" spans="2:157" ht="30" customHeight="1" x14ac:dyDescent="0.2">
      <c r="B11" s="21">
        <v>1</v>
      </c>
      <c r="C11" s="96" t="s">
        <v>7</v>
      </c>
      <c r="D11" s="96"/>
      <c r="E11" s="96"/>
      <c r="F11" s="22"/>
      <c r="G11" s="22"/>
      <c r="H11" s="22"/>
      <c r="J11" s="133"/>
    </row>
    <row r="12" spans="2:157" ht="25.5" customHeight="1" x14ac:dyDescent="0.25">
      <c r="B12" s="23">
        <v>1.1000000000000001</v>
      </c>
      <c r="C12" s="95" t="s">
        <v>61</v>
      </c>
      <c r="D12" s="95"/>
      <c r="E12" s="95"/>
      <c r="F12" s="61">
        <v>735.8</v>
      </c>
      <c r="G12" s="61">
        <v>735.8</v>
      </c>
      <c r="H12" s="61">
        <v>735.8</v>
      </c>
      <c r="J12" s="133"/>
    </row>
    <row r="13" spans="2:157" ht="25.5" customHeight="1" x14ac:dyDescent="0.25">
      <c r="B13" s="23">
        <v>1.2</v>
      </c>
      <c r="C13" s="95" t="s">
        <v>11</v>
      </c>
      <c r="D13" s="95"/>
      <c r="E13" s="95"/>
      <c r="F13" s="61">
        <v>0</v>
      </c>
      <c r="G13" s="61">
        <v>0</v>
      </c>
      <c r="H13" s="61">
        <v>0</v>
      </c>
      <c r="J13" s="133"/>
      <c r="L13" s="25"/>
    </row>
    <row r="14" spans="2:157" ht="35.25" customHeight="1" thickBot="1" x14ac:dyDescent="0.3">
      <c r="B14" s="23">
        <v>1.3</v>
      </c>
      <c r="C14" s="95" t="s">
        <v>9</v>
      </c>
      <c r="D14" s="95"/>
      <c r="E14" s="95"/>
      <c r="F14" s="61">
        <v>0</v>
      </c>
      <c r="G14" s="61">
        <v>0</v>
      </c>
      <c r="H14" s="61">
        <v>0</v>
      </c>
      <c r="J14" s="134"/>
    </row>
    <row r="15" spans="2:157" s="27" customFormat="1" ht="30" customHeight="1" thickBot="1" x14ac:dyDescent="0.25">
      <c r="B15" s="21">
        <v>2</v>
      </c>
      <c r="C15" s="96" t="s">
        <v>6</v>
      </c>
      <c r="D15" s="96"/>
      <c r="E15" s="96"/>
      <c r="F15" s="26"/>
      <c r="G15" s="26"/>
      <c r="H15" s="26"/>
      <c r="J15" s="62"/>
    </row>
    <row r="16" spans="2:157" ht="32.25" customHeight="1" x14ac:dyDescent="0.25">
      <c r="B16" s="23">
        <v>2.1</v>
      </c>
      <c r="C16" s="95" t="s">
        <v>62</v>
      </c>
      <c r="D16" s="95"/>
      <c r="E16" s="95"/>
      <c r="F16" s="61">
        <v>0</v>
      </c>
      <c r="G16" s="61">
        <v>0</v>
      </c>
      <c r="H16" s="61">
        <v>0</v>
      </c>
      <c r="J16" s="135" t="s">
        <v>32</v>
      </c>
    </row>
    <row r="17" spans="2:23" ht="25.5" customHeight="1" x14ac:dyDescent="0.25">
      <c r="B17" s="23">
        <v>2.2000000000000002</v>
      </c>
      <c r="C17" s="95" t="s">
        <v>8</v>
      </c>
      <c r="D17" s="95"/>
      <c r="E17" s="95"/>
      <c r="F17" s="61">
        <v>0</v>
      </c>
      <c r="G17" s="61">
        <v>0</v>
      </c>
      <c r="H17" s="61">
        <v>0</v>
      </c>
      <c r="J17" s="136"/>
    </row>
    <row r="18" spans="2:23" s="27" customFormat="1" ht="30" customHeight="1" x14ac:dyDescent="0.2">
      <c r="B18" s="21">
        <v>3</v>
      </c>
      <c r="C18" s="96" t="s">
        <v>4</v>
      </c>
      <c r="D18" s="96"/>
      <c r="E18" s="96"/>
      <c r="F18" s="26"/>
      <c r="G18" s="26"/>
      <c r="H18" s="26"/>
      <c r="J18" s="136"/>
    </row>
    <row r="19" spans="2:23" s="31" customFormat="1" ht="37.5" customHeight="1" thickBot="1" x14ac:dyDescent="0.3">
      <c r="B19" s="30">
        <v>3.1</v>
      </c>
      <c r="C19" s="95" t="s">
        <v>63</v>
      </c>
      <c r="D19" s="95"/>
      <c r="E19" s="95"/>
      <c r="F19" s="61">
        <v>1020</v>
      </c>
      <c r="G19" s="61">
        <v>1105</v>
      </c>
      <c r="H19" s="61">
        <v>0</v>
      </c>
      <c r="J19" s="137"/>
      <c r="K19" s="33"/>
      <c r="L19" s="33"/>
      <c r="M19" s="33"/>
      <c r="N19" s="33"/>
      <c r="O19" s="33"/>
      <c r="P19" s="33"/>
      <c r="Q19" s="33"/>
      <c r="R19" s="33"/>
      <c r="S19" s="33"/>
      <c r="T19" s="33"/>
      <c r="U19" s="33"/>
      <c r="V19" s="33"/>
      <c r="W19" s="33"/>
    </row>
    <row r="20" spans="2:23" s="31" customFormat="1" ht="37.5" customHeight="1" x14ac:dyDescent="0.25">
      <c r="B20" s="30">
        <v>3.2</v>
      </c>
      <c r="C20" s="95" t="s">
        <v>10</v>
      </c>
      <c r="D20" s="95"/>
      <c r="E20" s="95"/>
      <c r="F20" s="61">
        <v>0</v>
      </c>
      <c r="G20" s="61">
        <v>1000</v>
      </c>
      <c r="H20" s="61">
        <v>0</v>
      </c>
      <c r="J20" s="62"/>
      <c r="K20" s="33"/>
      <c r="L20" s="33"/>
      <c r="M20" s="33"/>
      <c r="N20" s="33"/>
      <c r="O20" s="33"/>
      <c r="P20" s="33"/>
      <c r="Q20" s="33"/>
      <c r="R20" s="33"/>
      <c r="S20" s="33"/>
      <c r="T20" s="33"/>
      <c r="U20" s="33"/>
      <c r="V20" s="33"/>
      <c r="W20" s="33"/>
    </row>
    <row r="21" spans="2:23" s="31" customFormat="1" ht="30" customHeight="1" x14ac:dyDescent="0.2">
      <c r="B21" s="21">
        <v>4</v>
      </c>
      <c r="C21" s="96" t="s">
        <v>3</v>
      </c>
      <c r="D21" s="96"/>
      <c r="E21" s="96"/>
      <c r="F21" s="34"/>
      <c r="G21" s="34"/>
      <c r="H21" s="34"/>
      <c r="J21" s="63"/>
      <c r="K21" s="33"/>
      <c r="L21" s="33"/>
      <c r="M21" s="33"/>
      <c r="N21" s="33"/>
      <c r="O21" s="33"/>
      <c r="P21" s="33"/>
      <c r="Q21" s="33"/>
      <c r="R21" s="33"/>
      <c r="S21" s="33"/>
      <c r="T21" s="33"/>
      <c r="U21" s="33"/>
      <c r="V21" s="33"/>
      <c r="W21" s="33"/>
    </row>
    <row r="22" spans="2:23" s="31" customFormat="1" ht="68.25" customHeight="1" x14ac:dyDescent="0.2">
      <c r="B22" s="35">
        <v>4.0999999999999996</v>
      </c>
      <c r="C22" s="119" t="s">
        <v>30</v>
      </c>
      <c r="D22" s="120"/>
      <c r="E22" s="121"/>
      <c r="F22" s="36"/>
      <c r="G22" s="36"/>
      <c r="H22" s="37"/>
      <c r="J22" s="63"/>
      <c r="K22" s="33"/>
      <c r="L22" s="33"/>
      <c r="M22" s="33"/>
      <c r="N22" s="33"/>
      <c r="O22" s="33"/>
      <c r="P22" s="33"/>
      <c r="Q22" s="33"/>
      <c r="R22" s="33"/>
      <c r="S22" s="33"/>
      <c r="T22" s="33"/>
      <c r="U22" s="33"/>
      <c r="V22" s="33"/>
      <c r="W22" s="33"/>
    </row>
    <row r="23" spans="2:23" s="31" customFormat="1" ht="18.75" customHeight="1" x14ac:dyDescent="0.25">
      <c r="B23" s="38"/>
      <c r="C23" s="39" t="s">
        <v>20</v>
      </c>
      <c r="D23" s="40" t="s">
        <v>16</v>
      </c>
      <c r="E23" s="41" t="s">
        <v>12</v>
      </c>
      <c r="F23" s="34"/>
      <c r="G23" s="34"/>
      <c r="H23" s="42"/>
      <c r="J23" s="64"/>
      <c r="K23" s="33"/>
      <c r="L23" s="33"/>
      <c r="M23" s="33"/>
      <c r="N23" s="33"/>
      <c r="O23" s="33"/>
      <c r="P23" s="33"/>
      <c r="Q23" s="33"/>
      <c r="R23" s="33"/>
      <c r="S23" s="33"/>
      <c r="T23" s="33"/>
      <c r="U23" s="33"/>
      <c r="V23" s="33"/>
      <c r="W23" s="33"/>
    </row>
    <row r="24" spans="2:23" s="31" customFormat="1" ht="26.25" customHeight="1" thickBot="1" x14ac:dyDescent="0.25">
      <c r="B24" s="43"/>
      <c r="C24" s="65">
        <v>1296</v>
      </c>
      <c r="D24" s="65">
        <v>1296</v>
      </c>
      <c r="E24" s="65">
        <v>1296</v>
      </c>
      <c r="F24" s="44">
        <f>IF(C24&gt;1000,C24-1000,0)</f>
        <v>296</v>
      </c>
      <c r="G24" s="44">
        <f>IF(D24&gt;1000,D24-1000,0)</f>
        <v>296</v>
      </c>
      <c r="H24" s="44">
        <f>IF(E24&gt;1000,E24-1000,0)</f>
        <v>296</v>
      </c>
      <c r="J24" s="66"/>
      <c r="K24" s="33"/>
      <c r="L24" s="33"/>
      <c r="M24" s="33"/>
      <c r="N24" s="33"/>
      <c r="O24" s="33"/>
      <c r="P24" s="33"/>
      <c r="Q24" s="33"/>
      <c r="R24" s="33"/>
      <c r="S24" s="33"/>
      <c r="T24" s="33"/>
      <c r="U24" s="33"/>
      <c r="V24" s="33"/>
      <c r="W24" s="33"/>
    </row>
    <row r="25" spans="2:23" s="31" customFormat="1" ht="15.6" customHeight="1" x14ac:dyDescent="0.2">
      <c r="B25" s="45"/>
      <c r="C25" s="46"/>
      <c r="D25" s="12"/>
      <c r="E25" s="12"/>
      <c r="F25" s="34"/>
      <c r="G25" s="34"/>
      <c r="H25" s="34"/>
      <c r="J25" s="59"/>
      <c r="K25" s="33"/>
      <c r="L25" s="33"/>
      <c r="M25" s="33"/>
      <c r="N25" s="33"/>
      <c r="O25" s="33"/>
      <c r="P25" s="33"/>
      <c r="Q25" s="33"/>
      <c r="R25" s="33"/>
      <c r="S25" s="33"/>
      <c r="T25" s="33"/>
      <c r="U25" s="33"/>
      <c r="V25" s="33"/>
      <c r="W25" s="33"/>
    </row>
    <row r="26" spans="2:23" ht="22.5" customHeight="1" x14ac:dyDescent="0.2">
      <c r="B26" s="138" t="s">
        <v>55</v>
      </c>
      <c r="C26" s="139"/>
      <c r="D26" s="139"/>
      <c r="E26" s="140"/>
      <c r="F26" s="47">
        <f>IF(F10-SUM(F11:F25)&lt;0,0,F10-SUM(F11:F25))</f>
        <v>2748.2</v>
      </c>
      <c r="G26" s="47">
        <f t="shared" ref="G26" si="0">IF(G10-SUM(G11:G25)&lt;0,0,G10-SUM(G11:G25))</f>
        <v>1663.1999999999998</v>
      </c>
      <c r="H26" s="47">
        <f>IF(H10-SUM(H11:H25)&lt;0,0,H10-SUM(H11:H25))</f>
        <v>3768.2</v>
      </c>
      <c r="J26" s="59"/>
      <c r="K26" s="48"/>
      <c r="L26" s="48"/>
      <c r="M26" s="48"/>
      <c r="N26" s="48"/>
      <c r="O26" s="48"/>
      <c r="P26" s="48"/>
      <c r="Q26" s="48"/>
      <c r="R26" s="48"/>
      <c r="S26" s="48"/>
      <c r="T26" s="48"/>
      <c r="U26" s="48"/>
      <c r="V26" s="48"/>
      <c r="W26" s="48"/>
    </row>
    <row r="27" spans="2:23" ht="23.25" customHeight="1" x14ac:dyDescent="0.2">
      <c r="B27" s="129" t="s">
        <v>49</v>
      </c>
      <c r="C27" s="130"/>
      <c r="D27" s="130"/>
      <c r="E27" s="131"/>
      <c r="F27" s="51">
        <f t="shared" ref="F27:G27" si="1">F26*20%</f>
        <v>549.64</v>
      </c>
      <c r="G27" s="51">
        <f t="shared" si="1"/>
        <v>332.64</v>
      </c>
      <c r="H27" s="51">
        <f>H26*20%</f>
        <v>753.64</v>
      </c>
      <c r="J27" s="59"/>
      <c r="K27" s="48"/>
      <c r="L27" s="48"/>
      <c r="M27" s="48"/>
      <c r="N27" s="48"/>
      <c r="O27" s="48"/>
      <c r="P27" s="48"/>
      <c r="Q27" s="48"/>
      <c r="R27" s="48"/>
      <c r="S27" s="48"/>
      <c r="T27" s="48"/>
      <c r="U27" s="48"/>
      <c r="V27" s="48"/>
      <c r="W27" s="48"/>
    </row>
    <row r="28" spans="2:23" s="20" customFormat="1" ht="22.5" customHeight="1" x14ac:dyDescent="0.2">
      <c r="B28" s="123" t="s">
        <v>50</v>
      </c>
      <c r="C28" s="124"/>
      <c r="D28" s="124"/>
      <c r="E28" s="141"/>
      <c r="F28" s="47">
        <f>F26-F27</f>
        <v>2198.56</v>
      </c>
      <c r="G28" s="47">
        <f>G26-G27</f>
        <v>1330.56</v>
      </c>
      <c r="H28" s="47">
        <f>H26-H27</f>
        <v>3014.56</v>
      </c>
      <c r="J28" s="59"/>
      <c r="K28" s="48"/>
      <c r="L28" s="48"/>
      <c r="M28" s="48"/>
      <c r="N28" s="48"/>
      <c r="O28" s="48"/>
      <c r="P28" s="48"/>
      <c r="Q28" s="48"/>
      <c r="R28" s="48"/>
      <c r="S28" s="48"/>
      <c r="T28" s="48"/>
      <c r="U28" s="48"/>
      <c r="V28" s="48"/>
      <c r="W28" s="48"/>
    </row>
    <row r="29" spans="2:23" ht="22.5" customHeight="1" thickBot="1" x14ac:dyDescent="0.25">
      <c r="J29" s="59"/>
      <c r="K29" s="48"/>
      <c r="L29" s="48"/>
      <c r="M29" s="48"/>
      <c r="N29" s="48"/>
      <c r="O29" s="48"/>
      <c r="P29" s="48"/>
      <c r="Q29" s="48"/>
      <c r="R29" s="48"/>
      <c r="S29" s="48"/>
      <c r="T29" s="48"/>
      <c r="U29" s="48"/>
      <c r="V29" s="48"/>
      <c r="W29" s="48"/>
    </row>
    <row r="30" spans="2:23" ht="26.25" customHeight="1" thickBot="1" x14ac:dyDescent="0.3">
      <c r="B30" s="125" t="s">
        <v>57</v>
      </c>
      <c r="C30" s="126"/>
      <c r="D30" s="126"/>
      <c r="E30" s="126"/>
      <c r="F30" s="52"/>
      <c r="G30" s="52"/>
      <c r="H30" s="53">
        <f>MIN(SUM(F28:H28),9000)</f>
        <v>6543.68</v>
      </c>
      <c r="J30" s="50" t="s">
        <v>58</v>
      </c>
      <c r="K30" s="48"/>
      <c r="L30" s="48"/>
      <c r="M30" s="48"/>
      <c r="N30" s="48"/>
      <c r="O30" s="48"/>
      <c r="P30" s="48"/>
      <c r="Q30" s="48"/>
      <c r="R30" s="48"/>
      <c r="S30" s="48"/>
      <c r="T30" s="48"/>
      <c r="U30" s="48"/>
      <c r="V30" s="48"/>
      <c r="W30" s="48"/>
    </row>
    <row r="31" spans="2:23" s="20" customFormat="1" ht="12.75" customHeight="1" x14ac:dyDescent="0.25">
      <c r="B31" s="14"/>
      <c r="C31" s="49"/>
      <c r="D31" s="49"/>
      <c r="E31" s="49"/>
      <c r="F31" s="13"/>
      <c r="G31" s="13"/>
      <c r="H31" s="13"/>
    </row>
    <row r="32" spans="2:23" ht="12.75" x14ac:dyDescent="0.25">
      <c r="J32" s="67"/>
    </row>
    <row r="33" spans="2:10" ht="13.5" thickBot="1" x14ac:dyDescent="0.3">
      <c r="J33" s="67"/>
    </row>
    <row r="34" spans="2:10" ht="325.5" customHeight="1" thickBot="1" x14ac:dyDescent="0.3">
      <c r="B34" s="116" t="s">
        <v>59</v>
      </c>
      <c r="C34" s="117"/>
      <c r="D34" s="117"/>
      <c r="E34" s="117"/>
      <c r="F34" s="117"/>
      <c r="G34" s="117"/>
      <c r="H34" s="118"/>
      <c r="I34" s="54"/>
    </row>
    <row r="35" spans="2:10" ht="12.75" x14ac:dyDescent="0.25">
      <c r="F35" s="48"/>
      <c r="G35" s="48"/>
      <c r="J35" s="67"/>
    </row>
    <row r="36" spans="2:10" ht="18.600000000000001" customHeight="1" x14ac:dyDescent="0.25">
      <c r="C36" s="15" t="s">
        <v>0</v>
      </c>
      <c r="F36" s="48"/>
      <c r="G36" s="48"/>
      <c r="J36" s="67"/>
    </row>
    <row r="37" spans="2:10" ht="16.149999999999999" customHeight="1" x14ac:dyDescent="0.2">
      <c r="J37" s="59"/>
    </row>
    <row r="38" spans="2:10" ht="14.25" x14ac:dyDescent="0.2">
      <c r="J38" s="59"/>
    </row>
    <row r="39" spans="2:10" ht="14.25" x14ac:dyDescent="0.2">
      <c r="J39" s="59"/>
    </row>
    <row r="40" spans="2:10" ht="14.25" x14ac:dyDescent="0.2">
      <c r="J40" s="59"/>
    </row>
    <row r="41" spans="2:10" ht="14.25" x14ac:dyDescent="0.2">
      <c r="J41" s="59"/>
    </row>
  </sheetData>
  <sheetProtection algorithmName="SHA-512" hashValue="bvExdfN3hVvq8K+UMIhEVwyTbaf9wv4RBpbVdSMVpSPvvAUC+cTtdPpZk0J2hChEBQkLL9bWqDm/X9owVibNXQ==" saltValue="xWtai69j9ZFhGxTLu++4GA==" spinCount="100000" sheet="1" selectLockedCells="1"/>
  <mergeCells count="30">
    <mergeCell ref="B27:E27"/>
    <mergeCell ref="J6:J14"/>
    <mergeCell ref="J16:J19"/>
    <mergeCell ref="B34:H34"/>
    <mergeCell ref="B26:E26"/>
    <mergeCell ref="B28:E28"/>
    <mergeCell ref="B30:E30"/>
    <mergeCell ref="C17:E17"/>
    <mergeCell ref="C18:E18"/>
    <mergeCell ref="C19:E19"/>
    <mergeCell ref="C20:E20"/>
    <mergeCell ref="C21:E21"/>
    <mergeCell ref="C22:E22"/>
    <mergeCell ref="C11:E11"/>
    <mergeCell ref="C12:E12"/>
    <mergeCell ref="C13:E13"/>
    <mergeCell ref="C14:E14"/>
    <mergeCell ref="C15:E15"/>
    <mergeCell ref="C16:E16"/>
    <mergeCell ref="B6:E6"/>
    <mergeCell ref="F6:H6"/>
    <mergeCell ref="B7:E7"/>
    <mergeCell ref="F7:H7"/>
    <mergeCell ref="B9:C9"/>
    <mergeCell ref="B10:E10"/>
    <mergeCell ref="B1:H1"/>
    <mergeCell ref="G2:H2"/>
    <mergeCell ref="B4:D4"/>
    <mergeCell ref="E4:F4"/>
    <mergeCell ref="G4:H4"/>
  </mergeCells>
  <pageMargins left="0.7" right="0.7" top="0.75" bottom="0.75" header="0.3" footer="0.3"/>
  <pageSetup paperSize="9" scale="75" orientation="portrait" horizontalDpi="200" verticalDpi="200"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A41"/>
  <sheetViews>
    <sheetView zoomScaleNormal="100" zoomScaleSheetLayoutView="100" workbookViewId="0">
      <selection activeCell="B2" sqref="B2"/>
    </sheetView>
  </sheetViews>
  <sheetFormatPr baseColWidth="10" defaultColWidth="8.85546875" defaultRowHeight="15" x14ac:dyDescent="0.25"/>
  <cols>
    <col min="1" max="1" width="5" style="11" customWidth="1"/>
    <col min="2" max="2" width="4.42578125" style="14" customWidth="1"/>
    <col min="3" max="3" width="17.7109375" style="15" customWidth="1"/>
    <col min="4" max="4" width="17.85546875" style="15" customWidth="1"/>
    <col min="5" max="5" width="19.85546875" style="15" customWidth="1"/>
    <col min="6" max="7" width="17.7109375" style="11" customWidth="1"/>
    <col min="8" max="8" width="19.42578125" style="11" customWidth="1"/>
    <col min="9" max="9" width="4.28515625" style="11" customWidth="1"/>
    <col min="10" max="10" width="65.42578125" style="68" customWidth="1"/>
    <col min="11" max="16384" width="8.85546875" style="11"/>
  </cols>
  <sheetData>
    <row r="1" spans="2:157" s="9" customFormat="1" ht="15.75" customHeight="1" x14ac:dyDescent="0.2">
      <c r="B1" s="94" t="s">
        <v>68</v>
      </c>
      <c r="C1" s="94"/>
      <c r="D1" s="94"/>
      <c r="E1" s="94"/>
      <c r="F1" s="94"/>
      <c r="G1" s="94"/>
      <c r="H1" s="94"/>
      <c r="J1" s="59"/>
    </row>
    <row r="2" spans="2:157" s="9" customFormat="1" ht="15.75" x14ac:dyDescent="0.2">
      <c r="B2" s="58" t="s">
        <v>15</v>
      </c>
      <c r="C2" s="58"/>
      <c r="D2" s="58"/>
      <c r="E2" s="58"/>
      <c r="F2" s="58"/>
      <c r="G2" s="93" t="s">
        <v>54</v>
      </c>
      <c r="H2" s="93"/>
      <c r="J2" s="59"/>
    </row>
    <row r="3" spans="2:157" thickBot="1" x14ac:dyDescent="0.25">
      <c r="B3" s="11"/>
      <c r="C3" s="11"/>
      <c r="D3" s="11"/>
      <c r="E3" s="11"/>
      <c r="J3" s="59"/>
    </row>
    <row r="4" spans="2:157" s="3" customFormat="1" ht="29.25" customHeight="1" thickBot="1" x14ac:dyDescent="0.25">
      <c r="B4" s="99" t="s">
        <v>17</v>
      </c>
      <c r="C4" s="100"/>
      <c r="D4" s="100"/>
      <c r="E4" s="101" t="s">
        <v>18</v>
      </c>
      <c r="F4" s="101"/>
      <c r="G4" s="102" t="s">
        <v>19</v>
      </c>
      <c r="H4" s="103"/>
      <c r="I4" s="1"/>
      <c r="J4" s="59"/>
      <c r="K4" s="1"/>
      <c r="L4" s="2"/>
      <c r="M4" s="4"/>
      <c r="N4" s="4"/>
      <c r="O4" s="4"/>
      <c r="P4" s="4"/>
    </row>
    <row r="5" spans="2:157" ht="15.75" thickBot="1" x14ac:dyDescent="0.3">
      <c r="B5" s="13"/>
      <c r="C5" s="11"/>
      <c r="D5" s="13"/>
      <c r="E5" s="13"/>
      <c r="F5" s="13"/>
      <c r="G5" s="13"/>
      <c r="H5" s="13"/>
      <c r="J5" s="60"/>
    </row>
    <row r="6" spans="2:157" s="6" customFormat="1" ht="30" customHeight="1" x14ac:dyDescent="0.25">
      <c r="B6" s="108" t="s">
        <v>21</v>
      </c>
      <c r="C6" s="109"/>
      <c r="D6" s="109"/>
      <c r="E6" s="109"/>
      <c r="F6" s="104" t="s">
        <v>34</v>
      </c>
      <c r="G6" s="104"/>
      <c r="H6" s="105"/>
      <c r="I6" s="5"/>
      <c r="J6" s="132" t="s">
        <v>66</v>
      </c>
      <c r="K6" s="5"/>
      <c r="L6" s="5"/>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row>
    <row r="7" spans="2:157" s="6" customFormat="1" ht="30" customHeight="1" thickBot="1" x14ac:dyDescent="0.3">
      <c r="B7" s="110" t="s">
        <v>23</v>
      </c>
      <c r="C7" s="111"/>
      <c r="D7" s="111"/>
      <c r="E7" s="111"/>
      <c r="F7" s="127" t="s">
        <v>28</v>
      </c>
      <c r="G7" s="127"/>
      <c r="H7" s="128"/>
      <c r="I7" s="5"/>
      <c r="J7" s="133"/>
      <c r="K7" s="5"/>
      <c r="L7" s="5"/>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row>
    <row r="8" spans="2:157" ht="22.5" customHeight="1" x14ac:dyDescent="0.25">
      <c r="J8" s="133"/>
    </row>
    <row r="9" spans="2:157" ht="22.5" customHeight="1" x14ac:dyDescent="0.25">
      <c r="B9" s="97" t="s">
        <v>2</v>
      </c>
      <c r="C9" s="97"/>
      <c r="D9" s="16"/>
      <c r="E9" s="16"/>
      <c r="F9" s="17" t="s">
        <v>14</v>
      </c>
      <c r="G9" s="18" t="s">
        <v>13</v>
      </c>
      <c r="H9" s="18" t="s">
        <v>12</v>
      </c>
      <c r="J9" s="133"/>
    </row>
    <row r="10" spans="2:157" s="20" customFormat="1" ht="22.9" customHeight="1" thickBot="1" x14ac:dyDescent="0.3">
      <c r="B10" s="98" t="s">
        <v>56</v>
      </c>
      <c r="C10" s="98"/>
      <c r="D10" s="98"/>
      <c r="E10" s="98"/>
      <c r="F10" s="19">
        <v>4800</v>
      </c>
      <c r="G10" s="19">
        <v>4800</v>
      </c>
      <c r="H10" s="19">
        <v>4800</v>
      </c>
      <c r="J10" s="133"/>
    </row>
    <row r="11" spans="2:157" ht="30" customHeight="1" x14ac:dyDescent="0.2">
      <c r="B11" s="21">
        <v>1</v>
      </c>
      <c r="C11" s="96" t="s">
        <v>7</v>
      </c>
      <c r="D11" s="96"/>
      <c r="E11" s="96"/>
      <c r="F11" s="22"/>
      <c r="G11" s="22"/>
      <c r="H11" s="22"/>
      <c r="J11" s="133"/>
    </row>
    <row r="12" spans="2:157" ht="25.5" customHeight="1" x14ac:dyDescent="0.25">
      <c r="B12" s="23">
        <v>1.1000000000000001</v>
      </c>
      <c r="C12" s="95" t="s">
        <v>61</v>
      </c>
      <c r="D12" s="95"/>
      <c r="E12" s="95"/>
      <c r="F12" s="61">
        <v>420.3</v>
      </c>
      <c r="G12" s="61">
        <v>420.3</v>
      </c>
      <c r="H12" s="61">
        <v>420.3</v>
      </c>
      <c r="J12" s="133"/>
    </row>
    <row r="13" spans="2:157" ht="25.5" customHeight="1" x14ac:dyDescent="0.25">
      <c r="B13" s="23">
        <v>1.2</v>
      </c>
      <c r="C13" s="95" t="s">
        <v>11</v>
      </c>
      <c r="D13" s="95"/>
      <c r="E13" s="95"/>
      <c r="F13" s="61">
        <v>0</v>
      </c>
      <c r="G13" s="61">
        <v>980</v>
      </c>
      <c r="H13" s="61">
        <v>0</v>
      </c>
      <c r="J13" s="133"/>
      <c r="L13" s="25"/>
    </row>
    <row r="14" spans="2:157" ht="35.25" customHeight="1" thickBot="1" x14ac:dyDescent="0.3">
      <c r="B14" s="23">
        <v>1.3</v>
      </c>
      <c r="C14" s="95" t="s">
        <v>9</v>
      </c>
      <c r="D14" s="95"/>
      <c r="E14" s="95"/>
      <c r="F14" s="61">
        <v>0</v>
      </c>
      <c r="G14" s="61">
        <v>0</v>
      </c>
      <c r="H14" s="61">
        <v>0</v>
      </c>
      <c r="J14" s="134"/>
    </row>
    <row r="15" spans="2:157" s="27" customFormat="1" ht="30" customHeight="1" thickBot="1" x14ac:dyDescent="0.25">
      <c r="B15" s="21">
        <v>2</v>
      </c>
      <c r="C15" s="96" t="s">
        <v>6</v>
      </c>
      <c r="D15" s="96"/>
      <c r="E15" s="96"/>
      <c r="F15" s="26"/>
      <c r="G15" s="26"/>
      <c r="H15" s="26"/>
      <c r="J15" s="69"/>
    </row>
    <row r="16" spans="2:157" ht="32.25" customHeight="1" x14ac:dyDescent="0.25">
      <c r="B16" s="23">
        <v>2.1</v>
      </c>
      <c r="C16" s="95" t="s">
        <v>62</v>
      </c>
      <c r="D16" s="95"/>
      <c r="E16" s="95"/>
      <c r="F16" s="61">
        <v>0</v>
      </c>
      <c r="G16" s="61">
        <v>0</v>
      </c>
      <c r="H16" s="61">
        <v>0</v>
      </c>
      <c r="J16" s="135" t="s">
        <v>51</v>
      </c>
    </row>
    <row r="17" spans="2:23" ht="25.5" customHeight="1" x14ac:dyDescent="0.25">
      <c r="B17" s="23">
        <v>2.2000000000000002</v>
      </c>
      <c r="C17" s="95" t="s">
        <v>8</v>
      </c>
      <c r="D17" s="95"/>
      <c r="E17" s="95"/>
      <c r="F17" s="61">
        <v>510</v>
      </c>
      <c r="G17" s="61">
        <v>510</v>
      </c>
      <c r="H17" s="61">
        <v>510</v>
      </c>
      <c r="J17" s="136"/>
    </row>
    <row r="18" spans="2:23" s="27" customFormat="1" ht="30" customHeight="1" x14ac:dyDescent="0.2">
      <c r="B18" s="21">
        <v>3</v>
      </c>
      <c r="C18" s="96" t="s">
        <v>4</v>
      </c>
      <c r="D18" s="96"/>
      <c r="E18" s="96"/>
      <c r="F18" s="26"/>
      <c r="G18" s="26"/>
      <c r="H18" s="26"/>
      <c r="J18" s="136"/>
    </row>
    <row r="19" spans="2:23" s="31" customFormat="1" ht="37.5" customHeight="1" thickBot="1" x14ac:dyDescent="0.3">
      <c r="B19" s="30">
        <v>3.1</v>
      </c>
      <c r="C19" s="95" t="s">
        <v>63</v>
      </c>
      <c r="D19" s="95"/>
      <c r="E19" s="95"/>
      <c r="F19" s="61">
        <v>0</v>
      </c>
      <c r="G19" s="61">
        <v>255</v>
      </c>
      <c r="H19" s="61">
        <v>3570</v>
      </c>
      <c r="J19" s="137"/>
      <c r="K19" s="33"/>
      <c r="L19" s="33"/>
      <c r="M19" s="33"/>
      <c r="N19" s="33"/>
      <c r="O19" s="33"/>
      <c r="P19" s="33"/>
      <c r="Q19" s="33"/>
      <c r="R19" s="33"/>
      <c r="S19" s="33"/>
      <c r="T19" s="33"/>
      <c r="U19" s="33"/>
      <c r="V19" s="33"/>
      <c r="W19" s="33"/>
    </row>
    <row r="20" spans="2:23" s="31" customFormat="1" ht="37.5" customHeight="1" x14ac:dyDescent="0.25">
      <c r="B20" s="30">
        <v>3.2</v>
      </c>
      <c r="C20" s="95" t="s">
        <v>10</v>
      </c>
      <c r="D20" s="95"/>
      <c r="E20" s="95"/>
      <c r="F20" s="61">
        <v>0</v>
      </c>
      <c r="G20" s="61">
        <v>0</v>
      </c>
      <c r="H20" s="61">
        <v>0</v>
      </c>
      <c r="J20" s="62"/>
      <c r="K20" s="33"/>
      <c r="L20" s="33"/>
      <c r="M20" s="33"/>
      <c r="N20" s="33"/>
      <c r="O20" s="33"/>
      <c r="P20" s="33"/>
      <c r="Q20" s="33"/>
      <c r="R20" s="33"/>
      <c r="S20" s="33"/>
      <c r="T20" s="33"/>
      <c r="U20" s="33"/>
      <c r="V20" s="33"/>
      <c r="W20" s="33"/>
    </row>
    <row r="21" spans="2:23" s="31" customFormat="1" ht="30" customHeight="1" x14ac:dyDescent="0.2">
      <c r="B21" s="21">
        <v>4</v>
      </c>
      <c r="C21" s="96" t="s">
        <v>3</v>
      </c>
      <c r="D21" s="96"/>
      <c r="E21" s="96"/>
      <c r="F21" s="34"/>
      <c r="G21" s="34"/>
      <c r="H21" s="34"/>
      <c r="J21" s="63"/>
      <c r="K21" s="33"/>
      <c r="L21" s="33"/>
      <c r="M21" s="33"/>
      <c r="N21" s="33"/>
      <c r="O21" s="33"/>
      <c r="P21" s="33"/>
      <c r="Q21" s="33"/>
      <c r="R21" s="33"/>
      <c r="S21" s="33"/>
      <c r="T21" s="33"/>
      <c r="U21" s="33"/>
      <c r="V21" s="33"/>
      <c r="W21" s="33"/>
    </row>
    <row r="22" spans="2:23" s="31" customFormat="1" ht="68.25" customHeight="1" x14ac:dyDescent="0.2">
      <c r="B22" s="35">
        <v>4.0999999999999996</v>
      </c>
      <c r="C22" s="119" t="s">
        <v>30</v>
      </c>
      <c r="D22" s="120"/>
      <c r="E22" s="121"/>
      <c r="F22" s="36"/>
      <c r="G22" s="36"/>
      <c r="H22" s="37"/>
      <c r="J22" s="63"/>
      <c r="K22" s="33"/>
      <c r="L22" s="33"/>
      <c r="M22" s="33"/>
      <c r="N22" s="33"/>
      <c r="O22" s="33"/>
      <c r="P22" s="33"/>
      <c r="Q22" s="33"/>
      <c r="R22" s="33"/>
      <c r="S22" s="33"/>
      <c r="T22" s="33"/>
      <c r="U22" s="33"/>
      <c r="V22" s="33"/>
      <c r="W22" s="33"/>
    </row>
    <row r="23" spans="2:23" s="31" customFormat="1" ht="18.75" customHeight="1" x14ac:dyDescent="0.25">
      <c r="B23" s="38"/>
      <c r="C23" s="39" t="s">
        <v>20</v>
      </c>
      <c r="D23" s="40" t="s">
        <v>16</v>
      </c>
      <c r="E23" s="41" t="s">
        <v>12</v>
      </c>
      <c r="F23" s="34"/>
      <c r="G23" s="34"/>
      <c r="H23" s="42"/>
      <c r="J23" s="64"/>
      <c r="K23" s="33"/>
      <c r="L23" s="33"/>
      <c r="M23" s="33"/>
      <c r="N23" s="33"/>
      <c r="O23" s="33"/>
      <c r="P23" s="33"/>
      <c r="Q23" s="33"/>
      <c r="R23" s="33"/>
      <c r="S23" s="33"/>
      <c r="T23" s="33"/>
      <c r="U23" s="33"/>
      <c r="V23" s="33"/>
      <c r="W23" s="33"/>
    </row>
    <row r="24" spans="2:23" s="31" customFormat="1" ht="26.25" customHeight="1" thickBot="1" x14ac:dyDescent="0.25">
      <c r="B24" s="43"/>
      <c r="C24" s="65">
        <v>0</v>
      </c>
      <c r="D24" s="65">
        <v>0</v>
      </c>
      <c r="E24" s="65">
        <v>0</v>
      </c>
      <c r="F24" s="44">
        <f>IF(C24&gt;1000,C24-1000,0)</f>
        <v>0</v>
      </c>
      <c r="G24" s="44">
        <f>IF(D24&gt;1000,D24-1000,0)</f>
        <v>0</v>
      </c>
      <c r="H24" s="44">
        <f>IF(E24&gt;1000,E24-1000,0)</f>
        <v>0</v>
      </c>
      <c r="J24" s="66"/>
      <c r="K24" s="33"/>
      <c r="L24" s="33"/>
      <c r="M24" s="33"/>
      <c r="N24" s="33"/>
      <c r="O24" s="33"/>
      <c r="P24" s="33"/>
      <c r="Q24" s="33"/>
      <c r="R24" s="33"/>
      <c r="S24" s="33"/>
      <c r="T24" s="33"/>
      <c r="U24" s="33"/>
      <c r="V24" s="33"/>
      <c r="W24" s="33"/>
    </row>
    <row r="25" spans="2:23" s="31" customFormat="1" ht="15.6" customHeight="1" x14ac:dyDescent="0.2">
      <c r="B25" s="45"/>
      <c r="C25" s="46"/>
      <c r="D25" s="12"/>
      <c r="E25" s="12"/>
      <c r="F25" s="34"/>
      <c r="G25" s="34"/>
      <c r="H25" s="34"/>
      <c r="J25" s="59"/>
      <c r="K25" s="33"/>
      <c r="L25" s="33"/>
      <c r="M25" s="33"/>
      <c r="N25" s="33"/>
      <c r="O25" s="33"/>
      <c r="P25" s="33"/>
      <c r="Q25" s="33"/>
      <c r="R25" s="33"/>
      <c r="S25" s="33"/>
      <c r="T25" s="33"/>
      <c r="U25" s="33"/>
      <c r="V25" s="33"/>
      <c r="W25" s="33"/>
    </row>
    <row r="26" spans="2:23" ht="22.5" customHeight="1" x14ac:dyDescent="0.2">
      <c r="B26" s="138" t="s">
        <v>55</v>
      </c>
      <c r="C26" s="139"/>
      <c r="D26" s="139"/>
      <c r="E26" s="140"/>
      <c r="F26" s="47">
        <f>IF(F10-SUM(F11:F25)&lt;0,0,F10-SUM(F11:F25))</f>
        <v>3869.7</v>
      </c>
      <c r="G26" s="47">
        <f t="shared" ref="G26" si="0">IF(G10-SUM(G11:G25)&lt;0,0,G10-SUM(G11:G25))</f>
        <v>2634.7</v>
      </c>
      <c r="H26" s="47">
        <f>IF(H10-SUM(H11:H25)&lt;0,0,H10-SUM(H11:H25))</f>
        <v>299.69999999999982</v>
      </c>
      <c r="J26" s="59"/>
      <c r="K26" s="48"/>
      <c r="L26" s="48"/>
      <c r="M26" s="48"/>
      <c r="N26" s="48"/>
      <c r="O26" s="48"/>
      <c r="P26" s="48"/>
      <c r="Q26" s="48"/>
      <c r="R26" s="48"/>
      <c r="S26" s="48"/>
      <c r="T26" s="48"/>
      <c r="U26" s="48"/>
      <c r="V26" s="48"/>
      <c r="W26" s="48"/>
    </row>
    <row r="27" spans="2:23" ht="24" customHeight="1" x14ac:dyDescent="0.2">
      <c r="B27" s="129" t="s">
        <v>49</v>
      </c>
      <c r="C27" s="130"/>
      <c r="D27" s="130"/>
      <c r="E27" s="131"/>
      <c r="F27" s="51">
        <f t="shared" ref="F27:G27" si="1">F26*20%</f>
        <v>773.94</v>
      </c>
      <c r="G27" s="51">
        <f t="shared" si="1"/>
        <v>526.93999999999994</v>
      </c>
      <c r="H27" s="51">
        <f>H26*20%</f>
        <v>59.939999999999969</v>
      </c>
      <c r="J27" s="59"/>
      <c r="K27" s="48"/>
      <c r="L27" s="48"/>
      <c r="M27" s="48"/>
      <c r="N27" s="48"/>
      <c r="O27" s="48"/>
      <c r="P27" s="48"/>
      <c r="Q27" s="48"/>
      <c r="R27" s="48"/>
      <c r="S27" s="48"/>
      <c r="T27" s="48"/>
      <c r="U27" s="48"/>
      <c r="V27" s="48"/>
      <c r="W27" s="48"/>
    </row>
    <row r="28" spans="2:23" s="20" customFormat="1" ht="22.5" customHeight="1" x14ac:dyDescent="0.2">
      <c r="B28" s="123" t="s">
        <v>50</v>
      </c>
      <c r="C28" s="124"/>
      <c r="D28" s="124"/>
      <c r="E28" s="141"/>
      <c r="F28" s="47">
        <f>F26-F27</f>
        <v>3095.7599999999998</v>
      </c>
      <c r="G28" s="47">
        <f>G26-G27</f>
        <v>2107.7599999999998</v>
      </c>
      <c r="H28" s="47">
        <f>H26-H27</f>
        <v>239.75999999999985</v>
      </c>
      <c r="J28" s="59"/>
      <c r="K28" s="48"/>
      <c r="L28" s="48"/>
      <c r="M28" s="48"/>
      <c r="N28" s="48"/>
      <c r="O28" s="48"/>
      <c r="P28" s="48"/>
      <c r="Q28" s="48"/>
      <c r="R28" s="48"/>
      <c r="S28" s="48"/>
      <c r="T28" s="48"/>
      <c r="U28" s="48"/>
      <c r="V28" s="48"/>
      <c r="W28" s="48"/>
    </row>
    <row r="29" spans="2:23" ht="22.5" customHeight="1" thickBot="1" x14ac:dyDescent="0.25">
      <c r="J29" s="59"/>
      <c r="K29" s="48"/>
      <c r="L29" s="48"/>
      <c r="M29" s="48"/>
      <c r="N29" s="48"/>
      <c r="O29" s="48"/>
      <c r="P29" s="48"/>
      <c r="Q29" s="48"/>
      <c r="R29" s="48"/>
      <c r="S29" s="48"/>
      <c r="T29" s="48"/>
      <c r="U29" s="48"/>
      <c r="V29" s="48"/>
      <c r="W29" s="48"/>
    </row>
    <row r="30" spans="2:23" ht="26.25" customHeight="1" thickBot="1" x14ac:dyDescent="0.3">
      <c r="B30" s="125" t="s">
        <v>57</v>
      </c>
      <c r="C30" s="126"/>
      <c r="D30" s="126"/>
      <c r="E30" s="126"/>
      <c r="F30" s="52"/>
      <c r="G30" s="52"/>
      <c r="H30" s="53">
        <f>MIN(SUM(F28:H28),9000)</f>
        <v>5443.28</v>
      </c>
      <c r="J30" s="50" t="s">
        <v>58</v>
      </c>
      <c r="K30" s="48"/>
      <c r="L30" s="48"/>
      <c r="M30" s="48"/>
      <c r="N30" s="48"/>
      <c r="O30" s="48"/>
      <c r="P30" s="48"/>
      <c r="Q30" s="48"/>
      <c r="R30" s="48"/>
      <c r="S30" s="48"/>
      <c r="T30" s="48"/>
      <c r="U30" s="48"/>
      <c r="V30" s="48"/>
      <c r="W30" s="48"/>
    </row>
    <row r="31" spans="2:23" s="20" customFormat="1" ht="12.75" customHeight="1" x14ac:dyDescent="0.25">
      <c r="B31" s="14"/>
      <c r="C31" s="49"/>
      <c r="D31" s="49"/>
      <c r="E31" s="49"/>
      <c r="F31" s="13"/>
      <c r="G31" s="13"/>
      <c r="H31" s="13"/>
    </row>
    <row r="32" spans="2:23" ht="12.75" x14ac:dyDescent="0.25">
      <c r="J32" s="67"/>
    </row>
    <row r="33" spans="2:10" ht="13.5" thickBot="1" x14ac:dyDescent="0.3">
      <c r="J33" s="67"/>
    </row>
    <row r="34" spans="2:10" ht="351" customHeight="1" thickBot="1" x14ac:dyDescent="0.3">
      <c r="B34" s="116" t="s">
        <v>59</v>
      </c>
      <c r="C34" s="117"/>
      <c r="D34" s="117"/>
      <c r="E34" s="117"/>
      <c r="F34" s="117"/>
      <c r="G34" s="117"/>
      <c r="H34" s="118"/>
      <c r="I34" s="54"/>
    </row>
    <row r="35" spans="2:10" ht="12.75" x14ac:dyDescent="0.25">
      <c r="F35" s="48"/>
      <c r="G35" s="48"/>
      <c r="J35" s="67"/>
    </row>
    <row r="36" spans="2:10" ht="18.600000000000001" customHeight="1" x14ac:dyDescent="0.25">
      <c r="C36" s="15" t="s">
        <v>0</v>
      </c>
      <c r="F36" s="48"/>
      <c r="G36" s="48"/>
      <c r="J36" s="67"/>
    </row>
    <row r="37" spans="2:10" ht="16.149999999999999" customHeight="1" x14ac:dyDescent="0.2">
      <c r="J37" s="59"/>
    </row>
    <row r="38" spans="2:10" ht="14.25" x14ac:dyDescent="0.2">
      <c r="J38" s="59"/>
    </row>
    <row r="39" spans="2:10" ht="14.25" x14ac:dyDescent="0.2">
      <c r="J39" s="59"/>
    </row>
    <row r="40" spans="2:10" ht="14.25" x14ac:dyDescent="0.2">
      <c r="J40" s="59"/>
    </row>
    <row r="41" spans="2:10" ht="14.25" x14ac:dyDescent="0.2">
      <c r="J41" s="59"/>
    </row>
  </sheetData>
  <sheetProtection algorithmName="SHA-512" hashValue="jSlpS5ZS24FySr+ueZUOLwRv/4iwS82l9MmBGxZ4MIDb13jAivM/HzwAg33hcr7jVeQo3YnfAcQgnSchvg/N4w==" saltValue="2OlAEWirAoMu2Qu/wK0i7w==" spinCount="100000" sheet="1" selectLockedCells="1"/>
  <mergeCells count="30">
    <mergeCell ref="B27:E27"/>
    <mergeCell ref="J16:J19"/>
    <mergeCell ref="J6:J14"/>
    <mergeCell ref="B30:E30"/>
    <mergeCell ref="B34:H34"/>
    <mergeCell ref="C20:E20"/>
    <mergeCell ref="C21:E21"/>
    <mergeCell ref="C22:E22"/>
    <mergeCell ref="B26:E26"/>
    <mergeCell ref="B28:E28"/>
    <mergeCell ref="C14:E14"/>
    <mergeCell ref="C15:E15"/>
    <mergeCell ref="C16:E16"/>
    <mergeCell ref="C17:E17"/>
    <mergeCell ref="C18:E18"/>
    <mergeCell ref="C19:E19"/>
    <mergeCell ref="B10:E10"/>
    <mergeCell ref="C11:E11"/>
    <mergeCell ref="C12:E12"/>
    <mergeCell ref="C13:E13"/>
    <mergeCell ref="B1:H1"/>
    <mergeCell ref="G2:H2"/>
    <mergeCell ref="B4:D4"/>
    <mergeCell ref="E4:F4"/>
    <mergeCell ref="G4:H4"/>
    <mergeCell ref="B6:E6"/>
    <mergeCell ref="F6:H6"/>
    <mergeCell ref="B7:E7"/>
    <mergeCell ref="F7:H7"/>
    <mergeCell ref="B9:C9"/>
  </mergeCells>
  <pageMargins left="0.7" right="0.7" top="0.75" bottom="0.75" header="0.3" footer="0.3"/>
  <pageSetup paperSize="9" scale="75" orientation="portrait" horizontalDpi="200" verticalDpi="200"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A41"/>
  <sheetViews>
    <sheetView zoomScaleNormal="100" zoomScaleSheetLayoutView="100" workbookViewId="0">
      <selection activeCell="B2" sqref="B2"/>
    </sheetView>
  </sheetViews>
  <sheetFormatPr baseColWidth="10" defaultColWidth="8.85546875" defaultRowHeight="15" x14ac:dyDescent="0.25"/>
  <cols>
    <col min="1" max="1" width="5" style="11" customWidth="1"/>
    <col min="2" max="2" width="4.42578125" style="14" customWidth="1"/>
    <col min="3" max="3" width="17.7109375" style="15" customWidth="1"/>
    <col min="4" max="4" width="17.85546875" style="15" customWidth="1"/>
    <col min="5" max="5" width="19.85546875" style="15" customWidth="1"/>
    <col min="6" max="7" width="17.7109375" style="11" customWidth="1"/>
    <col min="8" max="8" width="19.140625" style="11" customWidth="1"/>
    <col min="9" max="9" width="4.28515625" style="11" customWidth="1"/>
    <col min="10" max="10" width="66.5703125" style="68" customWidth="1"/>
    <col min="11" max="16384" width="8.85546875" style="11"/>
  </cols>
  <sheetData>
    <row r="1" spans="2:157" s="9" customFormat="1" ht="15.75" customHeight="1" x14ac:dyDescent="0.2">
      <c r="B1" s="94" t="s">
        <v>68</v>
      </c>
      <c r="C1" s="94"/>
      <c r="D1" s="94"/>
      <c r="E1" s="94"/>
      <c r="F1" s="94"/>
      <c r="G1" s="94"/>
      <c r="H1" s="94"/>
      <c r="J1" s="59"/>
    </row>
    <row r="2" spans="2:157" s="9" customFormat="1" ht="15.75" x14ac:dyDescent="0.2">
      <c r="B2" s="58" t="s">
        <v>15</v>
      </c>
      <c r="C2" s="58"/>
      <c r="D2" s="58"/>
      <c r="E2" s="58"/>
      <c r="F2" s="58"/>
      <c r="G2" s="93" t="s">
        <v>54</v>
      </c>
      <c r="H2" s="93"/>
      <c r="J2" s="59"/>
    </row>
    <row r="3" spans="2:157" thickBot="1" x14ac:dyDescent="0.25">
      <c r="B3" s="11"/>
      <c r="C3" s="11"/>
      <c r="D3" s="11"/>
      <c r="E3" s="11"/>
      <c r="J3" s="59"/>
    </row>
    <row r="4" spans="2:157" s="3" customFormat="1" ht="29.25" customHeight="1" thickBot="1" x14ac:dyDescent="0.25">
      <c r="B4" s="99" t="s">
        <v>17</v>
      </c>
      <c r="C4" s="100"/>
      <c r="D4" s="100"/>
      <c r="E4" s="101" t="s">
        <v>18</v>
      </c>
      <c r="F4" s="101"/>
      <c r="G4" s="102" t="s">
        <v>19</v>
      </c>
      <c r="H4" s="103"/>
      <c r="I4" s="1"/>
      <c r="J4" s="59"/>
      <c r="K4" s="1"/>
      <c r="L4" s="2"/>
      <c r="M4" s="4"/>
      <c r="N4" s="4"/>
      <c r="O4" s="4"/>
      <c r="P4" s="4"/>
    </row>
    <row r="5" spans="2:157" ht="15.75" thickBot="1" x14ac:dyDescent="0.3">
      <c r="B5" s="13"/>
      <c r="C5" s="11"/>
      <c r="D5" s="13"/>
      <c r="E5" s="13"/>
      <c r="F5" s="13"/>
      <c r="G5" s="13"/>
      <c r="H5" s="13"/>
      <c r="J5" s="60"/>
    </row>
    <row r="6" spans="2:157" s="6" customFormat="1" ht="30" customHeight="1" x14ac:dyDescent="0.25">
      <c r="B6" s="108" t="s">
        <v>21</v>
      </c>
      <c r="C6" s="109"/>
      <c r="D6" s="109"/>
      <c r="E6" s="109"/>
      <c r="F6" s="104" t="s">
        <v>34</v>
      </c>
      <c r="G6" s="104"/>
      <c r="H6" s="105"/>
      <c r="I6" s="5"/>
      <c r="J6" s="132" t="s">
        <v>67</v>
      </c>
      <c r="K6" s="5"/>
      <c r="L6" s="5"/>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row>
    <row r="7" spans="2:157" s="6" customFormat="1" ht="30" customHeight="1" thickBot="1" x14ac:dyDescent="0.3">
      <c r="B7" s="110" t="s">
        <v>23</v>
      </c>
      <c r="C7" s="111"/>
      <c r="D7" s="111"/>
      <c r="E7" s="111"/>
      <c r="F7" s="127" t="s">
        <v>29</v>
      </c>
      <c r="G7" s="127"/>
      <c r="H7" s="128"/>
      <c r="I7" s="5"/>
      <c r="J7" s="133"/>
      <c r="K7" s="5"/>
      <c r="L7" s="5"/>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row>
    <row r="8" spans="2:157" ht="22.5" customHeight="1" x14ac:dyDescent="0.25">
      <c r="J8" s="133"/>
    </row>
    <row r="9" spans="2:157" ht="22.5" customHeight="1" x14ac:dyDescent="0.25">
      <c r="B9" s="97" t="s">
        <v>2</v>
      </c>
      <c r="C9" s="97"/>
      <c r="D9" s="16"/>
      <c r="E9" s="16"/>
      <c r="F9" s="17" t="s">
        <v>14</v>
      </c>
      <c r="G9" s="18" t="s">
        <v>13</v>
      </c>
      <c r="H9" s="18" t="s">
        <v>12</v>
      </c>
      <c r="J9" s="133"/>
    </row>
    <row r="10" spans="2:157" s="20" customFormat="1" ht="22.9" customHeight="1" thickBot="1" x14ac:dyDescent="0.3">
      <c r="B10" s="98" t="s">
        <v>56</v>
      </c>
      <c r="C10" s="98"/>
      <c r="D10" s="98"/>
      <c r="E10" s="98"/>
      <c r="F10" s="19">
        <v>4800</v>
      </c>
      <c r="G10" s="19">
        <v>4800</v>
      </c>
      <c r="H10" s="19">
        <v>4800</v>
      </c>
      <c r="J10" s="133"/>
    </row>
    <row r="11" spans="2:157" ht="30" customHeight="1" x14ac:dyDescent="0.2">
      <c r="B11" s="21">
        <v>1</v>
      </c>
      <c r="C11" s="96" t="s">
        <v>7</v>
      </c>
      <c r="D11" s="96"/>
      <c r="E11" s="96"/>
      <c r="F11" s="22"/>
      <c r="G11" s="22"/>
      <c r="H11" s="22"/>
      <c r="J11" s="133"/>
    </row>
    <row r="12" spans="2:157" ht="25.5" customHeight="1" x14ac:dyDescent="0.25">
      <c r="B12" s="23">
        <v>1.1000000000000001</v>
      </c>
      <c r="C12" s="95" t="s">
        <v>61</v>
      </c>
      <c r="D12" s="95"/>
      <c r="E12" s="95"/>
      <c r="F12" s="61">
        <v>1623.5</v>
      </c>
      <c r="G12" s="61">
        <v>1623.5</v>
      </c>
      <c r="H12" s="61">
        <v>1623.5</v>
      </c>
      <c r="J12" s="133"/>
    </row>
    <row r="13" spans="2:157" ht="25.5" customHeight="1" x14ac:dyDescent="0.25">
      <c r="B13" s="23">
        <v>1.2</v>
      </c>
      <c r="C13" s="95" t="s">
        <v>11</v>
      </c>
      <c r="D13" s="95"/>
      <c r="E13" s="95"/>
      <c r="F13" s="61">
        <v>0</v>
      </c>
      <c r="G13" s="61">
        <v>0</v>
      </c>
      <c r="H13" s="61">
        <v>0</v>
      </c>
      <c r="J13" s="133"/>
      <c r="L13" s="25"/>
    </row>
    <row r="14" spans="2:157" ht="35.25" customHeight="1" thickBot="1" x14ac:dyDescent="0.3">
      <c r="B14" s="23">
        <v>1.3</v>
      </c>
      <c r="C14" s="95" t="s">
        <v>9</v>
      </c>
      <c r="D14" s="95"/>
      <c r="E14" s="95"/>
      <c r="F14" s="61">
        <v>0</v>
      </c>
      <c r="G14" s="61">
        <v>0</v>
      </c>
      <c r="H14" s="61">
        <v>0</v>
      </c>
      <c r="J14" s="134"/>
    </row>
    <row r="15" spans="2:157" s="27" customFormat="1" ht="30" customHeight="1" thickBot="1" x14ac:dyDescent="0.25">
      <c r="B15" s="21">
        <v>2</v>
      </c>
      <c r="C15" s="96" t="s">
        <v>6</v>
      </c>
      <c r="D15" s="96"/>
      <c r="E15" s="96"/>
      <c r="F15" s="26"/>
      <c r="G15" s="26"/>
      <c r="H15" s="26"/>
      <c r="J15" s="62"/>
    </row>
    <row r="16" spans="2:157" ht="32.25" customHeight="1" x14ac:dyDescent="0.25">
      <c r="B16" s="23">
        <v>2.1</v>
      </c>
      <c r="C16" s="95" t="s">
        <v>62</v>
      </c>
      <c r="D16" s="95"/>
      <c r="E16" s="95"/>
      <c r="F16" s="61">
        <v>0</v>
      </c>
      <c r="G16" s="61">
        <v>0</v>
      </c>
      <c r="H16" s="61">
        <v>0</v>
      </c>
      <c r="J16" s="135" t="s">
        <v>33</v>
      </c>
    </row>
    <row r="17" spans="2:23" ht="25.5" customHeight="1" x14ac:dyDescent="0.25">
      <c r="B17" s="23">
        <v>2.2000000000000002</v>
      </c>
      <c r="C17" s="95" t="s">
        <v>8</v>
      </c>
      <c r="D17" s="95"/>
      <c r="E17" s="95"/>
      <c r="F17" s="61">
        <v>0</v>
      </c>
      <c r="G17" s="61">
        <v>0</v>
      </c>
      <c r="H17" s="61">
        <v>0</v>
      </c>
      <c r="J17" s="136"/>
    </row>
    <row r="18" spans="2:23" s="27" customFormat="1" ht="30" customHeight="1" x14ac:dyDescent="0.2">
      <c r="B18" s="21">
        <v>3</v>
      </c>
      <c r="C18" s="96" t="s">
        <v>4</v>
      </c>
      <c r="D18" s="96"/>
      <c r="E18" s="96"/>
      <c r="F18" s="26"/>
      <c r="G18" s="26"/>
      <c r="H18" s="26"/>
      <c r="J18" s="136"/>
    </row>
    <row r="19" spans="2:23" s="31" customFormat="1" ht="37.5" customHeight="1" thickBot="1" x14ac:dyDescent="0.3">
      <c r="B19" s="30">
        <v>3.1</v>
      </c>
      <c r="C19" s="95" t="s">
        <v>63</v>
      </c>
      <c r="D19" s="95"/>
      <c r="E19" s="95"/>
      <c r="F19" s="61">
        <v>0</v>
      </c>
      <c r="G19" s="61">
        <v>7225</v>
      </c>
      <c r="H19" s="61">
        <v>0</v>
      </c>
      <c r="J19" s="137"/>
      <c r="K19" s="33"/>
      <c r="L19" s="33"/>
      <c r="M19" s="33"/>
      <c r="N19" s="33"/>
      <c r="O19" s="33"/>
      <c r="P19" s="33"/>
      <c r="Q19" s="33"/>
      <c r="R19" s="33"/>
      <c r="S19" s="33"/>
      <c r="T19" s="33"/>
      <c r="U19" s="33"/>
      <c r="V19" s="33"/>
      <c r="W19" s="33"/>
    </row>
    <row r="20" spans="2:23" s="31" customFormat="1" ht="37.5" customHeight="1" x14ac:dyDescent="0.25">
      <c r="B20" s="30">
        <v>3.2</v>
      </c>
      <c r="C20" s="95" t="s">
        <v>10</v>
      </c>
      <c r="D20" s="95"/>
      <c r="E20" s="95"/>
      <c r="F20" s="61">
        <v>0</v>
      </c>
      <c r="G20" s="61">
        <v>0</v>
      </c>
      <c r="H20" s="61">
        <v>0</v>
      </c>
      <c r="J20" s="62"/>
      <c r="K20" s="33"/>
      <c r="L20" s="33"/>
      <c r="M20" s="33"/>
      <c r="N20" s="33"/>
      <c r="O20" s="33"/>
      <c r="P20" s="33"/>
      <c r="Q20" s="33"/>
      <c r="R20" s="33"/>
      <c r="S20" s="33"/>
      <c r="T20" s="33"/>
      <c r="U20" s="33"/>
      <c r="V20" s="33"/>
      <c r="W20" s="33"/>
    </row>
    <row r="21" spans="2:23" s="31" customFormat="1" ht="30" customHeight="1" x14ac:dyDescent="0.2">
      <c r="B21" s="21">
        <v>4</v>
      </c>
      <c r="C21" s="96" t="s">
        <v>3</v>
      </c>
      <c r="D21" s="96"/>
      <c r="E21" s="96"/>
      <c r="F21" s="34"/>
      <c r="G21" s="34"/>
      <c r="H21" s="34"/>
      <c r="J21" s="63"/>
      <c r="K21" s="33"/>
      <c r="L21" s="33"/>
      <c r="M21" s="33"/>
      <c r="N21" s="33"/>
      <c r="O21" s="33"/>
      <c r="P21" s="33"/>
      <c r="Q21" s="33"/>
      <c r="R21" s="33"/>
      <c r="S21" s="33"/>
      <c r="T21" s="33"/>
      <c r="U21" s="33"/>
      <c r="V21" s="33"/>
      <c r="W21" s="33"/>
    </row>
    <row r="22" spans="2:23" s="31" customFormat="1" ht="68.25" customHeight="1" x14ac:dyDescent="0.2">
      <c r="B22" s="35">
        <v>4.0999999999999996</v>
      </c>
      <c r="C22" s="119" t="s">
        <v>30</v>
      </c>
      <c r="D22" s="120"/>
      <c r="E22" s="121"/>
      <c r="F22" s="36"/>
      <c r="G22" s="36"/>
      <c r="H22" s="37"/>
      <c r="J22" s="63"/>
      <c r="K22" s="33"/>
      <c r="L22" s="33"/>
      <c r="M22" s="33"/>
      <c r="N22" s="33"/>
      <c r="O22" s="33"/>
      <c r="P22" s="33"/>
      <c r="Q22" s="33"/>
      <c r="R22" s="33"/>
      <c r="S22" s="33"/>
      <c r="T22" s="33"/>
      <c r="U22" s="33"/>
      <c r="V22" s="33"/>
      <c r="W22" s="33"/>
    </row>
    <row r="23" spans="2:23" s="31" customFormat="1" ht="18.75" customHeight="1" x14ac:dyDescent="0.25">
      <c r="B23" s="38"/>
      <c r="C23" s="39" t="s">
        <v>20</v>
      </c>
      <c r="D23" s="40" t="s">
        <v>16</v>
      </c>
      <c r="E23" s="41" t="s">
        <v>12</v>
      </c>
      <c r="F23" s="34"/>
      <c r="G23" s="34"/>
      <c r="H23" s="42"/>
      <c r="J23" s="64"/>
      <c r="K23" s="33"/>
      <c r="L23" s="33"/>
      <c r="M23" s="33"/>
      <c r="N23" s="33"/>
      <c r="O23" s="33"/>
      <c r="P23" s="33"/>
      <c r="Q23" s="33"/>
      <c r="R23" s="33"/>
      <c r="S23" s="33"/>
      <c r="T23" s="33"/>
      <c r="U23" s="33"/>
      <c r="V23" s="33"/>
      <c r="W23" s="33"/>
    </row>
    <row r="24" spans="2:23" s="31" customFormat="1" ht="26.25" customHeight="1" thickBot="1" x14ac:dyDescent="0.25">
      <c r="B24" s="43"/>
      <c r="C24" s="65">
        <v>2188</v>
      </c>
      <c r="D24" s="65">
        <v>2188</v>
      </c>
      <c r="E24" s="65">
        <v>2188</v>
      </c>
      <c r="F24" s="44">
        <f>IF(C24&gt;1000,C24-1000,0)</f>
        <v>1188</v>
      </c>
      <c r="G24" s="44">
        <f>IF(D24&gt;1000,D24-1000,0)</f>
        <v>1188</v>
      </c>
      <c r="H24" s="44">
        <f>IF(E24&gt;1000,E24-1000,0)</f>
        <v>1188</v>
      </c>
      <c r="J24" s="66"/>
      <c r="K24" s="33"/>
      <c r="L24" s="33"/>
      <c r="M24" s="33"/>
      <c r="N24" s="33"/>
      <c r="O24" s="33"/>
      <c r="P24" s="33"/>
      <c r="Q24" s="33"/>
      <c r="R24" s="33"/>
      <c r="S24" s="33"/>
      <c r="T24" s="33"/>
      <c r="U24" s="33"/>
      <c r="V24" s="33"/>
      <c r="W24" s="33"/>
    </row>
    <row r="25" spans="2:23" s="31" customFormat="1" ht="15.6" customHeight="1" x14ac:dyDescent="0.2">
      <c r="B25" s="45"/>
      <c r="C25" s="46"/>
      <c r="D25" s="12"/>
      <c r="E25" s="12"/>
      <c r="F25" s="34"/>
      <c r="G25" s="34"/>
      <c r="H25" s="34"/>
      <c r="J25" s="59"/>
      <c r="K25" s="33"/>
      <c r="L25" s="33"/>
      <c r="M25" s="33"/>
      <c r="N25" s="33"/>
      <c r="O25" s="33"/>
      <c r="P25" s="33"/>
      <c r="Q25" s="33"/>
      <c r="R25" s="33"/>
      <c r="S25" s="33"/>
      <c r="T25" s="33"/>
      <c r="U25" s="33"/>
      <c r="V25" s="33"/>
      <c r="W25" s="33"/>
    </row>
    <row r="26" spans="2:23" ht="22.5" customHeight="1" x14ac:dyDescent="0.2">
      <c r="B26" s="138" t="s">
        <v>55</v>
      </c>
      <c r="C26" s="139"/>
      <c r="D26" s="139"/>
      <c r="E26" s="140"/>
      <c r="F26" s="47">
        <f>IF(F10-SUM(F11:F25)&lt;0,0,F10-SUM(F11:F25))</f>
        <v>1988.5</v>
      </c>
      <c r="G26" s="47">
        <f t="shared" ref="G26" si="0">IF(G10-SUM(G11:G25)&lt;0,0,G10-SUM(G11:G25))</f>
        <v>0</v>
      </c>
      <c r="H26" s="47">
        <f>IF(H10-SUM(H11:H25)&lt;0,0,H10-SUM(H11:H25))</f>
        <v>1988.5</v>
      </c>
      <c r="J26" s="59"/>
      <c r="K26" s="48"/>
      <c r="L26" s="48"/>
      <c r="M26" s="48"/>
      <c r="N26" s="48"/>
      <c r="O26" s="48"/>
      <c r="P26" s="48"/>
      <c r="Q26" s="48"/>
      <c r="R26" s="48"/>
      <c r="S26" s="48"/>
      <c r="T26" s="48"/>
      <c r="U26" s="48"/>
      <c r="V26" s="48"/>
      <c r="W26" s="48"/>
    </row>
    <row r="27" spans="2:23" ht="14.45" customHeight="1" x14ac:dyDescent="0.2">
      <c r="B27" s="129" t="s">
        <v>49</v>
      </c>
      <c r="C27" s="130"/>
      <c r="D27" s="130"/>
      <c r="E27" s="131"/>
      <c r="F27" s="51">
        <f t="shared" ref="F27:G27" si="1">F26*20%</f>
        <v>397.70000000000005</v>
      </c>
      <c r="G27" s="51">
        <f t="shared" si="1"/>
        <v>0</v>
      </c>
      <c r="H27" s="51">
        <f>H26*20%</f>
        <v>397.70000000000005</v>
      </c>
      <c r="J27" s="59"/>
      <c r="K27" s="48"/>
      <c r="L27" s="48"/>
      <c r="M27" s="48"/>
      <c r="N27" s="48"/>
      <c r="O27" s="48"/>
      <c r="P27" s="48"/>
      <c r="Q27" s="48"/>
      <c r="R27" s="48"/>
      <c r="S27" s="48"/>
      <c r="T27" s="48"/>
      <c r="U27" s="48"/>
      <c r="V27" s="48"/>
      <c r="W27" s="48"/>
    </row>
    <row r="28" spans="2:23" s="20" customFormat="1" ht="22.5" customHeight="1" x14ac:dyDescent="0.2">
      <c r="B28" s="123" t="s">
        <v>50</v>
      </c>
      <c r="C28" s="124"/>
      <c r="D28" s="124"/>
      <c r="E28" s="141"/>
      <c r="F28" s="47">
        <f>F26-F27</f>
        <v>1590.8</v>
      </c>
      <c r="G28" s="47">
        <f>G26-G27</f>
        <v>0</v>
      </c>
      <c r="H28" s="47">
        <f>H26-H27</f>
        <v>1590.8</v>
      </c>
      <c r="J28" s="59"/>
      <c r="K28" s="48"/>
      <c r="L28" s="48"/>
      <c r="M28" s="48"/>
      <c r="N28" s="48"/>
      <c r="O28" s="48"/>
      <c r="P28" s="48"/>
      <c r="Q28" s="48"/>
      <c r="R28" s="48"/>
      <c r="S28" s="48"/>
      <c r="T28" s="48"/>
      <c r="U28" s="48"/>
      <c r="V28" s="48"/>
      <c r="W28" s="48"/>
    </row>
    <row r="29" spans="2:23" ht="22.5" customHeight="1" thickBot="1" x14ac:dyDescent="0.25">
      <c r="J29" s="59"/>
      <c r="K29" s="48"/>
      <c r="L29" s="48"/>
      <c r="M29" s="48"/>
      <c r="N29" s="48"/>
      <c r="O29" s="48"/>
      <c r="P29" s="48"/>
      <c r="Q29" s="48"/>
      <c r="R29" s="48"/>
      <c r="S29" s="48"/>
      <c r="T29" s="48"/>
      <c r="U29" s="48"/>
      <c r="V29" s="48"/>
      <c r="W29" s="48"/>
    </row>
    <row r="30" spans="2:23" ht="26.25" customHeight="1" thickBot="1" x14ac:dyDescent="0.3">
      <c r="B30" s="125" t="s">
        <v>57</v>
      </c>
      <c r="C30" s="126"/>
      <c r="D30" s="126"/>
      <c r="E30" s="126"/>
      <c r="F30" s="52"/>
      <c r="G30" s="52"/>
      <c r="H30" s="53">
        <f>MIN(SUM(F28:H28),9000)</f>
        <v>3181.6</v>
      </c>
      <c r="J30" s="50" t="s">
        <v>58</v>
      </c>
      <c r="K30" s="48"/>
      <c r="L30" s="48"/>
      <c r="M30" s="48"/>
      <c r="N30" s="48"/>
      <c r="O30" s="48"/>
      <c r="P30" s="48"/>
      <c r="Q30" s="48"/>
      <c r="R30" s="48"/>
      <c r="S30" s="48"/>
      <c r="T30" s="48"/>
      <c r="U30" s="48"/>
      <c r="V30" s="48"/>
      <c r="W30" s="48"/>
    </row>
    <row r="31" spans="2:23" s="20" customFormat="1" ht="12.75" customHeight="1" x14ac:dyDescent="0.25">
      <c r="B31" s="14"/>
      <c r="C31" s="49"/>
      <c r="D31" s="49"/>
      <c r="E31" s="49"/>
      <c r="F31" s="13"/>
      <c r="G31" s="13"/>
      <c r="H31" s="13"/>
    </row>
    <row r="32" spans="2:23" ht="12.75" x14ac:dyDescent="0.25">
      <c r="J32" s="67"/>
    </row>
    <row r="33" spans="2:10" ht="13.5" thickBot="1" x14ac:dyDescent="0.3">
      <c r="J33" s="67"/>
    </row>
    <row r="34" spans="2:10" ht="355.5" customHeight="1" thickBot="1" x14ac:dyDescent="0.3">
      <c r="B34" s="116" t="s">
        <v>59</v>
      </c>
      <c r="C34" s="117"/>
      <c r="D34" s="117"/>
      <c r="E34" s="117"/>
      <c r="F34" s="117"/>
      <c r="G34" s="117"/>
      <c r="H34" s="118"/>
      <c r="I34" s="54"/>
    </row>
    <row r="35" spans="2:10" ht="12.75" x14ac:dyDescent="0.25">
      <c r="F35" s="48"/>
      <c r="G35" s="48"/>
      <c r="J35" s="67"/>
    </row>
    <row r="36" spans="2:10" ht="18.600000000000001" customHeight="1" x14ac:dyDescent="0.25">
      <c r="C36" s="15" t="s">
        <v>0</v>
      </c>
      <c r="F36" s="48"/>
      <c r="G36" s="48"/>
      <c r="J36" s="67"/>
    </row>
    <row r="37" spans="2:10" ht="16.149999999999999" customHeight="1" x14ac:dyDescent="0.2">
      <c r="J37" s="59"/>
    </row>
    <row r="38" spans="2:10" ht="14.25" x14ac:dyDescent="0.2">
      <c r="J38" s="59"/>
    </row>
    <row r="39" spans="2:10" ht="14.25" x14ac:dyDescent="0.2">
      <c r="J39" s="59"/>
    </row>
    <row r="40" spans="2:10" ht="14.25" x14ac:dyDescent="0.2">
      <c r="J40" s="59"/>
    </row>
    <row r="41" spans="2:10" ht="14.25" x14ac:dyDescent="0.2">
      <c r="J41" s="59"/>
    </row>
  </sheetData>
  <sheetProtection algorithmName="SHA-512" hashValue="1nKI4hR0oRrkCf6+8i+nmtOIYZbpOYRx+nm5qpGPK4U7EaiXBoJprx8d332Pr48sYHPyHO2bPZyDH7wF5MORrA==" saltValue="cGyls3Kjy22K2loilgRT6A==" spinCount="100000" sheet="1" selectLockedCells="1"/>
  <mergeCells count="30">
    <mergeCell ref="B30:E30"/>
    <mergeCell ref="B34:H34"/>
    <mergeCell ref="C20:E20"/>
    <mergeCell ref="C21:E21"/>
    <mergeCell ref="C22:E22"/>
    <mergeCell ref="B26:E26"/>
    <mergeCell ref="B28:E28"/>
    <mergeCell ref="B27:E27"/>
    <mergeCell ref="C15:E15"/>
    <mergeCell ref="C16:E16"/>
    <mergeCell ref="J16:J19"/>
    <mergeCell ref="C17:E17"/>
    <mergeCell ref="C18:E18"/>
    <mergeCell ref="C19:E19"/>
    <mergeCell ref="J6:J14"/>
    <mergeCell ref="B7:E7"/>
    <mergeCell ref="F7:H7"/>
    <mergeCell ref="B9:C9"/>
    <mergeCell ref="B10:E10"/>
    <mergeCell ref="C11:E11"/>
    <mergeCell ref="C12:E12"/>
    <mergeCell ref="C13:E13"/>
    <mergeCell ref="C14:E14"/>
    <mergeCell ref="B6:E6"/>
    <mergeCell ref="F6:H6"/>
    <mergeCell ref="B1:H1"/>
    <mergeCell ref="G2:H2"/>
    <mergeCell ref="B4:D4"/>
    <mergeCell ref="E4:F4"/>
    <mergeCell ref="G4:H4"/>
  </mergeCells>
  <pageMargins left="0.7" right="0.7" top="0.75" bottom="0.75" header="0.3" footer="0.3"/>
  <pageSetup paperSize="9" scale="75" orientation="portrait" horizontalDpi="200" verticalDpi="20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Schadensberechnung</vt:lpstr>
      <vt:lpstr>Beispiel 1</vt:lpstr>
      <vt:lpstr>Beispiel 2</vt:lpstr>
      <vt:lpstr>Beispiel 3</vt:lpstr>
      <vt:lpstr>'Beispiel 1'!Druckbereich</vt:lpstr>
      <vt:lpstr>'Beispiel 2'!Druckbereich</vt:lpstr>
      <vt:lpstr>'Beispiel 3'!Druckbereich</vt:lpstr>
      <vt:lpstr>Schadensberechnung!Druckbereich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Fuchs</dc:creator>
  <cp:lastModifiedBy>Alexander Keil</cp:lastModifiedBy>
  <dcterms:created xsi:type="dcterms:W3CDTF">2020-12-31T11:24:00Z</dcterms:created>
  <dcterms:modified xsi:type="dcterms:W3CDTF">2021-03-12T08:50:05Z</dcterms:modified>
</cp:coreProperties>
</file>