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3_KJH-Leistungserbringung\32_ErgaenzendeHilfen\321_Traegerschaften\321-4_Finanzen\5FINANZ\STAATSBEITRÄGE\SB 2023\SR23\Formulare\1_Finale_Versionen_Formulare\AJB\"/>
    </mc:Choice>
  </mc:AlternateContent>
  <xr:revisionPtr revIDLastSave="0" documentId="8_{C35E43C0-AED8-4B62-AE78-83737749186B}" xr6:coauthVersionLast="36" xr6:coauthVersionMax="36" xr10:uidLastSave="{00000000-0000-0000-0000-000000000000}"/>
  <bookViews>
    <workbookView xWindow="0" yWindow="0" windowWidth="28800" windowHeight="14025" tabRatio="701" xr2:uid="{00000000-000D-0000-FFFF-FFFF00000000}"/>
  </bookViews>
  <sheets>
    <sheet name="Personalformular (PERS)" sheetId="4" r:id="rId1"/>
    <sheet name="Funktionen" sheetId="9" r:id="rId2"/>
    <sheet name="Abschluss" sheetId="19" r:id="rId3"/>
    <sheet name="Lohntabelle" sheetId="18" r:id="rId4"/>
    <sheet name="Institutionen" sheetId="20" state="hidden" r:id="rId5"/>
  </sheets>
  <externalReferences>
    <externalReference r:id="rId6"/>
  </externalReferences>
  <definedNames>
    <definedName name="_xlnm._FilterDatabase" localSheetId="4" hidden="1">Institutionen!$A$1:$C$235</definedName>
    <definedName name="_xlnm._FilterDatabase" localSheetId="0" hidden="1">'Personalformular (PERS)'!$A$4:$AA$299</definedName>
    <definedName name="Betriebsjahre" localSheetId="3">'[1]Daten Drop-down Listen'!$A$165:$A$168</definedName>
    <definedName name="Betriebsjahre">#REF!</definedName>
    <definedName name="_xlnm.Print_Area" localSheetId="0">'Personalformular (PERS)'!$B$1:$X$9</definedName>
    <definedName name="_xlnm.Print_Titles" localSheetId="0">'Personalformular (PERS)'!$4:$4</definedName>
    <definedName name="Einreihungsplan" localSheetId="3">[1]Kalk!$B$3:$C$75</definedName>
    <definedName name="Einreihungsplan">Funktionen!$B$3:$C$59</definedName>
    <definedName name="Einrichtungen" localSheetId="3">'[1]Daten Drop-down Listen'!$A$10:$C$157</definedName>
    <definedName name="Einrichtungen">#REF!</definedName>
    <definedName name="EinrichtungsCodes" localSheetId="3">'[1]Daten Drop-down Listen'!$A$10:$A$156</definedName>
    <definedName name="EinrichtungsCodes">#REF!</definedName>
    <definedName name="Funktionen">Funktionen!$B$3:$C$61</definedName>
    <definedName name="FunktionsCodes" localSheetId="3">[1]Kalk!$B$3:$B$75</definedName>
    <definedName name="FunktionsCodes">Funktionen!$B$3:$B$59</definedName>
    <definedName name="FunktionsCodes2">Funktionen!$B$9:$B$16</definedName>
    <definedName name="FunktionsCodes8">Funktionen!$B$48:$B$59</definedName>
  </definedNames>
  <calcPr calcId="191029"/>
</workbook>
</file>

<file path=xl/calcChain.xml><?xml version="1.0" encoding="utf-8"?>
<calcChain xmlns="http://schemas.openxmlformats.org/spreadsheetml/2006/main">
  <c r="U10" i="4" l="1"/>
  <c r="U11" i="4"/>
  <c r="U12" i="4"/>
  <c r="U13" i="4"/>
  <c r="U14" i="4"/>
  <c r="W2" i="4" l="1"/>
  <c r="V2" i="4"/>
  <c r="S2" i="4"/>
  <c r="C300" i="4" l="1"/>
  <c r="U300" i="4"/>
  <c r="Y300" i="4"/>
  <c r="T300" i="4" s="1"/>
  <c r="Z300" i="4"/>
  <c r="AA300" i="4"/>
  <c r="C301" i="4"/>
  <c r="U301" i="4"/>
  <c r="Y301" i="4" s="1"/>
  <c r="T301" i="4" s="1"/>
  <c r="Z301" i="4"/>
  <c r="AA301" i="4"/>
  <c r="C302" i="4"/>
  <c r="U302" i="4"/>
  <c r="Y302" i="4"/>
  <c r="T302" i="4" s="1"/>
  <c r="Z302" i="4"/>
  <c r="AA302" i="4"/>
  <c r="C303" i="4"/>
  <c r="T303" i="4"/>
  <c r="U303" i="4"/>
  <c r="Y303" i="4" s="1"/>
  <c r="Z303" i="4"/>
  <c r="AA303" i="4"/>
  <c r="C304" i="4"/>
  <c r="U304" i="4"/>
  <c r="Y304" i="4"/>
  <c r="T304" i="4" s="1"/>
  <c r="Z304" i="4"/>
  <c r="AA304" i="4"/>
  <c r="C305" i="4"/>
  <c r="U305" i="4"/>
  <c r="Y305" i="4" s="1"/>
  <c r="T305" i="4" s="1"/>
  <c r="Z305" i="4"/>
  <c r="AA305" i="4"/>
  <c r="C306" i="4"/>
  <c r="U306" i="4"/>
  <c r="Y306" i="4"/>
  <c r="T306" i="4" s="1"/>
  <c r="Z306" i="4"/>
  <c r="AA306" i="4"/>
  <c r="C307" i="4"/>
  <c r="U307" i="4"/>
  <c r="Y307" i="4" s="1"/>
  <c r="T307" i="4" s="1"/>
  <c r="Z307" i="4"/>
  <c r="AA307" i="4"/>
  <c r="C308" i="4"/>
  <c r="U308" i="4"/>
  <c r="Y308" i="4"/>
  <c r="T308" i="4" s="1"/>
  <c r="Z308" i="4"/>
  <c r="AA308" i="4"/>
  <c r="C309" i="4"/>
  <c r="U309" i="4"/>
  <c r="Y309" i="4" s="1"/>
  <c r="T309" i="4" s="1"/>
  <c r="Z309" i="4"/>
  <c r="AA309" i="4"/>
  <c r="C310" i="4"/>
  <c r="U310" i="4"/>
  <c r="Y310" i="4"/>
  <c r="T310" i="4" s="1"/>
  <c r="Z310" i="4"/>
  <c r="AA310" i="4"/>
  <c r="C311" i="4"/>
  <c r="U311" i="4"/>
  <c r="Y311" i="4" s="1"/>
  <c r="T311" i="4" s="1"/>
  <c r="Z311" i="4"/>
  <c r="AA311" i="4"/>
  <c r="C312" i="4"/>
  <c r="U312" i="4"/>
  <c r="Y312" i="4"/>
  <c r="T312" i="4" s="1"/>
  <c r="Z312" i="4"/>
  <c r="AA312" i="4"/>
  <c r="C313" i="4"/>
  <c r="U313" i="4"/>
  <c r="Y313" i="4" s="1"/>
  <c r="T313" i="4" s="1"/>
  <c r="Z313" i="4"/>
  <c r="AA313" i="4"/>
  <c r="C314" i="4"/>
  <c r="U314" i="4"/>
  <c r="Y314" i="4"/>
  <c r="T314" i="4" s="1"/>
  <c r="Z314" i="4"/>
  <c r="AA314" i="4"/>
  <c r="C315" i="4"/>
  <c r="U315" i="4"/>
  <c r="Y315" i="4" s="1"/>
  <c r="T315" i="4" s="1"/>
  <c r="Z315" i="4"/>
  <c r="AA315" i="4"/>
  <c r="C316" i="4"/>
  <c r="U316" i="4"/>
  <c r="Y316" i="4"/>
  <c r="T316" i="4" s="1"/>
  <c r="Z316" i="4"/>
  <c r="AA316" i="4"/>
  <c r="C317" i="4"/>
  <c r="U317" i="4"/>
  <c r="Y317" i="4" s="1"/>
  <c r="T317" i="4" s="1"/>
  <c r="Z317" i="4"/>
  <c r="AA317" i="4"/>
  <c r="C318" i="4"/>
  <c r="U318" i="4"/>
  <c r="Y318" i="4"/>
  <c r="T318" i="4" s="1"/>
  <c r="Z318" i="4"/>
  <c r="AA318" i="4"/>
  <c r="C319" i="4"/>
  <c r="U319" i="4"/>
  <c r="Y319" i="4" s="1"/>
  <c r="T319" i="4" s="1"/>
  <c r="Z319" i="4"/>
  <c r="AA319" i="4"/>
  <c r="C320" i="4"/>
  <c r="U320" i="4"/>
  <c r="Y320" i="4"/>
  <c r="T320" i="4" s="1"/>
  <c r="Z320" i="4"/>
  <c r="AA320" i="4"/>
  <c r="C321" i="4"/>
  <c r="U321" i="4"/>
  <c r="Y321" i="4" s="1"/>
  <c r="T321" i="4" s="1"/>
  <c r="Z321" i="4"/>
  <c r="AA321" i="4"/>
  <c r="C322" i="4"/>
  <c r="U322" i="4"/>
  <c r="Y322" i="4"/>
  <c r="T322" i="4" s="1"/>
  <c r="Z322" i="4"/>
  <c r="AA322" i="4"/>
  <c r="C323" i="4"/>
  <c r="U323" i="4"/>
  <c r="Y323" i="4" s="1"/>
  <c r="T323" i="4" s="1"/>
  <c r="Z323" i="4"/>
  <c r="AA323" i="4"/>
  <c r="C324" i="4"/>
  <c r="U324" i="4"/>
  <c r="Y324" i="4"/>
  <c r="T324" i="4" s="1"/>
  <c r="Z324" i="4"/>
  <c r="AA324" i="4"/>
  <c r="C325" i="4"/>
  <c r="U325" i="4"/>
  <c r="Y325" i="4" s="1"/>
  <c r="T325" i="4" s="1"/>
  <c r="Z325" i="4"/>
  <c r="AA325" i="4"/>
  <c r="C326" i="4"/>
  <c r="U326" i="4"/>
  <c r="Y326" i="4"/>
  <c r="T326" i="4" s="1"/>
  <c r="Z326" i="4"/>
  <c r="AA326" i="4"/>
  <c r="C327" i="4"/>
  <c r="U327" i="4"/>
  <c r="Y327" i="4" s="1"/>
  <c r="T327" i="4" s="1"/>
  <c r="Z327" i="4"/>
  <c r="AA327" i="4"/>
  <c r="C328" i="4"/>
  <c r="U328" i="4"/>
  <c r="Y328" i="4"/>
  <c r="T328" i="4" s="1"/>
  <c r="Z328" i="4"/>
  <c r="AA328" i="4"/>
  <c r="C329" i="4"/>
  <c r="U329" i="4"/>
  <c r="Y329" i="4" s="1"/>
  <c r="T329" i="4" s="1"/>
  <c r="Z329" i="4"/>
  <c r="AA329" i="4"/>
  <c r="C330" i="4"/>
  <c r="U330" i="4"/>
  <c r="Y330" i="4"/>
  <c r="T330" i="4" s="1"/>
  <c r="Z330" i="4"/>
  <c r="AA330" i="4"/>
  <c r="C331" i="4"/>
  <c r="U331" i="4"/>
  <c r="Y331" i="4" s="1"/>
  <c r="T331" i="4" s="1"/>
  <c r="Z331" i="4"/>
  <c r="AA331" i="4"/>
  <c r="C332" i="4"/>
  <c r="U332" i="4"/>
  <c r="Y332" i="4"/>
  <c r="T332" i="4" s="1"/>
  <c r="Z332" i="4"/>
  <c r="AA332" i="4"/>
  <c r="C333" i="4"/>
  <c r="U333" i="4"/>
  <c r="Y333" i="4" s="1"/>
  <c r="T333" i="4" s="1"/>
  <c r="Z333" i="4"/>
  <c r="AA333" i="4"/>
  <c r="C334" i="4"/>
  <c r="U334" i="4"/>
  <c r="Y334" i="4"/>
  <c r="T334" i="4" s="1"/>
  <c r="Z334" i="4"/>
  <c r="AA334" i="4"/>
  <c r="C335" i="4"/>
  <c r="U335" i="4"/>
  <c r="Y335" i="4" s="1"/>
  <c r="T335" i="4" s="1"/>
  <c r="Z335" i="4"/>
  <c r="AA335" i="4"/>
  <c r="C336" i="4"/>
  <c r="U336" i="4"/>
  <c r="Y336" i="4"/>
  <c r="T336" i="4" s="1"/>
  <c r="Z336" i="4"/>
  <c r="AA336" i="4"/>
  <c r="C337" i="4"/>
  <c r="U337" i="4"/>
  <c r="Y337" i="4" s="1"/>
  <c r="T337" i="4" s="1"/>
  <c r="Z337" i="4"/>
  <c r="AA337" i="4"/>
  <c r="C338" i="4"/>
  <c r="U338" i="4"/>
  <c r="Y338" i="4"/>
  <c r="T338" i="4" s="1"/>
  <c r="Z338" i="4"/>
  <c r="AA338" i="4"/>
  <c r="C339" i="4"/>
  <c r="U339" i="4"/>
  <c r="Y339" i="4" s="1"/>
  <c r="T339" i="4" s="1"/>
  <c r="Z339" i="4"/>
  <c r="AA339" i="4"/>
  <c r="C340" i="4"/>
  <c r="U340" i="4"/>
  <c r="Y340" i="4"/>
  <c r="T340" i="4" s="1"/>
  <c r="Z340" i="4"/>
  <c r="AA340" i="4"/>
  <c r="C341" i="4"/>
  <c r="U341" i="4"/>
  <c r="Y341" i="4" s="1"/>
  <c r="T341" i="4" s="1"/>
  <c r="Z341" i="4"/>
  <c r="AA341" i="4"/>
  <c r="C342" i="4"/>
  <c r="U342" i="4"/>
  <c r="Y342" i="4"/>
  <c r="T342" i="4" s="1"/>
  <c r="Z342" i="4"/>
  <c r="AA342" i="4"/>
  <c r="C343" i="4"/>
  <c r="U343" i="4"/>
  <c r="Y343" i="4" s="1"/>
  <c r="T343" i="4" s="1"/>
  <c r="Z343" i="4"/>
  <c r="AA343" i="4"/>
  <c r="C344" i="4"/>
  <c r="U344" i="4"/>
  <c r="Y344" i="4"/>
  <c r="T344" i="4" s="1"/>
  <c r="Z344" i="4"/>
  <c r="AA344" i="4"/>
  <c r="C345" i="4"/>
  <c r="U345" i="4"/>
  <c r="Y345" i="4" s="1"/>
  <c r="T345" i="4" s="1"/>
  <c r="Z345" i="4"/>
  <c r="AA345" i="4"/>
  <c r="C346" i="4"/>
  <c r="U346" i="4"/>
  <c r="Y346" i="4"/>
  <c r="T346" i="4" s="1"/>
  <c r="Z346" i="4"/>
  <c r="AA346" i="4"/>
  <c r="C347" i="4"/>
  <c r="U347" i="4"/>
  <c r="Y347" i="4" s="1"/>
  <c r="T347" i="4" s="1"/>
  <c r="Z347" i="4"/>
  <c r="AA347" i="4"/>
  <c r="C348" i="4"/>
  <c r="U348" i="4"/>
  <c r="Y348" i="4"/>
  <c r="T348" i="4" s="1"/>
  <c r="Z348" i="4"/>
  <c r="AA348" i="4"/>
  <c r="C349" i="4"/>
  <c r="U349" i="4"/>
  <c r="Y349" i="4" s="1"/>
  <c r="T349" i="4" s="1"/>
  <c r="Z349" i="4"/>
  <c r="AA349" i="4"/>
  <c r="C350" i="4"/>
  <c r="U350" i="4"/>
  <c r="Y350" i="4"/>
  <c r="T350" i="4" s="1"/>
  <c r="Z350" i="4"/>
  <c r="AA350" i="4"/>
  <c r="C351" i="4"/>
  <c r="U351" i="4"/>
  <c r="Y351" i="4" s="1"/>
  <c r="T351" i="4" s="1"/>
  <c r="Z351" i="4"/>
  <c r="AA351" i="4"/>
  <c r="C352" i="4"/>
  <c r="U352" i="4"/>
  <c r="Y352" i="4"/>
  <c r="T352" i="4" s="1"/>
  <c r="Z352" i="4"/>
  <c r="AA352" i="4"/>
  <c r="C353" i="4"/>
  <c r="U353" i="4"/>
  <c r="Y353" i="4" s="1"/>
  <c r="T353" i="4" s="1"/>
  <c r="Z353" i="4"/>
  <c r="AA353" i="4"/>
  <c r="C354" i="4"/>
  <c r="U354" i="4"/>
  <c r="Y354" i="4"/>
  <c r="T354" i="4" s="1"/>
  <c r="Z354" i="4"/>
  <c r="AA354" i="4"/>
  <c r="C355" i="4"/>
  <c r="U355" i="4"/>
  <c r="Y355" i="4" s="1"/>
  <c r="T355" i="4" s="1"/>
  <c r="Z355" i="4"/>
  <c r="AA355" i="4"/>
  <c r="C356" i="4"/>
  <c r="U356" i="4"/>
  <c r="Y356" i="4"/>
  <c r="T356" i="4" s="1"/>
  <c r="Z356" i="4"/>
  <c r="AA356" i="4"/>
  <c r="C357" i="4"/>
  <c r="U357" i="4"/>
  <c r="Y357" i="4" s="1"/>
  <c r="T357" i="4" s="1"/>
  <c r="Z357" i="4"/>
  <c r="AA357" i="4"/>
  <c r="C358" i="4"/>
  <c r="U358" i="4"/>
  <c r="Y358" i="4"/>
  <c r="T358" i="4" s="1"/>
  <c r="Z358" i="4"/>
  <c r="AA358" i="4"/>
  <c r="C359" i="4"/>
  <c r="U359" i="4"/>
  <c r="Y359" i="4" s="1"/>
  <c r="T359" i="4" s="1"/>
  <c r="Z359" i="4"/>
  <c r="AA359" i="4"/>
  <c r="C360" i="4"/>
  <c r="U360" i="4"/>
  <c r="Y360" i="4"/>
  <c r="T360" i="4" s="1"/>
  <c r="Z360" i="4"/>
  <c r="AA360" i="4"/>
  <c r="C361" i="4"/>
  <c r="T361" i="4"/>
  <c r="U361" i="4"/>
  <c r="Y361" i="4" s="1"/>
  <c r="Z361" i="4"/>
  <c r="AA361" i="4"/>
  <c r="C362" i="4"/>
  <c r="U362" i="4"/>
  <c r="Y362" i="4"/>
  <c r="T362" i="4" s="1"/>
  <c r="Z362" i="4"/>
  <c r="AA362" i="4"/>
  <c r="C363" i="4"/>
  <c r="U363" i="4"/>
  <c r="Y363" i="4" s="1"/>
  <c r="T363" i="4" s="1"/>
  <c r="Z363" i="4"/>
  <c r="AA363" i="4"/>
  <c r="C364" i="4"/>
  <c r="U364" i="4"/>
  <c r="Y364" i="4" s="1"/>
  <c r="T364" i="4" s="1"/>
  <c r="Z364" i="4"/>
  <c r="AA364" i="4"/>
  <c r="C365" i="4"/>
  <c r="U365" i="4"/>
  <c r="Y365" i="4" s="1"/>
  <c r="T365" i="4" s="1"/>
  <c r="Z365" i="4"/>
  <c r="AA365" i="4"/>
  <c r="C366" i="4"/>
  <c r="U366" i="4"/>
  <c r="Y366" i="4" s="1"/>
  <c r="T366" i="4" s="1"/>
  <c r="Z366" i="4"/>
  <c r="AA366" i="4"/>
  <c r="C367" i="4"/>
  <c r="U367" i="4"/>
  <c r="Y367" i="4" s="1"/>
  <c r="T367" i="4" s="1"/>
  <c r="Z367" i="4"/>
  <c r="AA367" i="4"/>
  <c r="C368" i="4"/>
  <c r="U368" i="4"/>
  <c r="Y368" i="4" s="1"/>
  <c r="T368" i="4" s="1"/>
  <c r="Z368" i="4"/>
  <c r="AA368" i="4"/>
  <c r="C369" i="4"/>
  <c r="U369" i="4"/>
  <c r="Y369" i="4" s="1"/>
  <c r="T369" i="4" s="1"/>
  <c r="Z369" i="4"/>
  <c r="AA369" i="4"/>
  <c r="C370" i="4"/>
  <c r="U370" i="4"/>
  <c r="Y370" i="4" s="1"/>
  <c r="T370" i="4" s="1"/>
  <c r="Z370" i="4"/>
  <c r="AA370" i="4"/>
  <c r="C371" i="4"/>
  <c r="U371" i="4"/>
  <c r="Y371" i="4" s="1"/>
  <c r="T371" i="4" s="1"/>
  <c r="Z371" i="4"/>
  <c r="AA371" i="4"/>
  <c r="C372" i="4"/>
  <c r="U372" i="4"/>
  <c r="Y372" i="4" s="1"/>
  <c r="T372" i="4" s="1"/>
  <c r="Z372" i="4"/>
  <c r="AA372" i="4"/>
  <c r="C373" i="4"/>
  <c r="U373" i="4"/>
  <c r="Y373" i="4" s="1"/>
  <c r="T373" i="4" s="1"/>
  <c r="Z373" i="4"/>
  <c r="AA373" i="4"/>
  <c r="C374" i="4"/>
  <c r="U374" i="4"/>
  <c r="Y374" i="4" s="1"/>
  <c r="T374" i="4" s="1"/>
  <c r="Z374" i="4"/>
  <c r="AA374" i="4"/>
  <c r="C375" i="4"/>
  <c r="U375" i="4"/>
  <c r="Y375" i="4" s="1"/>
  <c r="T375" i="4" s="1"/>
  <c r="Z375" i="4"/>
  <c r="AA375" i="4"/>
  <c r="C376" i="4"/>
  <c r="U376" i="4"/>
  <c r="Y376" i="4" s="1"/>
  <c r="T376" i="4" s="1"/>
  <c r="Z376" i="4"/>
  <c r="AA376" i="4"/>
  <c r="C377" i="4"/>
  <c r="U377" i="4"/>
  <c r="Y377" i="4" s="1"/>
  <c r="T377" i="4" s="1"/>
  <c r="Z377" i="4"/>
  <c r="AA377" i="4"/>
  <c r="C378" i="4"/>
  <c r="U378" i="4"/>
  <c r="Y378" i="4" s="1"/>
  <c r="T378" i="4" s="1"/>
  <c r="Z378" i="4"/>
  <c r="AA378" i="4"/>
  <c r="C379" i="4"/>
  <c r="U379" i="4"/>
  <c r="Y379" i="4" s="1"/>
  <c r="T379" i="4" s="1"/>
  <c r="Z379" i="4"/>
  <c r="AA379" i="4"/>
  <c r="C380" i="4"/>
  <c r="U380" i="4"/>
  <c r="Y380" i="4" s="1"/>
  <c r="T380" i="4" s="1"/>
  <c r="Z380" i="4"/>
  <c r="AA380" i="4"/>
  <c r="C381" i="4"/>
  <c r="U381" i="4"/>
  <c r="Y381" i="4" s="1"/>
  <c r="T381" i="4" s="1"/>
  <c r="Z381" i="4"/>
  <c r="AA381" i="4"/>
  <c r="C382" i="4"/>
  <c r="U382" i="4"/>
  <c r="Y382" i="4" s="1"/>
  <c r="T382" i="4" s="1"/>
  <c r="Z382" i="4"/>
  <c r="AA382" i="4"/>
  <c r="C383" i="4"/>
  <c r="U383" i="4"/>
  <c r="Y383" i="4" s="1"/>
  <c r="T383" i="4" s="1"/>
  <c r="Z383" i="4"/>
  <c r="AA383" i="4"/>
  <c r="C384" i="4"/>
  <c r="U384" i="4"/>
  <c r="Y384" i="4" s="1"/>
  <c r="T384" i="4" s="1"/>
  <c r="Z384" i="4"/>
  <c r="AA384" i="4"/>
  <c r="C385" i="4"/>
  <c r="U385" i="4"/>
  <c r="Y385" i="4" s="1"/>
  <c r="T385" i="4" s="1"/>
  <c r="Z385" i="4"/>
  <c r="AA385" i="4"/>
  <c r="C386" i="4"/>
  <c r="U386" i="4"/>
  <c r="Y386" i="4" s="1"/>
  <c r="T386" i="4" s="1"/>
  <c r="Z386" i="4"/>
  <c r="AA386" i="4"/>
  <c r="C387" i="4"/>
  <c r="U387" i="4"/>
  <c r="Y387" i="4" s="1"/>
  <c r="T387" i="4" s="1"/>
  <c r="Z387" i="4"/>
  <c r="AA387" i="4"/>
  <c r="C388" i="4"/>
  <c r="U388" i="4"/>
  <c r="Y388" i="4" s="1"/>
  <c r="T388" i="4" s="1"/>
  <c r="Z388" i="4"/>
  <c r="AA388" i="4"/>
  <c r="C389" i="4"/>
  <c r="U389" i="4"/>
  <c r="Y389" i="4" s="1"/>
  <c r="T389" i="4" s="1"/>
  <c r="Z389" i="4"/>
  <c r="AA389" i="4"/>
  <c r="C390" i="4"/>
  <c r="U390" i="4"/>
  <c r="Y390" i="4" s="1"/>
  <c r="T390" i="4" s="1"/>
  <c r="Z390" i="4"/>
  <c r="AA390" i="4"/>
  <c r="C391" i="4"/>
  <c r="U391" i="4"/>
  <c r="Y391" i="4" s="1"/>
  <c r="T391" i="4" s="1"/>
  <c r="Z391" i="4"/>
  <c r="AA391" i="4"/>
  <c r="C392" i="4"/>
  <c r="U392" i="4"/>
  <c r="Y392" i="4" s="1"/>
  <c r="T392" i="4" s="1"/>
  <c r="Z392" i="4"/>
  <c r="AA392" i="4"/>
  <c r="C393" i="4"/>
  <c r="U393" i="4"/>
  <c r="Y393" i="4" s="1"/>
  <c r="T393" i="4" s="1"/>
  <c r="Z393" i="4"/>
  <c r="AA393" i="4"/>
  <c r="C394" i="4"/>
  <c r="U394" i="4"/>
  <c r="Y394" i="4" s="1"/>
  <c r="T394" i="4" s="1"/>
  <c r="Z394" i="4"/>
  <c r="AA394" i="4"/>
  <c r="C395" i="4"/>
  <c r="U395" i="4"/>
  <c r="Y395" i="4" s="1"/>
  <c r="T395" i="4" s="1"/>
  <c r="Z395" i="4"/>
  <c r="AA395" i="4"/>
  <c r="C396" i="4"/>
  <c r="U396" i="4"/>
  <c r="Y396" i="4" s="1"/>
  <c r="T396" i="4" s="1"/>
  <c r="Z396" i="4"/>
  <c r="AA396" i="4"/>
  <c r="C397" i="4"/>
  <c r="U397" i="4"/>
  <c r="Y397" i="4" s="1"/>
  <c r="T397" i="4" s="1"/>
  <c r="Z397" i="4"/>
  <c r="AA397" i="4"/>
  <c r="C398" i="4"/>
  <c r="U398" i="4"/>
  <c r="Y398" i="4" s="1"/>
  <c r="T398" i="4" s="1"/>
  <c r="Z398" i="4"/>
  <c r="AA398" i="4"/>
  <c r="C399" i="4"/>
  <c r="U399" i="4"/>
  <c r="Y399" i="4" s="1"/>
  <c r="T399" i="4" s="1"/>
  <c r="Z399" i="4"/>
  <c r="AA399" i="4"/>
  <c r="C400" i="4"/>
  <c r="U400" i="4"/>
  <c r="Y400" i="4" s="1"/>
  <c r="T400" i="4" s="1"/>
  <c r="Z400" i="4"/>
  <c r="AA400" i="4"/>
  <c r="C401" i="4"/>
  <c r="U401" i="4"/>
  <c r="Y401" i="4" s="1"/>
  <c r="T401" i="4" s="1"/>
  <c r="Z401" i="4"/>
  <c r="AA401" i="4"/>
  <c r="C402" i="4"/>
  <c r="U402" i="4"/>
  <c r="Y402" i="4" s="1"/>
  <c r="T402" i="4" s="1"/>
  <c r="Z402" i="4"/>
  <c r="AA402" i="4"/>
  <c r="C403" i="4"/>
  <c r="U403" i="4"/>
  <c r="Y403" i="4" s="1"/>
  <c r="T403" i="4" s="1"/>
  <c r="Z403" i="4"/>
  <c r="AA403" i="4"/>
  <c r="C404" i="4"/>
  <c r="U404" i="4"/>
  <c r="Y404" i="4" s="1"/>
  <c r="T404" i="4" s="1"/>
  <c r="Z404" i="4"/>
  <c r="AA404" i="4"/>
  <c r="C405" i="4"/>
  <c r="U405" i="4"/>
  <c r="Y405" i="4" s="1"/>
  <c r="T405" i="4" s="1"/>
  <c r="Z405" i="4"/>
  <c r="AA405" i="4"/>
  <c r="C406" i="4"/>
  <c r="U406" i="4"/>
  <c r="Y406" i="4" s="1"/>
  <c r="T406" i="4" s="1"/>
  <c r="Z406" i="4"/>
  <c r="AA406" i="4"/>
  <c r="C407" i="4"/>
  <c r="U407" i="4"/>
  <c r="Y407" i="4" s="1"/>
  <c r="T407" i="4" s="1"/>
  <c r="Z407" i="4"/>
  <c r="AA407" i="4"/>
  <c r="C408" i="4"/>
  <c r="U408" i="4"/>
  <c r="Y408" i="4" s="1"/>
  <c r="T408" i="4" s="1"/>
  <c r="Z408" i="4"/>
  <c r="AA408" i="4"/>
  <c r="C409" i="4"/>
  <c r="U409" i="4"/>
  <c r="Y409" i="4" s="1"/>
  <c r="T409" i="4" s="1"/>
  <c r="Z409" i="4"/>
  <c r="AA409" i="4"/>
  <c r="C410" i="4"/>
  <c r="U410" i="4"/>
  <c r="Y410" i="4" s="1"/>
  <c r="T410" i="4" s="1"/>
  <c r="Z410" i="4"/>
  <c r="AA410" i="4"/>
  <c r="C411" i="4"/>
  <c r="U411" i="4"/>
  <c r="Y411" i="4" s="1"/>
  <c r="T411" i="4" s="1"/>
  <c r="Z411" i="4"/>
  <c r="AA411" i="4"/>
  <c r="C412" i="4"/>
  <c r="U412" i="4"/>
  <c r="Y412" i="4" s="1"/>
  <c r="T412" i="4" s="1"/>
  <c r="Z412" i="4"/>
  <c r="AA412" i="4"/>
  <c r="C413" i="4"/>
  <c r="U413" i="4"/>
  <c r="Y413" i="4" s="1"/>
  <c r="T413" i="4" s="1"/>
  <c r="Z413" i="4"/>
  <c r="AA413" i="4"/>
  <c r="C414" i="4"/>
  <c r="U414" i="4"/>
  <c r="Y414" i="4" s="1"/>
  <c r="T414" i="4" s="1"/>
  <c r="Z414" i="4"/>
  <c r="AA414" i="4"/>
  <c r="C415" i="4"/>
  <c r="U415" i="4"/>
  <c r="Y415" i="4" s="1"/>
  <c r="T415" i="4" s="1"/>
  <c r="Z415" i="4"/>
  <c r="AA415" i="4"/>
  <c r="C416" i="4"/>
  <c r="U416" i="4"/>
  <c r="Y416" i="4" s="1"/>
  <c r="T416" i="4" s="1"/>
  <c r="Z416" i="4"/>
  <c r="AA416" i="4"/>
  <c r="C417" i="4"/>
  <c r="U417" i="4"/>
  <c r="Y417" i="4" s="1"/>
  <c r="T417" i="4" s="1"/>
  <c r="Z417" i="4"/>
  <c r="AA417" i="4"/>
  <c r="C418" i="4"/>
  <c r="U418" i="4"/>
  <c r="Y418" i="4" s="1"/>
  <c r="T418" i="4" s="1"/>
  <c r="Z418" i="4"/>
  <c r="AA418" i="4"/>
  <c r="C419" i="4"/>
  <c r="U419" i="4"/>
  <c r="Y419" i="4" s="1"/>
  <c r="T419" i="4" s="1"/>
  <c r="Z419" i="4"/>
  <c r="AA419" i="4"/>
  <c r="C420" i="4"/>
  <c r="U420" i="4"/>
  <c r="Y420" i="4" s="1"/>
  <c r="T420" i="4" s="1"/>
  <c r="Z420" i="4"/>
  <c r="AA420" i="4"/>
  <c r="C421" i="4"/>
  <c r="U421" i="4"/>
  <c r="Y421" i="4" s="1"/>
  <c r="T421" i="4" s="1"/>
  <c r="Z421" i="4"/>
  <c r="AA421" i="4"/>
  <c r="C422" i="4"/>
  <c r="U422" i="4"/>
  <c r="Y422" i="4" s="1"/>
  <c r="T422" i="4" s="1"/>
  <c r="Z422" i="4"/>
  <c r="AA422" i="4"/>
  <c r="C423" i="4"/>
  <c r="U423" i="4"/>
  <c r="Y423" i="4" s="1"/>
  <c r="T423" i="4" s="1"/>
  <c r="Z423" i="4"/>
  <c r="AA423" i="4"/>
  <c r="C424" i="4"/>
  <c r="U424" i="4"/>
  <c r="Y424" i="4" s="1"/>
  <c r="T424" i="4" s="1"/>
  <c r="Z424" i="4"/>
  <c r="AA424" i="4"/>
  <c r="C425" i="4"/>
  <c r="U425" i="4"/>
  <c r="Y425" i="4" s="1"/>
  <c r="T425" i="4" s="1"/>
  <c r="Z425" i="4"/>
  <c r="AA425" i="4"/>
  <c r="C426" i="4"/>
  <c r="U426" i="4"/>
  <c r="Y426" i="4" s="1"/>
  <c r="T426" i="4" s="1"/>
  <c r="Z426" i="4"/>
  <c r="AA426" i="4"/>
  <c r="C427" i="4"/>
  <c r="U427" i="4"/>
  <c r="Y427" i="4" s="1"/>
  <c r="T427" i="4" s="1"/>
  <c r="Z427" i="4"/>
  <c r="AA427" i="4"/>
  <c r="C428" i="4"/>
  <c r="U428" i="4"/>
  <c r="Y428" i="4" s="1"/>
  <c r="T428" i="4" s="1"/>
  <c r="Z428" i="4"/>
  <c r="AA428" i="4"/>
  <c r="C429" i="4"/>
  <c r="U429" i="4"/>
  <c r="Y429" i="4" s="1"/>
  <c r="T429" i="4" s="1"/>
  <c r="Z429" i="4"/>
  <c r="AA429" i="4"/>
  <c r="C430" i="4"/>
  <c r="U430" i="4"/>
  <c r="Y430" i="4" s="1"/>
  <c r="T430" i="4" s="1"/>
  <c r="Z430" i="4"/>
  <c r="AA430" i="4"/>
  <c r="C431" i="4"/>
  <c r="U431" i="4"/>
  <c r="Y431" i="4" s="1"/>
  <c r="T431" i="4" s="1"/>
  <c r="Z431" i="4"/>
  <c r="AA431" i="4"/>
  <c r="C432" i="4"/>
  <c r="U432" i="4"/>
  <c r="Y432" i="4" s="1"/>
  <c r="T432" i="4" s="1"/>
  <c r="Z432" i="4"/>
  <c r="AA432" i="4"/>
  <c r="C433" i="4"/>
  <c r="U433" i="4"/>
  <c r="Y433" i="4" s="1"/>
  <c r="T433" i="4" s="1"/>
  <c r="Z433" i="4"/>
  <c r="AA433" i="4"/>
  <c r="C434" i="4"/>
  <c r="U434" i="4"/>
  <c r="Y434" i="4" s="1"/>
  <c r="T434" i="4" s="1"/>
  <c r="Z434" i="4"/>
  <c r="AA434" i="4"/>
  <c r="C435" i="4"/>
  <c r="U435" i="4"/>
  <c r="Y435" i="4" s="1"/>
  <c r="T435" i="4" s="1"/>
  <c r="Z435" i="4"/>
  <c r="AA435" i="4"/>
  <c r="C436" i="4"/>
  <c r="U436" i="4"/>
  <c r="Y436" i="4" s="1"/>
  <c r="T436" i="4" s="1"/>
  <c r="Z436" i="4"/>
  <c r="AA436" i="4"/>
  <c r="C437" i="4"/>
  <c r="U437" i="4"/>
  <c r="Y437" i="4" s="1"/>
  <c r="T437" i="4" s="1"/>
  <c r="Z437" i="4"/>
  <c r="AA437" i="4"/>
  <c r="C438" i="4"/>
  <c r="U438" i="4"/>
  <c r="Y438" i="4" s="1"/>
  <c r="T438" i="4" s="1"/>
  <c r="Z438" i="4"/>
  <c r="AA438" i="4"/>
  <c r="C439" i="4"/>
  <c r="U439" i="4"/>
  <c r="Y439" i="4" s="1"/>
  <c r="T439" i="4" s="1"/>
  <c r="Z439" i="4"/>
  <c r="AA439" i="4"/>
  <c r="C440" i="4"/>
  <c r="U440" i="4"/>
  <c r="Y440" i="4" s="1"/>
  <c r="T440" i="4" s="1"/>
  <c r="Z440" i="4"/>
  <c r="AA440" i="4"/>
  <c r="C441" i="4"/>
  <c r="U441" i="4"/>
  <c r="Y441" i="4" s="1"/>
  <c r="T441" i="4" s="1"/>
  <c r="Z441" i="4"/>
  <c r="AA441" i="4"/>
  <c r="C442" i="4"/>
  <c r="U442" i="4"/>
  <c r="Y442" i="4" s="1"/>
  <c r="T442" i="4" s="1"/>
  <c r="Z442" i="4"/>
  <c r="AA442" i="4"/>
  <c r="C443" i="4"/>
  <c r="U443" i="4"/>
  <c r="Y443" i="4" s="1"/>
  <c r="T443" i="4" s="1"/>
  <c r="Z443" i="4"/>
  <c r="AA443" i="4"/>
  <c r="C444" i="4"/>
  <c r="U444" i="4"/>
  <c r="Y444" i="4" s="1"/>
  <c r="T444" i="4" s="1"/>
  <c r="Z444" i="4"/>
  <c r="AA444" i="4"/>
  <c r="C445" i="4"/>
  <c r="U445" i="4"/>
  <c r="Y445" i="4" s="1"/>
  <c r="T445" i="4" s="1"/>
  <c r="Z445" i="4"/>
  <c r="AA445" i="4"/>
  <c r="C446" i="4"/>
  <c r="U446" i="4"/>
  <c r="Y446" i="4" s="1"/>
  <c r="T446" i="4" s="1"/>
  <c r="Z446" i="4"/>
  <c r="AA446" i="4"/>
  <c r="C447" i="4"/>
  <c r="U447" i="4"/>
  <c r="Y447" i="4" s="1"/>
  <c r="T447" i="4" s="1"/>
  <c r="Z447" i="4"/>
  <c r="AA447" i="4"/>
  <c r="C448" i="4"/>
  <c r="U448" i="4"/>
  <c r="Y448" i="4" s="1"/>
  <c r="T448" i="4" s="1"/>
  <c r="Z448" i="4"/>
  <c r="AA448" i="4"/>
  <c r="C449" i="4"/>
  <c r="U449" i="4"/>
  <c r="Y449" i="4" s="1"/>
  <c r="T449" i="4" s="1"/>
  <c r="Z449" i="4"/>
  <c r="AA449" i="4"/>
  <c r="C450" i="4"/>
  <c r="U450" i="4"/>
  <c r="Y450" i="4" s="1"/>
  <c r="T450" i="4" s="1"/>
  <c r="Z450" i="4"/>
  <c r="AA450" i="4"/>
  <c r="C451" i="4"/>
  <c r="U451" i="4"/>
  <c r="Y451" i="4" s="1"/>
  <c r="T451" i="4" s="1"/>
  <c r="Z451" i="4"/>
  <c r="AA451" i="4"/>
  <c r="C452" i="4"/>
  <c r="U452" i="4"/>
  <c r="Y452" i="4" s="1"/>
  <c r="T452" i="4" s="1"/>
  <c r="Z452" i="4"/>
  <c r="AA452" i="4"/>
  <c r="C453" i="4"/>
  <c r="U453" i="4"/>
  <c r="Y453" i="4" s="1"/>
  <c r="T453" i="4" s="1"/>
  <c r="Z453" i="4"/>
  <c r="AA453" i="4"/>
  <c r="C454" i="4"/>
  <c r="U454" i="4"/>
  <c r="Y454" i="4" s="1"/>
  <c r="T454" i="4" s="1"/>
  <c r="Z454" i="4"/>
  <c r="AA454" i="4"/>
  <c r="C455" i="4"/>
  <c r="U455" i="4"/>
  <c r="Y455" i="4" s="1"/>
  <c r="T455" i="4" s="1"/>
  <c r="Z455" i="4"/>
  <c r="AA455" i="4"/>
  <c r="C456" i="4"/>
  <c r="U456" i="4"/>
  <c r="Y456" i="4" s="1"/>
  <c r="T456" i="4" s="1"/>
  <c r="Z456" i="4"/>
  <c r="AA456" i="4"/>
  <c r="C457" i="4"/>
  <c r="U457" i="4"/>
  <c r="Y457" i="4" s="1"/>
  <c r="T457" i="4" s="1"/>
  <c r="Z457" i="4"/>
  <c r="AA457" i="4"/>
  <c r="C458" i="4"/>
  <c r="U458" i="4"/>
  <c r="Y458" i="4" s="1"/>
  <c r="T458" i="4" s="1"/>
  <c r="Z458" i="4"/>
  <c r="AA458" i="4"/>
  <c r="C459" i="4"/>
  <c r="U459" i="4"/>
  <c r="Y459" i="4" s="1"/>
  <c r="T459" i="4" s="1"/>
  <c r="Z459" i="4"/>
  <c r="AA459" i="4"/>
  <c r="C460" i="4"/>
  <c r="U460" i="4"/>
  <c r="Y460" i="4" s="1"/>
  <c r="T460" i="4" s="1"/>
  <c r="Z460" i="4"/>
  <c r="AA460" i="4"/>
  <c r="C461" i="4"/>
  <c r="U461" i="4"/>
  <c r="Y461" i="4" s="1"/>
  <c r="T461" i="4" s="1"/>
  <c r="Z461" i="4"/>
  <c r="AA461" i="4"/>
  <c r="C462" i="4"/>
  <c r="U462" i="4"/>
  <c r="Y462" i="4" s="1"/>
  <c r="T462" i="4" s="1"/>
  <c r="Z462" i="4"/>
  <c r="AA462" i="4"/>
  <c r="C463" i="4"/>
  <c r="U463" i="4"/>
  <c r="Y463" i="4" s="1"/>
  <c r="T463" i="4" s="1"/>
  <c r="Z463" i="4"/>
  <c r="AA463" i="4"/>
  <c r="C464" i="4"/>
  <c r="U464" i="4"/>
  <c r="Y464" i="4" s="1"/>
  <c r="T464" i="4" s="1"/>
  <c r="Z464" i="4"/>
  <c r="AA464" i="4"/>
  <c r="C465" i="4"/>
  <c r="U465" i="4"/>
  <c r="Y465" i="4" s="1"/>
  <c r="T465" i="4" s="1"/>
  <c r="Z465" i="4"/>
  <c r="AA465" i="4"/>
  <c r="C466" i="4"/>
  <c r="U466" i="4"/>
  <c r="Y466" i="4" s="1"/>
  <c r="T466" i="4" s="1"/>
  <c r="Z466" i="4"/>
  <c r="AA466" i="4"/>
  <c r="C467" i="4"/>
  <c r="U467" i="4"/>
  <c r="Y467" i="4" s="1"/>
  <c r="T467" i="4" s="1"/>
  <c r="Z467" i="4"/>
  <c r="AA467" i="4"/>
  <c r="C468" i="4"/>
  <c r="U468" i="4"/>
  <c r="Y468" i="4" s="1"/>
  <c r="T468" i="4" s="1"/>
  <c r="Z468" i="4"/>
  <c r="AA468" i="4"/>
  <c r="C469" i="4"/>
  <c r="U469" i="4"/>
  <c r="Y469" i="4" s="1"/>
  <c r="T469" i="4" s="1"/>
  <c r="Z469" i="4"/>
  <c r="AA469" i="4"/>
  <c r="C470" i="4"/>
  <c r="U470" i="4"/>
  <c r="Y470" i="4" s="1"/>
  <c r="T470" i="4" s="1"/>
  <c r="Z470" i="4"/>
  <c r="AA470" i="4"/>
  <c r="C471" i="4"/>
  <c r="U471" i="4"/>
  <c r="Y471" i="4" s="1"/>
  <c r="T471" i="4" s="1"/>
  <c r="Z471" i="4"/>
  <c r="AA471" i="4"/>
  <c r="C472" i="4"/>
  <c r="U472" i="4"/>
  <c r="Y472" i="4" s="1"/>
  <c r="T472" i="4" s="1"/>
  <c r="Z472" i="4"/>
  <c r="AA472" i="4"/>
  <c r="C473" i="4"/>
  <c r="U473" i="4"/>
  <c r="Y473" i="4" s="1"/>
  <c r="T473" i="4" s="1"/>
  <c r="Z473" i="4"/>
  <c r="AA473" i="4"/>
  <c r="C474" i="4"/>
  <c r="U474" i="4"/>
  <c r="Y474" i="4" s="1"/>
  <c r="T474" i="4" s="1"/>
  <c r="Z474" i="4"/>
  <c r="AA474" i="4"/>
  <c r="C475" i="4"/>
  <c r="U475" i="4"/>
  <c r="Y475" i="4" s="1"/>
  <c r="T475" i="4" s="1"/>
  <c r="Z475" i="4"/>
  <c r="AA475" i="4"/>
  <c r="C476" i="4"/>
  <c r="U476" i="4"/>
  <c r="Y476" i="4" s="1"/>
  <c r="T476" i="4" s="1"/>
  <c r="Z476" i="4"/>
  <c r="AA476" i="4"/>
  <c r="C477" i="4"/>
  <c r="U477" i="4"/>
  <c r="Y477" i="4" s="1"/>
  <c r="T477" i="4" s="1"/>
  <c r="Z477" i="4"/>
  <c r="AA477" i="4"/>
  <c r="C478" i="4"/>
  <c r="U478" i="4"/>
  <c r="Y478" i="4" s="1"/>
  <c r="T478" i="4" s="1"/>
  <c r="Z478" i="4"/>
  <c r="AA478" i="4"/>
  <c r="C479" i="4"/>
  <c r="U479" i="4"/>
  <c r="Y479" i="4" s="1"/>
  <c r="T479" i="4" s="1"/>
  <c r="Z479" i="4"/>
  <c r="AA479" i="4"/>
  <c r="C480" i="4"/>
  <c r="U480" i="4"/>
  <c r="Y480" i="4" s="1"/>
  <c r="T480" i="4" s="1"/>
  <c r="Z480" i="4"/>
  <c r="AA480" i="4"/>
  <c r="C481" i="4"/>
  <c r="U481" i="4"/>
  <c r="Y481" i="4" s="1"/>
  <c r="T481" i="4" s="1"/>
  <c r="Z481" i="4"/>
  <c r="AA481" i="4"/>
  <c r="C482" i="4"/>
  <c r="U482" i="4"/>
  <c r="Y482" i="4" s="1"/>
  <c r="T482" i="4" s="1"/>
  <c r="Z482" i="4"/>
  <c r="AA482" i="4"/>
  <c r="C483" i="4"/>
  <c r="U483" i="4"/>
  <c r="Y483" i="4" s="1"/>
  <c r="T483" i="4" s="1"/>
  <c r="Z483" i="4"/>
  <c r="AA483" i="4"/>
  <c r="C484" i="4"/>
  <c r="U484" i="4"/>
  <c r="Y484" i="4" s="1"/>
  <c r="T484" i="4" s="1"/>
  <c r="Z484" i="4"/>
  <c r="AA484" i="4"/>
  <c r="C485" i="4"/>
  <c r="U485" i="4"/>
  <c r="Y485" i="4" s="1"/>
  <c r="T485" i="4" s="1"/>
  <c r="Z485" i="4"/>
  <c r="AA485" i="4"/>
  <c r="C486" i="4"/>
  <c r="U486" i="4"/>
  <c r="Y486" i="4" s="1"/>
  <c r="T486" i="4" s="1"/>
  <c r="Z486" i="4"/>
  <c r="AA486" i="4"/>
  <c r="C487" i="4"/>
  <c r="U487" i="4"/>
  <c r="Y487" i="4" s="1"/>
  <c r="T487" i="4" s="1"/>
  <c r="Z487" i="4"/>
  <c r="AA487" i="4"/>
  <c r="C488" i="4"/>
  <c r="U488" i="4"/>
  <c r="Y488" i="4" s="1"/>
  <c r="T488" i="4" s="1"/>
  <c r="Z488" i="4"/>
  <c r="AA488" i="4"/>
  <c r="C489" i="4"/>
  <c r="U489" i="4"/>
  <c r="Y489" i="4" s="1"/>
  <c r="T489" i="4" s="1"/>
  <c r="Z489" i="4"/>
  <c r="AA489" i="4"/>
  <c r="C490" i="4"/>
  <c r="U490" i="4"/>
  <c r="Y490" i="4" s="1"/>
  <c r="T490" i="4" s="1"/>
  <c r="Z490" i="4"/>
  <c r="AA490" i="4"/>
  <c r="C491" i="4"/>
  <c r="U491" i="4"/>
  <c r="Y491" i="4" s="1"/>
  <c r="T491" i="4" s="1"/>
  <c r="Z491" i="4"/>
  <c r="AA491" i="4"/>
  <c r="C492" i="4"/>
  <c r="U492" i="4"/>
  <c r="Y492" i="4" s="1"/>
  <c r="T492" i="4" s="1"/>
  <c r="Z492" i="4"/>
  <c r="AA492" i="4"/>
  <c r="C493" i="4"/>
  <c r="U493" i="4"/>
  <c r="Y493" i="4" s="1"/>
  <c r="T493" i="4" s="1"/>
  <c r="Z493" i="4"/>
  <c r="AA493" i="4"/>
  <c r="C494" i="4"/>
  <c r="U494" i="4"/>
  <c r="Y494" i="4" s="1"/>
  <c r="T494" i="4" s="1"/>
  <c r="Z494" i="4"/>
  <c r="AA494" i="4"/>
  <c r="C495" i="4"/>
  <c r="U495" i="4"/>
  <c r="Y495" i="4" s="1"/>
  <c r="T495" i="4" s="1"/>
  <c r="Z495" i="4"/>
  <c r="AA495" i="4"/>
  <c r="C496" i="4"/>
  <c r="U496" i="4"/>
  <c r="Y496" i="4" s="1"/>
  <c r="T496" i="4" s="1"/>
  <c r="Z496" i="4"/>
  <c r="AA496" i="4"/>
  <c r="C497" i="4"/>
  <c r="U497" i="4"/>
  <c r="Y497" i="4" s="1"/>
  <c r="T497" i="4" s="1"/>
  <c r="Z497" i="4"/>
  <c r="AA497" i="4"/>
  <c r="C498" i="4"/>
  <c r="U498" i="4"/>
  <c r="Y498" i="4" s="1"/>
  <c r="T498" i="4" s="1"/>
  <c r="Z498" i="4"/>
  <c r="AA498" i="4"/>
  <c r="C499" i="4"/>
  <c r="U499" i="4"/>
  <c r="Y499" i="4" s="1"/>
  <c r="T499" i="4" s="1"/>
  <c r="Z499" i="4"/>
  <c r="AA499" i="4"/>
  <c r="C500" i="4"/>
  <c r="U500" i="4"/>
  <c r="Y500" i="4" s="1"/>
  <c r="T500" i="4" s="1"/>
  <c r="Z500" i="4"/>
  <c r="AA500" i="4"/>
  <c r="C501" i="4"/>
  <c r="U501" i="4"/>
  <c r="Y501" i="4" s="1"/>
  <c r="T501" i="4" s="1"/>
  <c r="Z501" i="4"/>
  <c r="AA501" i="4"/>
  <c r="C502" i="4"/>
  <c r="U502" i="4"/>
  <c r="Y502" i="4" s="1"/>
  <c r="T502" i="4" s="1"/>
  <c r="Z502" i="4"/>
  <c r="AA502" i="4"/>
  <c r="C503" i="4"/>
  <c r="U503" i="4"/>
  <c r="Y503" i="4" s="1"/>
  <c r="T503" i="4" s="1"/>
  <c r="Z503" i="4"/>
  <c r="AA503" i="4"/>
  <c r="C504" i="4"/>
  <c r="U504" i="4"/>
  <c r="Y504" i="4" s="1"/>
  <c r="T504" i="4" s="1"/>
  <c r="Z504" i="4"/>
  <c r="AA504" i="4"/>
  <c r="C505" i="4"/>
  <c r="U505" i="4"/>
  <c r="Y505" i="4" s="1"/>
  <c r="T505" i="4" s="1"/>
  <c r="Z505" i="4"/>
  <c r="AA505" i="4"/>
  <c r="C506" i="4"/>
  <c r="U506" i="4"/>
  <c r="Y506" i="4" s="1"/>
  <c r="T506" i="4" s="1"/>
  <c r="Z506" i="4"/>
  <c r="AA506" i="4"/>
  <c r="C507" i="4"/>
  <c r="U507" i="4"/>
  <c r="Y507" i="4" s="1"/>
  <c r="T507" i="4" s="1"/>
  <c r="Z507" i="4"/>
  <c r="AA507" i="4"/>
  <c r="C508" i="4"/>
  <c r="U508" i="4"/>
  <c r="Y508" i="4" s="1"/>
  <c r="T508" i="4" s="1"/>
  <c r="Z508" i="4"/>
  <c r="AA508" i="4"/>
  <c r="C509" i="4"/>
  <c r="U509" i="4"/>
  <c r="Y509" i="4" s="1"/>
  <c r="T509" i="4" s="1"/>
  <c r="Z509" i="4"/>
  <c r="AA509" i="4"/>
  <c r="C510" i="4"/>
  <c r="U510" i="4"/>
  <c r="Y510" i="4" s="1"/>
  <c r="T510" i="4" s="1"/>
  <c r="Z510" i="4"/>
  <c r="AA510" i="4"/>
  <c r="C511" i="4"/>
  <c r="U511" i="4"/>
  <c r="Y511" i="4" s="1"/>
  <c r="T511" i="4" s="1"/>
  <c r="Z511" i="4"/>
  <c r="AA511" i="4"/>
  <c r="C512" i="4"/>
  <c r="U512" i="4"/>
  <c r="Y512" i="4" s="1"/>
  <c r="T512" i="4" s="1"/>
  <c r="Z512" i="4"/>
  <c r="AA512" i="4"/>
  <c r="C513" i="4"/>
  <c r="U513" i="4"/>
  <c r="Y513" i="4" s="1"/>
  <c r="T513" i="4" s="1"/>
  <c r="Z513" i="4"/>
  <c r="AA513" i="4"/>
  <c r="C514" i="4"/>
  <c r="U514" i="4"/>
  <c r="Y514" i="4" s="1"/>
  <c r="T514" i="4" s="1"/>
  <c r="Z514" i="4"/>
  <c r="AA514" i="4"/>
  <c r="C515" i="4"/>
  <c r="U515" i="4"/>
  <c r="Y515" i="4" s="1"/>
  <c r="T515" i="4" s="1"/>
  <c r="Z515" i="4"/>
  <c r="AA515" i="4"/>
  <c r="C516" i="4"/>
  <c r="U516" i="4"/>
  <c r="Y516" i="4" s="1"/>
  <c r="T516" i="4" s="1"/>
  <c r="Z516" i="4"/>
  <c r="AA516" i="4"/>
  <c r="C517" i="4"/>
  <c r="U517" i="4"/>
  <c r="Y517" i="4" s="1"/>
  <c r="T517" i="4" s="1"/>
  <c r="Z517" i="4"/>
  <c r="AA517" i="4"/>
  <c r="C518" i="4"/>
  <c r="U518" i="4"/>
  <c r="Y518" i="4" s="1"/>
  <c r="T518" i="4" s="1"/>
  <c r="Z518" i="4"/>
  <c r="AA518" i="4"/>
  <c r="C519" i="4"/>
  <c r="U519" i="4"/>
  <c r="Y519" i="4" s="1"/>
  <c r="T519" i="4" s="1"/>
  <c r="Z519" i="4"/>
  <c r="AA519" i="4"/>
  <c r="C520" i="4"/>
  <c r="U520" i="4"/>
  <c r="Y520" i="4" s="1"/>
  <c r="T520" i="4" s="1"/>
  <c r="Z520" i="4"/>
  <c r="AA520" i="4"/>
  <c r="C521" i="4"/>
  <c r="U521" i="4"/>
  <c r="Y521" i="4" s="1"/>
  <c r="T521" i="4" s="1"/>
  <c r="Z521" i="4"/>
  <c r="AA521" i="4"/>
  <c r="C522" i="4"/>
  <c r="U522" i="4"/>
  <c r="Y522" i="4" s="1"/>
  <c r="T522" i="4" s="1"/>
  <c r="Z522" i="4"/>
  <c r="AA522" i="4"/>
  <c r="C523" i="4"/>
  <c r="U523" i="4"/>
  <c r="Y523" i="4" s="1"/>
  <c r="T523" i="4" s="1"/>
  <c r="Z523" i="4"/>
  <c r="AA523" i="4"/>
  <c r="C524" i="4"/>
  <c r="U524" i="4"/>
  <c r="Y524" i="4" s="1"/>
  <c r="T524" i="4" s="1"/>
  <c r="Z524" i="4"/>
  <c r="AA524" i="4"/>
  <c r="C525" i="4"/>
  <c r="U525" i="4"/>
  <c r="Y525" i="4" s="1"/>
  <c r="T525" i="4" s="1"/>
  <c r="Z525" i="4"/>
  <c r="AA525" i="4"/>
  <c r="C526" i="4"/>
  <c r="U526" i="4"/>
  <c r="Y526" i="4" s="1"/>
  <c r="T526" i="4" s="1"/>
  <c r="Z526" i="4"/>
  <c r="AA526" i="4"/>
  <c r="C527" i="4"/>
  <c r="U527" i="4"/>
  <c r="Y527" i="4" s="1"/>
  <c r="T527" i="4" s="1"/>
  <c r="Z527" i="4"/>
  <c r="AA527" i="4"/>
  <c r="C528" i="4"/>
  <c r="U528" i="4"/>
  <c r="Y528" i="4" s="1"/>
  <c r="T528" i="4" s="1"/>
  <c r="Z528" i="4"/>
  <c r="AA528" i="4"/>
  <c r="C529" i="4"/>
  <c r="U529" i="4"/>
  <c r="Y529" i="4" s="1"/>
  <c r="T529" i="4" s="1"/>
  <c r="Z529" i="4"/>
  <c r="AA529" i="4"/>
  <c r="C530" i="4"/>
  <c r="U530" i="4"/>
  <c r="Y530" i="4" s="1"/>
  <c r="T530" i="4" s="1"/>
  <c r="Z530" i="4"/>
  <c r="AA530" i="4"/>
  <c r="C531" i="4"/>
  <c r="U531" i="4"/>
  <c r="Y531" i="4" s="1"/>
  <c r="T531" i="4" s="1"/>
  <c r="Z531" i="4"/>
  <c r="AA531" i="4"/>
  <c r="C532" i="4"/>
  <c r="U532" i="4"/>
  <c r="Y532" i="4" s="1"/>
  <c r="T532" i="4" s="1"/>
  <c r="Z532" i="4"/>
  <c r="AA532" i="4"/>
  <c r="C533" i="4"/>
  <c r="U533" i="4"/>
  <c r="Y533" i="4" s="1"/>
  <c r="T533" i="4" s="1"/>
  <c r="Z533" i="4"/>
  <c r="AA533" i="4"/>
  <c r="C534" i="4"/>
  <c r="U534" i="4"/>
  <c r="Y534" i="4" s="1"/>
  <c r="T534" i="4" s="1"/>
  <c r="Z534" i="4"/>
  <c r="AA534" i="4"/>
  <c r="C535" i="4"/>
  <c r="U535" i="4"/>
  <c r="Y535" i="4" s="1"/>
  <c r="T535" i="4" s="1"/>
  <c r="Z535" i="4"/>
  <c r="AA535" i="4"/>
  <c r="C536" i="4"/>
  <c r="U536" i="4"/>
  <c r="Y536" i="4" s="1"/>
  <c r="T536" i="4" s="1"/>
  <c r="Z536" i="4"/>
  <c r="AA536" i="4"/>
  <c r="C537" i="4"/>
  <c r="U537" i="4"/>
  <c r="Y537" i="4" s="1"/>
  <c r="T537" i="4" s="1"/>
  <c r="Z537" i="4"/>
  <c r="AA537" i="4"/>
  <c r="C538" i="4"/>
  <c r="U538" i="4"/>
  <c r="Y538" i="4" s="1"/>
  <c r="T538" i="4" s="1"/>
  <c r="Z538" i="4"/>
  <c r="AA538" i="4"/>
  <c r="C539" i="4"/>
  <c r="U539" i="4"/>
  <c r="Y539" i="4" s="1"/>
  <c r="T539" i="4" s="1"/>
  <c r="Z539" i="4"/>
  <c r="AA539" i="4"/>
  <c r="C540" i="4"/>
  <c r="U540" i="4"/>
  <c r="Y540" i="4" s="1"/>
  <c r="T540" i="4" s="1"/>
  <c r="Z540" i="4"/>
  <c r="AA540" i="4"/>
  <c r="C541" i="4"/>
  <c r="U541" i="4"/>
  <c r="Y541" i="4" s="1"/>
  <c r="T541" i="4" s="1"/>
  <c r="Z541" i="4"/>
  <c r="AA541" i="4"/>
  <c r="C542" i="4"/>
  <c r="U542" i="4"/>
  <c r="Y542" i="4" s="1"/>
  <c r="T542" i="4" s="1"/>
  <c r="Z542" i="4"/>
  <c r="AA542" i="4"/>
  <c r="C543" i="4"/>
  <c r="U543" i="4"/>
  <c r="Y543" i="4" s="1"/>
  <c r="T543" i="4" s="1"/>
  <c r="Z543" i="4"/>
  <c r="AA543" i="4"/>
  <c r="C544" i="4"/>
  <c r="U544" i="4"/>
  <c r="Y544" i="4" s="1"/>
  <c r="T544" i="4" s="1"/>
  <c r="Z544" i="4"/>
  <c r="AA544" i="4"/>
  <c r="C545" i="4"/>
  <c r="U545" i="4"/>
  <c r="Y545" i="4" s="1"/>
  <c r="T545" i="4" s="1"/>
  <c r="Z545" i="4"/>
  <c r="AA545" i="4"/>
  <c r="C546" i="4"/>
  <c r="U546" i="4"/>
  <c r="Y546" i="4" s="1"/>
  <c r="T546" i="4" s="1"/>
  <c r="Z546" i="4"/>
  <c r="AA546" i="4"/>
  <c r="C547" i="4"/>
  <c r="U547" i="4"/>
  <c r="Y547" i="4" s="1"/>
  <c r="T547" i="4" s="1"/>
  <c r="Z547" i="4"/>
  <c r="AA547" i="4"/>
  <c r="C548" i="4"/>
  <c r="U548" i="4"/>
  <c r="Y548" i="4" s="1"/>
  <c r="T548" i="4" s="1"/>
  <c r="Z548" i="4"/>
  <c r="AA548" i="4"/>
  <c r="C549" i="4"/>
  <c r="U549" i="4"/>
  <c r="Y549" i="4" s="1"/>
  <c r="T549" i="4" s="1"/>
  <c r="Z549" i="4"/>
  <c r="AA549" i="4"/>
  <c r="C550" i="4"/>
  <c r="U550" i="4"/>
  <c r="Y550" i="4" s="1"/>
  <c r="T550" i="4" s="1"/>
  <c r="Z550" i="4"/>
  <c r="AA550" i="4"/>
  <c r="C551" i="4"/>
  <c r="U551" i="4"/>
  <c r="Y551" i="4" s="1"/>
  <c r="T551" i="4" s="1"/>
  <c r="Z551" i="4"/>
  <c r="AA551" i="4"/>
  <c r="C552" i="4"/>
  <c r="U552" i="4"/>
  <c r="Y552" i="4" s="1"/>
  <c r="T552" i="4" s="1"/>
  <c r="Z552" i="4"/>
  <c r="AA552" i="4"/>
  <c r="C553" i="4"/>
  <c r="U553" i="4"/>
  <c r="Y553" i="4" s="1"/>
  <c r="T553" i="4" s="1"/>
  <c r="Z553" i="4"/>
  <c r="AA553" i="4"/>
  <c r="C554" i="4"/>
  <c r="U554" i="4"/>
  <c r="Y554" i="4" s="1"/>
  <c r="T554" i="4" s="1"/>
  <c r="Z554" i="4"/>
  <c r="AA554" i="4"/>
  <c r="C555" i="4"/>
  <c r="U555" i="4"/>
  <c r="Y555" i="4" s="1"/>
  <c r="T555" i="4" s="1"/>
  <c r="Z555" i="4"/>
  <c r="AA555" i="4"/>
  <c r="C556" i="4"/>
  <c r="U556" i="4"/>
  <c r="Y556" i="4" s="1"/>
  <c r="T556" i="4" s="1"/>
  <c r="Z556" i="4"/>
  <c r="AA556" i="4"/>
  <c r="C557" i="4"/>
  <c r="U557" i="4"/>
  <c r="Y557" i="4" s="1"/>
  <c r="T557" i="4" s="1"/>
  <c r="Z557" i="4"/>
  <c r="AA557" i="4"/>
  <c r="C558" i="4"/>
  <c r="U558" i="4"/>
  <c r="Y558" i="4" s="1"/>
  <c r="T558" i="4" s="1"/>
  <c r="Z558" i="4"/>
  <c r="AA558" i="4"/>
  <c r="C559" i="4"/>
  <c r="U559" i="4"/>
  <c r="Y559" i="4" s="1"/>
  <c r="T559" i="4" s="1"/>
  <c r="Z559" i="4"/>
  <c r="AA559" i="4"/>
  <c r="C560" i="4"/>
  <c r="U560" i="4"/>
  <c r="Y560" i="4" s="1"/>
  <c r="T560" i="4" s="1"/>
  <c r="Z560" i="4"/>
  <c r="AA560" i="4"/>
  <c r="C561" i="4"/>
  <c r="U561" i="4"/>
  <c r="Y561" i="4" s="1"/>
  <c r="T561" i="4" s="1"/>
  <c r="Z561" i="4"/>
  <c r="AA561" i="4"/>
  <c r="C562" i="4"/>
  <c r="U562" i="4"/>
  <c r="Y562" i="4" s="1"/>
  <c r="T562" i="4" s="1"/>
  <c r="Z562" i="4"/>
  <c r="AA562" i="4"/>
  <c r="C563" i="4"/>
  <c r="U563" i="4"/>
  <c r="Y563" i="4" s="1"/>
  <c r="T563" i="4" s="1"/>
  <c r="Z563" i="4"/>
  <c r="AA563" i="4"/>
  <c r="C564" i="4"/>
  <c r="U564" i="4"/>
  <c r="Y564" i="4" s="1"/>
  <c r="T564" i="4" s="1"/>
  <c r="Z564" i="4"/>
  <c r="AA564" i="4"/>
  <c r="C565" i="4"/>
  <c r="U565" i="4"/>
  <c r="Y565" i="4" s="1"/>
  <c r="T565" i="4" s="1"/>
  <c r="Z565" i="4"/>
  <c r="AA565" i="4"/>
  <c r="C566" i="4"/>
  <c r="U566" i="4"/>
  <c r="Y566" i="4" s="1"/>
  <c r="T566" i="4" s="1"/>
  <c r="Z566" i="4"/>
  <c r="AA566" i="4"/>
  <c r="C567" i="4"/>
  <c r="U567" i="4"/>
  <c r="Y567" i="4" s="1"/>
  <c r="T567" i="4" s="1"/>
  <c r="Z567" i="4"/>
  <c r="AA567" i="4"/>
  <c r="C568" i="4"/>
  <c r="U568" i="4"/>
  <c r="Y568" i="4" s="1"/>
  <c r="T568" i="4" s="1"/>
  <c r="Z568" i="4"/>
  <c r="AA568" i="4"/>
  <c r="C569" i="4"/>
  <c r="U569" i="4"/>
  <c r="Y569" i="4" s="1"/>
  <c r="T569" i="4" s="1"/>
  <c r="Z569" i="4"/>
  <c r="AA569" i="4"/>
  <c r="C570" i="4"/>
  <c r="U570" i="4"/>
  <c r="Y570" i="4" s="1"/>
  <c r="T570" i="4" s="1"/>
  <c r="Z570" i="4"/>
  <c r="AA570" i="4"/>
  <c r="C571" i="4"/>
  <c r="U571" i="4"/>
  <c r="Y571" i="4" s="1"/>
  <c r="T571" i="4" s="1"/>
  <c r="Z571" i="4"/>
  <c r="AA571" i="4"/>
  <c r="C572" i="4"/>
  <c r="U572" i="4"/>
  <c r="Y572" i="4" s="1"/>
  <c r="T572" i="4" s="1"/>
  <c r="Z572" i="4"/>
  <c r="AA572" i="4"/>
  <c r="C573" i="4"/>
  <c r="U573" i="4"/>
  <c r="Y573" i="4" s="1"/>
  <c r="T573" i="4" s="1"/>
  <c r="Z573" i="4"/>
  <c r="AA573" i="4"/>
  <c r="C574" i="4"/>
  <c r="U574" i="4"/>
  <c r="Y574" i="4" s="1"/>
  <c r="T574" i="4" s="1"/>
  <c r="Z574" i="4"/>
  <c r="AA574" i="4"/>
  <c r="C575" i="4"/>
  <c r="U575" i="4"/>
  <c r="Y575" i="4" s="1"/>
  <c r="T575" i="4" s="1"/>
  <c r="Z575" i="4"/>
  <c r="AA575" i="4"/>
  <c r="C576" i="4"/>
  <c r="U576" i="4"/>
  <c r="Y576" i="4" s="1"/>
  <c r="T576" i="4" s="1"/>
  <c r="Z576" i="4"/>
  <c r="AA576" i="4"/>
  <c r="C577" i="4"/>
  <c r="U577" i="4"/>
  <c r="Y577" i="4" s="1"/>
  <c r="T577" i="4" s="1"/>
  <c r="Z577" i="4"/>
  <c r="AA577" i="4"/>
  <c r="C578" i="4"/>
  <c r="U578" i="4"/>
  <c r="Y578" i="4" s="1"/>
  <c r="T578" i="4" s="1"/>
  <c r="Z578" i="4"/>
  <c r="AA578" i="4"/>
  <c r="C579" i="4"/>
  <c r="U579" i="4"/>
  <c r="Y579" i="4" s="1"/>
  <c r="T579" i="4" s="1"/>
  <c r="Z579" i="4"/>
  <c r="AA579" i="4"/>
  <c r="C580" i="4"/>
  <c r="T580" i="4"/>
  <c r="U580" i="4"/>
  <c r="Y580" i="4" s="1"/>
  <c r="Z580" i="4"/>
  <c r="AA580" i="4"/>
  <c r="C581" i="4"/>
  <c r="U581" i="4"/>
  <c r="Y581" i="4"/>
  <c r="T581" i="4" s="1"/>
  <c r="Z581" i="4"/>
  <c r="AA581" i="4"/>
  <c r="C582" i="4"/>
  <c r="T582" i="4"/>
  <c r="U582" i="4"/>
  <c r="Y582" i="4" s="1"/>
  <c r="Z582" i="4"/>
  <c r="AA582" i="4"/>
  <c r="C583" i="4"/>
  <c r="U583" i="4"/>
  <c r="Y583" i="4"/>
  <c r="T583" i="4" s="1"/>
  <c r="Z583" i="4"/>
  <c r="AA583" i="4"/>
  <c r="C584" i="4"/>
  <c r="T584" i="4"/>
  <c r="U584" i="4"/>
  <c r="Y584" i="4" s="1"/>
  <c r="Z584" i="4"/>
  <c r="AA584" i="4"/>
  <c r="C585" i="4"/>
  <c r="U585" i="4"/>
  <c r="Y585" i="4"/>
  <c r="T585" i="4" s="1"/>
  <c r="Z585" i="4"/>
  <c r="AA585" i="4"/>
  <c r="C586" i="4"/>
  <c r="T586" i="4"/>
  <c r="U586" i="4"/>
  <c r="Y586" i="4" s="1"/>
  <c r="Z586" i="4"/>
  <c r="AA586" i="4"/>
  <c r="C587" i="4"/>
  <c r="U587" i="4"/>
  <c r="Y587" i="4"/>
  <c r="T587" i="4" s="1"/>
  <c r="Z587" i="4"/>
  <c r="AA587" i="4"/>
  <c r="C588" i="4"/>
  <c r="T588" i="4"/>
  <c r="U588" i="4"/>
  <c r="Y588" i="4" s="1"/>
  <c r="Z588" i="4"/>
  <c r="AA588" i="4"/>
  <c r="C589" i="4"/>
  <c r="U589" i="4"/>
  <c r="Y589" i="4"/>
  <c r="T589" i="4" s="1"/>
  <c r="Z589" i="4"/>
  <c r="AA589" i="4"/>
  <c r="C590" i="4"/>
  <c r="T590" i="4"/>
  <c r="U590" i="4"/>
  <c r="Y590" i="4" s="1"/>
  <c r="Z590" i="4"/>
  <c r="AA590" i="4"/>
  <c r="C591" i="4"/>
  <c r="U591" i="4"/>
  <c r="Y591" i="4"/>
  <c r="T591" i="4" s="1"/>
  <c r="Z591" i="4"/>
  <c r="AA591" i="4"/>
  <c r="C592" i="4"/>
  <c r="T592" i="4"/>
  <c r="U592" i="4"/>
  <c r="Y592" i="4" s="1"/>
  <c r="Z592" i="4"/>
  <c r="AA592" i="4"/>
  <c r="C593" i="4"/>
  <c r="U593" i="4"/>
  <c r="Y593" i="4"/>
  <c r="T593" i="4" s="1"/>
  <c r="Z593" i="4"/>
  <c r="AA593" i="4"/>
  <c r="C594" i="4"/>
  <c r="T594" i="4"/>
  <c r="U594" i="4"/>
  <c r="Y594" i="4" s="1"/>
  <c r="Z594" i="4"/>
  <c r="AA594" i="4"/>
  <c r="C595" i="4"/>
  <c r="U595" i="4"/>
  <c r="Y595" i="4"/>
  <c r="T595" i="4" s="1"/>
  <c r="Z595" i="4"/>
  <c r="AA595" i="4"/>
  <c r="C596" i="4"/>
  <c r="T596" i="4"/>
  <c r="U596" i="4"/>
  <c r="Y596" i="4" s="1"/>
  <c r="Z596" i="4"/>
  <c r="AA596" i="4"/>
  <c r="C597" i="4"/>
  <c r="U597" i="4"/>
  <c r="Y597" i="4"/>
  <c r="T597" i="4" s="1"/>
  <c r="Z597" i="4"/>
  <c r="AA597" i="4"/>
  <c r="C598" i="4"/>
  <c r="T598" i="4"/>
  <c r="U598" i="4"/>
  <c r="Y598" i="4" s="1"/>
  <c r="Z598" i="4"/>
  <c r="AA598" i="4"/>
  <c r="C599" i="4"/>
  <c r="U599" i="4"/>
  <c r="Y599" i="4"/>
  <c r="T599" i="4" s="1"/>
  <c r="Z599" i="4"/>
  <c r="AA599" i="4"/>
  <c r="C600" i="4"/>
  <c r="U600" i="4"/>
  <c r="Y600" i="4" s="1"/>
  <c r="T600" i="4" s="1"/>
  <c r="Z600" i="4"/>
  <c r="AA600" i="4"/>
  <c r="AA299" i="4" l="1"/>
  <c r="Z299" i="4"/>
  <c r="AA298" i="4"/>
  <c r="Z298" i="4"/>
  <c r="AA297" i="4"/>
  <c r="Z297" i="4"/>
  <c r="AA296" i="4"/>
  <c r="Z296" i="4"/>
  <c r="AA295" i="4"/>
  <c r="Z295" i="4"/>
  <c r="AA294" i="4"/>
  <c r="Z294" i="4"/>
  <c r="AA293" i="4"/>
  <c r="Z293" i="4"/>
  <c r="AA292" i="4"/>
  <c r="Z292" i="4"/>
  <c r="AA291" i="4"/>
  <c r="Z291" i="4"/>
  <c r="AA290" i="4"/>
  <c r="Z290" i="4"/>
  <c r="AA289" i="4"/>
  <c r="Z289" i="4"/>
  <c r="AA288" i="4"/>
  <c r="Z288" i="4"/>
  <c r="AA287" i="4"/>
  <c r="Z287" i="4"/>
  <c r="AA286" i="4"/>
  <c r="Z286" i="4"/>
  <c r="AA285" i="4"/>
  <c r="Z285" i="4"/>
  <c r="AA284" i="4"/>
  <c r="Z284" i="4"/>
  <c r="AA283" i="4"/>
  <c r="Z283" i="4"/>
  <c r="AA282" i="4"/>
  <c r="Z282" i="4"/>
  <c r="AA281" i="4"/>
  <c r="Z281" i="4"/>
  <c r="AA280" i="4"/>
  <c r="Z280" i="4"/>
  <c r="AA279" i="4"/>
  <c r="Z279" i="4"/>
  <c r="AA278" i="4"/>
  <c r="Z278" i="4"/>
  <c r="AA277" i="4"/>
  <c r="Z277" i="4"/>
  <c r="AA276" i="4"/>
  <c r="Z276" i="4"/>
  <c r="AA275" i="4"/>
  <c r="Z275" i="4"/>
  <c r="AA274" i="4"/>
  <c r="Z274" i="4"/>
  <c r="AA273" i="4"/>
  <c r="Z273" i="4"/>
  <c r="AA272" i="4"/>
  <c r="Z272" i="4"/>
  <c r="AA271" i="4"/>
  <c r="Z271" i="4"/>
  <c r="AA270" i="4"/>
  <c r="Z270" i="4"/>
  <c r="AA269" i="4"/>
  <c r="Z269" i="4"/>
  <c r="AA268" i="4"/>
  <c r="Z268" i="4"/>
  <c r="AA267" i="4"/>
  <c r="Z267" i="4"/>
  <c r="AA266" i="4"/>
  <c r="Z266" i="4"/>
  <c r="AA265" i="4"/>
  <c r="Z265" i="4"/>
  <c r="AA264" i="4"/>
  <c r="Z264" i="4"/>
  <c r="AA263" i="4"/>
  <c r="Z263" i="4"/>
  <c r="AA262" i="4"/>
  <c r="Z262" i="4"/>
  <c r="AA261" i="4"/>
  <c r="Z261" i="4"/>
  <c r="AA260" i="4"/>
  <c r="Z260" i="4"/>
  <c r="AA259" i="4"/>
  <c r="Z259" i="4"/>
  <c r="AA258" i="4"/>
  <c r="Z258" i="4"/>
  <c r="AA257" i="4"/>
  <c r="Z257" i="4"/>
  <c r="AA256" i="4"/>
  <c r="Z256" i="4"/>
  <c r="AA255" i="4"/>
  <c r="Z255" i="4"/>
  <c r="AA254" i="4"/>
  <c r="Z254" i="4"/>
  <c r="AA253" i="4"/>
  <c r="Z253" i="4"/>
  <c r="AA252" i="4"/>
  <c r="Z252" i="4"/>
  <c r="AA251" i="4"/>
  <c r="Z251" i="4"/>
  <c r="AA250" i="4"/>
  <c r="Z250" i="4"/>
  <c r="AA249" i="4"/>
  <c r="Z249" i="4"/>
  <c r="AA248" i="4"/>
  <c r="Z248" i="4"/>
  <c r="AA247" i="4"/>
  <c r="Z247" i="4"/>
  <c r="AA246" i="4"/>
  <c r="Z246" i="4"/>
  <c r="AA245" i="4"/>
  <c r="Z245" i="4"/>
  <c r="AA244" i="4"/>
  <c r="Z244" i="4"/>
  <c r="AA243" i="4"/>
  <c r="Z243" i="4"/>
  <c r="AA242" i="4"/>
  <c r="Z242" i="4"/>
  <c r="AA241" i="4"/>
  <c r="Z241" i="4"/>
  <c r="AA240" i="4"/>
  <c r="Z240" i="4"/>
  <c r="AA239" i="4"/>
  <c r="Z239" i="4"/>
  <c r="AA238" i="4"/>
  <c r="Z238" i="4"/>
  <c r="AA237" i="4"/>
  <c r="Z237" i="4"/>
  <c r="AA236" i="4"/>
  <c r="Z236" i="4"/>
  <c r="AA235" i="4"/>
  <c r="Z235" i="4"/>
  <c r="AA234" i="4"/>
  <c r="Z234" i="4"/>
  <c r="AA233" i="4"/>
  <c r="Z233" i="4"/>
  <c r="AA232" i="4"/>
  <c r="Z232" i="4"/>
  <c r="AA231" i="4"/>
  <c r="Z231" i="4"/>
  <c r="AA230" i="4"/>
  <c r="Z230" i="4"/>
  <c r="AA229" i="4"/>
  <c r="Z229" i="4"/>
  <c r="AA228" i="4"/>
  <c r="Z228" i="4"/>
  <c r="AA227" i="4"/>
  <c r="Z227" i="4"/>
  <c r="AA226" i="4"/>
  <c r="Z226" i="4"/>
  <c r="AA225" i="4"/>
  <c r="Z225" i="4"/>
  <c r="AA224" i="4"/>
  <c r="Z224" i="4"/>
  <c r="AA223" i="4"/>
  <c r="Z223" i="4"/>
  <c r="AA222" i="4"/>
  <c r="Z222" i="4"/>
  <c r="AA221" i="4"/>
  <c r="Z221" i="4"/>
  <c r="AA220" i="4"/>
  <c r="Z220" i="4"/>
  <c r="AA219" i="4"/>
  <c r="Z219" i="4"/>
  <c r="AA218" i="4"/>
  <c r="Z218" i="4"/>
  <c r="AA217" i="4"/>
  <c r="Z217" i="4"/>
  <c r="AA216" i="4"/>
  <c r="Z216" i="4"/>
  <c r="AA215" i="4"/>
  <c r="Z215" i="4"/>
  <c r="AA214" i="4"/>
  <c r="Z214" i="4"/>
  <c r="AA213" i="4"/>
  <c r="Z213" i="4"/>
  <c r="AA212" i="4"/>
  <c r="Z212" i="4"/>
  <c r="AA211" i="4"/>
  <c r="Z211" i="4"/>
  <c r="AA210" i="4"/>
  <c r="Z210" i="4"/>
  <c r="AA209" i="4"/>
  <c r="Z209" i="4"/>
  <c r="AA208" i="4"/>
  <c r="Z208" i="4"/>
  <c r="AA207" i="4"/>
  <c r="Z207" i="4"/>
  <c r="AA206" i="4"/>
  <c r="Z206" i="4"/>
  <c r="AA205" i="4"/>
  <c r="Z205" i="4"/>
  <c r="AA204" i="4"/>
  <c r="Z204" i="4"/>
  <c r="AA203" i="4"/>
  <c r="Z203" i="4"/>
  <c r="AA202" i="4"/>
  <c r="Z202" i="4"/>
  <c r="AA201" i="4"/>
  <c r="Z201" i="4"/>
  <c r="AA200" i="4"/>
  <c r="Z200" i="4"/>
  <c r="AA199" i="4"/>
  <c r="Z199" i="4"/>
  <c r="AA198" i="4"/>
  <c r="Z198" i="4"/>
  <c r="AA197" i="4"/>
  <c r="Z197" i="4"/>
  <c r="AA196" i="4"/>
  <c r="Z196" i="4"/>
  <c r="AA195" i="4"/>
  <c r="Z195" i="4"/>
  <c r="AA194" i="4"/>
  <c r="Z194" i="4"/>
  <c r="AA193" i="4"/>
  <c r="Z193" i="4"/>
  <c r="AA192" i="4"/>
  <c r="Z192" i="4"/>
  <c r="AA191" i="4"/>
  <c r="Z191" i="4"/>
  <c r="AA190" i="4"/>
  <c r="Z190" i="4"/>
  <c r="AA189" i="4"/>
  <c r="Z189" i="4"/>
  <c r="AA188" i="4"/>
  <c r="Z188" i="4"/>
  <c r="AA187" i="4"/>
  <c r="Z187" i="4"/>
  <c r="AA186" i="4"/>
  <c r="Z186" i="4"/>
  <c r="AA185" i="4"/>
  <c r="Z185" i="4"/>
  <c r="AA184" i="4"/>
  <c r="Z184" i="4"/>
  <c r="AA183" i="4"/>
  <c r="Z183" i="4"/>
  <c r="AA182" i="4"/>
  <c r="Z182" i="4"/>
  <c r="AA181" i="4"/>
  <c r="Z181" i="4"/>
  <c r="AA180" i="4"/>
  <c r="Z180" i="4"/>
  <c r="AA179" i="4"/>
  <c r="Z179" i="4"/>
  <c r="AA178" i="4"/>
  <c r="Z178" i="4"/>
  <c r="AA177" i="4"/>
  <c r="Z177" i="4"/>
  <c r="AA176" i="4"/>
  <c r="Z176" i="4"/>
  <c r="AA175" i="4"/>
  <c r="Z175" i="4"/>
  <c r="AA174" i="4"/>
  <c r="Z174" i="4"/>
  <c r="AA173" i="4"/>
  <c r="Z173" i="4"/>
  <c r="AA172" i="4"/>
  <c r="Z172" i="4"/>
  <c r="AA171" i="4"/>
  <c r="Z171" i="4"/>
  <c r="AA170" i="4"/>
  <c r="Z170" i="4"/>
  <c r="AA169" i="4"/>
  <c r="Z169" i="4"/>
  <c r="AA168" i="4"/>
  <c r="Z168" i="4"/>
  <c r="AA167" i="4"/>
  <c r="Z167" i="4"/>
  <c r="AA166" i="4"/>
  <c r="Z166" i="4"/>
  <c r="AA165" i="4"/>
  <c r="Z165" i="4"/>
  <c r="AA164" i="4"/>
  <c r="Z164" i="4"/>
  <c r="AA163" i="4"/>
  <c r="Z163" i="4"/>
  <c r="AA162" i="4"/>
  <c r="Z162" i="4"/>
  <c r="AA161" i="4"/>
  <c r="Z161" i="4"/>
  <c r="AA160" i="4"/>
  <c r="Z160" i="4"/>
  <c r="AA159" i="4"/>
  <c r="Z159" i="4"/>
  <c r="AA158" i="4"/>
  <c r="Z158" i="4"/>
  <c r="AA157" i="4"/>
  <c r="Z157" i="4"/>
  <c r="AA156" i="4"/>
  <c r="Z156" i="4"/>
  <c r="AA155" i="4"/>
  <c r="Z155" i="4"/>
  <c r="AA154" i="4"/>
  <c r="Z154" i="4"/>
  <c r="AA153" i="4"/>
  <c r="Z153" i="4"/>
  <c r="AA152" i="4"/>
  <c r="Z152" i="4"/>
  <c r="AA151" i="4"/>
  <c r="Z151" i="4"/>
  <c r="AA150" i="4"/>
  <c r="Z150" i="4"/>
  <c r="AA149" i="4"/>
  <c r="Z149" i="4"/>
  <c r="AA148" i="4"/>
  <c r="Z148" i="4"/>
  <c r="AA147" i="4"/>
  <c r="Z147" i="4"/>
  <c r="AA146" i="4"/>
  <c r="Z146" i="4"/>
  <c r="AA145" i="4"/>
  <c r="Z145" i="4"/>
  <c r="AA144" i="4"/>
  <c r="Z144" i="4"/>
  <c r="AA143" i="4"/>
  <c r="Z143" i="4"/>
  <c r="AA142" i="4"/>
  <c r="Z142" i="4"/>
  <c r="AA141" i="4"/>
  <c r="Z141" i="4"/>
  <c r="AA140" i="4"/>
  <c r="Z140" i="4"/>
  <c r="AA139" i="4"/>
  <c r="Z139" i="4"/>
  <c r="AA138" i="4"/>
  <c r="Z138" i="4"/>
  <c r="AA137" i="4"/>
  <c r="Z137" i="4"/>
  <c r="AA136" i="4"/>
  <c r="Z136" i="4"/>
  <c r="AA135" i="4"/>
  <c r="Z135" i="4"/>
  <c r="AA134" i="4"/>
  <c r="Z134" i="4"/>
  <c r="AA133" i="4"/>
  <c r="Z133" i="4"/>
  <c r="AA132" i="4"/>
  <c r="Z132" i="4"/>
  <c r="AA131" i="4"/>
  <c r="Z131" i="4"/>
  <c r="AA130" i="4"/>
  <c r="Z130" i="4"/>
  <c r="AA129" i="4"/>
  <c r="Z129" i="4"/>
  <c r="AA128" i="4"/>
  <c r="Z128" i="4"/>
  <c r="AA127" i="4"/>
  <c r="Z127" i="4"/>
  <c r="AA126" i="4"/>
  <c r="Z126" i="4"/>
  <c r="AA125" i="4"/>
  <c r="Z125" i="4"/>
  <c r="AA124" i="4"/>
  <c r="Z124" i="4"/>
  <c r="AA123" i="4"/>
  <c r="Z123" i="4"/>
  <c r="AA122" i="4"/>
  <c r="Z122" i="4"/>
  <c r="AA121" i="4"/>
  <c r="Z121" i="4"/>
  <c r="AA120" i="4"/>
  <c r="Z120" i="4"/>
  <c r="AA119" i="4"/>
  <c r="Z119" i="4"/>
  <c r="AA118" i="4"/>
  <c r="Z118" i="4"/>
  <c r="AA117" i="4"/>
  <c r="Z117" i="4"/>
  <c r="AA116" i="4"/>
  <c r="Z116" i="4"/>
  <c r="AA115" i="4"/>
  <c r="Z115" i="4"/>
  <c r="AA114" i="4"/>
  <c r="Z114" i="4"/>
  <c r="AA113" i="4"/>
  <c r="Z113" i="4"/>
  <c r="AA112" i="4"/>
  <c r="Z112" i="4"/>
  <c r="AA111" i="4"/>
  <c r="Z111" i="4"/>
  <c r="AA110" i="4"/>
  <c r="Z110" i="4"/>
  <c r="AA109" i="4"/>
  <c r="Z109" i="4"/>
  <c r="AA108" i="4"/>
  <c r="Z108" i="4"/>
  <c r="AA107" i="4"/>
  <c r="Z107" i="4"/>
  <c r="AA106" i="4"/>
  <c r="Z106" i="4"/>
  <c r="AA105" i="4"/>
  <c r="Z105" i="4"/>
  <c r="AA104" i="4"/>
  <c r="Z104" i="4"/>
  <c r="AA103" i="4"/>
  <c r="Z103" i="4"/>
  <c r="AA102" i="4"/>
  <c r="Z102" i="4"/>
  <c r="AA101" i="4"/>
  <c r="Z101" i="4"/>
  <c r="AA100" i="4"/>
  <c r="Z100" i="4"/>
  <c r="AA99" i="4"/>
  <c r="Z99" i="4"/>
  <c r="AA98" i="4"/>
  <c r="Z98" i="4"/>
  <c r="AA97" i="4"/>
  <c r="Z97" i="4"/>
  <c r="AA96" i="4"/>
  <c r="Z96" i="4"/>
  <c r="AA95" i="4"/>
  <c r="Z95" i="4"/>
  <c r="AA94" i="4"/>
  <c r="Z94" i="4"/>
  <c r="AA93" i="4"/>
  <c r="Z93" i="4"/>
  <c r="AA92" i="4"/>
  <c r="Z92" i="4"/>
  <c r="AA91" i="4"/>
  <c r="Z91" i="4"/>
  <c r="AA90" i="4"/>
  <c r="Z90" i="4"/>
  <c r="AA89" i="4"/>
  <c r="Z89" i="4"/>
  <c r="AA88" i="4"/>
  <c r="Z88" i="4"/>
  <c r="AA87" i="4"/>
  <c r="Z87" i="4"/>
  <c r="AA86" i="4"/>
  <c r="Z86" i="4"/>
  <c r="AA85" i="4"/>
  <c r="Z85" i="4"/>
  <c r="AA84" i="4"/>
  <c r="Z84" i="4"/>
  <c r="AA83" i="4"/>
  <c r="Z83" i="4"/>
  <c r="AA82" i="4"/>
  <c r="Z82" i="4"/>
  <c r="AA81" i="4"/>
  <c r="Z81" i="4"/>
  <c r="AA80" i="4"/>
  <c r="Z80" i="4"/>
  <c r="AA79" i="4"/>
  <c r="Z79" i="4"/>
  <c r="AA78" i="4"/>
  <c r="Z78" i="4"/>
  <c r="AA77" i="4"/>
  <c r="Z77" i="4"/>
  <c r="AA76" i="4"/>
  <c r="Z76" i="4"/>
  <c r="AA75" i="4"/>
  <c r="Z75" i="4"/>
  <c r="AA74" i="4"/>
  <c r="Z74" i="4"/>
  <c r="AA73" i="4"/>
  <c r="Z73" i="4"/>
  <c r="AA72" i="4"/>
  <c r="Z72" i="4"/>
  <c r="AA71" i="4"/>
  <c r="Z71" i="4"/>
  <c r="AA70" i="4"/>
  <c r="Z70" i="4"/>
  <c r="AA69" i="4"/>
  <c r="Z69" i="4"/>
  <c r="AA68" i="4"/>
  <c r="Z68" i="4"/>
  <c r="AA67" i="4"/>
  <c r="Z67" i="4"/>
  <c r="AA66" i="4"/>
  <c r="Z66" i="4"/>
  <c r="AA65" i="4"/>
  <c r="Z65" i="4"/>
  <c r="AA64" i="4"/>
  <c r="Z64" i="4"/>
  <c r="AA63" i="4"/>
  <c r="Z63" i="4"/>
  <c r="AA62" i="4"/>
  <c r="Z62" i="4"/>
  <c r="AA61" i="4"/>
  <c r="Z61" i="4"/>
  <c r="AA60" i="4"/>
  <c r="Z60" i="4"/>
  <c r="AA59" i="4"/>
  <c r="Z59" i="4"/>
  <c r="AA58" i="4"/>
  <c r="Z58" i="4"/>
  <c r="AA57" i="4"/>
  <c r="Z57" i="4"/>
  <c r="AA56" i="4"/>
  <c r="Z56" i="4"/>
  <c r="AA55" i="4"/>
  <c r="Z55" i="4"/>
  <c r="AA54" i="4"/>
  <c r="Z54" i="4"/>
  <c r="AA53" i="4"/>
  <c r="Z53" i="4"/>
  <c r="AA52" i="4"/>
  <c r="Z52" i="4"/>
  <c r="AA51" i="4"/>
  <c r="Z51" i="4"/>
  <c r="AA50" i="4"/>
  <c r="Z50" i="4"/>
  <c r="AA49" i="4"/>
  <c r="Z49" i="4"/>
  <c r="AA48" i="4"/>
  <c r="Z48" i="4"/>
  <c r="AA47" i="4"/>
  <c r="Z47" i="4"/>
  <c r="AA46" i="4"/>
  <c r="Z46" i="4"/>
  <c r="AA45" i="4"/>
  <c r="Z45" i="4"/>
  <c r="AA44" i="4"/>
  <c r="Z44" i="4"/>
  <c r="AA43" i="4"/>
  <c r="Z43" i="4"/>
  <c r="AA42" i="4"/>
  <c r="Z42" i="4"/>
  <c r="AA41" i="4"/>
  <c r="Z41" i="4"/>
  <c r="AA40" i="4"/>
  <c r="Z40" i="4"/>
  <c r="AA39" i="4"/>
  <c r="Z39" i="4"/>
  <c r="AA38" i="4"/>
  <c r="Z38" i="4"/>
  <c r="AA37" i="4"/>
  <c r="Z37" i="4"/>
  <c r="AA36" i="4"/>
  <c r="Z36" i="4"/>
  <c r="AA35" i="4"/>
  <c r="Z35" i="4"/>
  <c r="AA34" i="4"/>
  <c r="Z34" i="4"/>
  <c r="AA33" i="4"/>
  <c r="Z33" i="4"/>
  <c r="AA32" i="4"/>
  <c r="Z32" i="4"/>
  <c r="AA31" i="4"/>
  <c r="Z31" i="4"/>
  <c r="AA30" i="4"/>
  <c r="Z30" i="4"/>
  <c r="AA29" i="4"/>
  <c r="Z29" i="4"/>
  <c r="AA28" i="4"/>
  <c r="Z28" i="4"/>
  <c r="AA27" i="4"/>
  <c r="Z27" i="4"/>
  <c r="AA26" i="4"/>
  <c r="Z26" i="4"/>
  <c r="AA25" i="4"/>
  <c r="Z25" i="4"/>
  <c r="AA24" i="4"/>
  <c r="Z24" i="4"/>
  <c r="AA23" i="4"/>
  <c r="Z23" i="4"/>
  <c r="AA22" i="4"/>
  <c r="Z22" i="4"/>
  <c r="AA21" i="4"/>
  <c r="Z21" i="4"/>
  <c r="AA20" i="4"/>
  <c r="Z20" i="4"/>
  <c r="AA19" i="4"/>
  <c r="Z19" i="4"/>
  <c r="AA18" i="4"/>
  <c r="Z18" i="4"/>
  <c r="AA17" i="4"/>
  <c r="Z17" i="4"/>
  <c r="AA16" i="4"/>
  <c r="Z16" i="4"/>
  <c r="AA15" i="4"/>
  <c r="Z15" i="4"/>
  <c r="AA14" i="4"/>
  <c r="Z14" i="4"/>
  <c r="AA13" i="4"/>
  <c r="Z13" i="4"/>
  <c r="AA12" i="4"/>
  <c r="Z12" i="4"/>
  <c r="AA11" i="4"/>
  <c r="Z11" i="4"/>
  <c r="AA10" i="4"/>
  <c r="Z10" i="4"/>
  <c r="AA9" i="4"/>
  <c r="Z9" i="4"/>
  <c r="AA8" i="4"/>
  <c r="Z8" i="4"/>
  <c r="AA7" i="4"/>
  <c r="Z7" i="4"/>
  <c r="AA6" i="4"/>
  <c r="Z6" i="4"/>
  <c r="AA5" i="4"/>
  <c r="Z5" i="4"/>
  <c r="W1" i="4"/>
  <c r="V1" i="4"/>
  <c r="S1" i="4"/>
  <c r="U6" i="4" l="1"/>
  <c r="U7" i="4"/>
  <c r="U8" i="4"/>
  <c r="U9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5" i="4"/>
  <c r="U2" i="4" s="1"/>
  <c r="N7" i="18" l="1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N128" i="18"/>
  <c r="N129" i="18"/>
  <c r="N130" i="18"/>
  <c r="N131" i="18"/>
  <c r="N132" i="18"/>
  <c r="N133" i="18"/>
  <c r="N134" i="18"/>
  <c r="N135" i="18"/>
  <c r="N136" i="18"/>
  <c r="N137" i="18"/>
  <c r="N138" i="18"/>
  <c r="N139" i="18"/>
  <c r="N140" i="18"/>
  <c r="N141" i="18"/>
  <c r="N142" i="18"/>
  <c r="N143" i="18"/>
  <c r="N144" i="18"/>
  <c r="N145" i="18"/>
  <c r="N146" i="18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73" i="18"/>
  <c r="N174" i="18"/>
  <c r="N175" i="18"/>
  <c r="N176" i="18"/>
  <c r="N177" i="18"/>
  <c r="N178" i="18"/>
  <c r="N179" i="18"/>
  <c r="N180" i="18"/>
  <c r="N181" i="18"/>
  <c r="N182" i="18"/>
  <c r="N183" i="18"/>
  <c r="N184" i="18"/>
  <c r="N185" i="18"/>
  <c r="N186" i="18"/>
  <c r="N187" i="18"/>
  <c r="N188" i="18"/>
  <c r="N189" i="18"/>
  <c r="N190" i="18"/>
  <c r="N191" i="18"/>
  <c r="N192" i="18"/>
  <c r="N193" i="18"/>
  <c r="N194" i="18"/>
  <c r="N195" i="18"/>
  <c r="N196" i="18"/>
  <c r="N197" i="18"/>
  <c r="N198" i="18"/>
  <c r="N199" i="18"/>
  <c r="N200" i="18"/>
  <c r="N201" i="18"/>
  <c r="N202" i="18"/>
  <c r="N203" i="18"/>
  <c r="N204" i="18"/>
  <c r="N205" i="18"/>
  <c r="N206" i="18"/>
  <c r="N207" i="18"/>
  <c r="N208" i="18"/>
  <c r="N209" i="18"/>
  <c r="N210" i="18"/>
  <c r="N211" i="18"/>
  <c r="N212" i="18"/>
  <c r="N213" i="18"/>
  <c r="N214" i="18"/>
  <c r="N215" i="18"/>
  <c r="N216" i="18"/>
  <c r="N217" i="18"/>
  <c r="N218" i="18"/>
  <c r="N219" i="18"/>
  <c r="N220" i="18"/>
  <c r="N221" i="18"/>
  <c r="N222" i="18"/>
  <c r="N223" i="18"/>
  <c r="N224" i="18"/>
  <c r="N225" i="18"/>
  <c r="N226" i="18"/>
  <c r="N227" i="18"/>
  <c r="N228" i="18"/>
  <c r="N229" i="18"/>
  <c r="N230" i="18"/>
  <c r="N231" i="18"/>
  <c r="N232" i="18"/>
  <c r="N233" i="18"/>
  <c r="N234" i="18"/>
  <c r="N235" i="18"/>
  <c r="N236" i="18"/>
  <c r="N237" i="18"/>
  <c r="N238" i="18"/>
  <c r="N239" i="18"/>
  <c r="N240" i="18"/>
  <c r="N241" i="18"/>
  <c r="N242" i="18"/>
  <c r="N243" i="18"/>
  <c r="N244" i="18"/>
  <c r="N245" i="18"/>
  <c r="N246" i="18"/>
  <c r="N247" i="18"/>
  <c r="N248" i="18"/>
  <c r="N249" i="18"/>
  <c r="N250" i="18"/>
  <c r="N251" i="18"/>
  <c r="N252" i="18"/>
  <c r="N253" i="18"/>
  <c r="N254" i="18"/>
  <c r="N255" i="18"/>
  <c r="N256" i="18"/>
  <c r="N257" i="18"/>
  <c r="N258" i="18"/>
  <c r="N259" i="18"/>
  <c r="N260" i="18"/>
  <c r="N261" i="18"/>
  <c r="N262" i="18"/>
  <c r="N263" i="18"/>
  <c r="N264" i="18"/>
  <c r="N265" i="18"/>
  <c r="N266" i="18"/>
  <c r="N267" i="18"/>
  <c r="N268" i="18"/>
  <c r="N269" i="18"/>
  <c r="N270" i="18"/>
  <c r="N271" i="18"/>
  <c r="N272" i="18"/>
  <c r="N273" i="18"/>
  <c r="N274" i="18"/>
  <c r="N275" i="18"/>
  <c r="N276" i="18"/>
  <c r="N277" i="18"/>
  <c r="N278" i="18"/>
  <c r="N279" i="18"/>
  <c r="N280" i="18"/>
  <c r="N281" i="18"/>
  <c r="N282" i="18"/>
  <c r="N283" i="18"/>
  <c r="N284" i="18"/>
  <c r="N285" i="18"/>
  <c r="N286" i="18"/>
  <c r="N287" i="18"/>
  <c r="N288" i="18"/>
  <c r="N289" i="18"/>
  <c r="N290" i="18"/>
  <c r="N291" i="18"/>
  <c r="N292" i="18"/>
  <c r="N293" i="18"/>
  <c r="N294" i="18"/>
  <c r="N295" i="18"/>
  <c r="N296" i="18"/>
  <c r="N297" i="18"/>
  <c r="N298" i="18"/>
  <c r="N299" i="18"/>
  <c r="N300" i="18"/>
  <c r="N301" i="18"/>
  <c r="N302" i="18"/>
  <c r="N303" i="18"/>
  <c r="N304" i="18"/>
  <c r="N305" i="18"/>
  <c r="N306" i="18"/>
  <c r="N307" i="18"/>
  <c r="N308" i="18"/>
  <c r="N309" i="18"/>
  <c r="N310" i="18"/>
  <c r="N311" i="18"/>
  <c r="N312" i="18"/>
  <c r="N313" i="18"/>
  <c r="N314" i="18"/>
  <c r="N315" i="18"/>
  <c r="N316" i="18"/>
  <c r="N317" i="18"/>
  <c r="N318" i="18"/>
  <c r="N319" i="18"/>
  <c r="N320" i="18"/>
  <c r="N321" i="18"/>
  <c r="N322" i="18"/>
  <c r="N323" i="18"/>
  <c r="N324" i="18"/>
  <c r="N325" i="18"/>
  <c r="N326" i="18"/>
  <c r="N327" i="18"/>
  <c r="N328" i="18"/>
  <c r="N329" i="18"/>
  <c r="N330" i="18"/>
  <c r="N331" i="18"/>
  <c r="N332" i="18"/>
  <c r="N333" i="18"/>
  <c r="N334" i="18"/>
  <c r="N335" i="18"/>
  <c r="N336" i="18"/>
  <c r="N337" i="18"/>
  <c r="N338" i="18"/>
  <c r="N339" i="18"/>
  <c r="N340" i="18"/>
  <c r="N341" i="18"/>
  <c r="N342" i="18"/>
  <c r="N343" i="18"/>
  <c r="N344" i="18"/>
  <c r="N345" i="18"/>
  <c r="N346" i="18"/>
  <c r="N347" i="18"/>
  <c r="N348" i="18"/>
  <c r="N349" i="18"/>
  <c r="N350" i="18"/>
  <c r="N351" i="18"/>
  <c r="N352" i="18"/>
  <c r="N353" i="18"/>
  <c r="N354" i="18"/>
  <c r="N355" i="18"/>
  <c r="N356" i="18"/>
  <c r="N357" i="18"/>
  <c r="N358" i="18"/>
  <c r="N359" i="18"/>
  <c r="N360" i="18"/>
  <c r="N361" i="18"/>
  <c r="N362" i="18"/>
  <c r="N363" i="18"/>
  <c r="N364" i="18"/>
  <c r="N365" i="18"/>
  <c r="N366" i="18"/>
  <c r="N367" i="18"/>
  <c r="N368" i="18"/>
  <c r="N369" i="18"/>
  <c r="N370" i="18"/>
  <c r="N371" i="18"/>
  <c r="N372" i="18"/>
  <c r="N373" i="18"/>
  <c r="N374" i="18"/>
  <c r="N375" i="18"/>
  <c r="N376" i="18"/>
  <c r="N377" i="18"/>
  <c r="N378" i="18"/>
  <c r="N379" i="18"/>
  <c r="N380" i="18"/>
  <c r="N381" i="18"/>
  <c r="N382" i="18"/>
  <c r="N383" i="18"/>
  <c r="N384" i="18"/>
  <c r="N385" i="18"/>
  <c r="N386" i="18"/>
  <c r="N387" i="18"/>
  <c r="N388" i="18"/>
  <c r="N389" i="18"/>
  <c r="N390" i="18"/>
  <c r="N391" i="18"/>
  <c r="N392" i="18"/>
  <c r="N393" i="18"/>
  <c r="N394" i="18"/>
  <c r="N395" i="18"/>
  <c r="N396" i="18"/>
  <c r="N397" i="18"/>
  <c r="N398" i="18"/>
  <c r="N399" i="18"/>
  <c r="N400" i="18"/>
  <c r="N401" i="18"/>
  <c r="N402" i="18"/>
  <c r="N403" i="18"/>
  <c r="N404" i="18"/>
  <c r="N405" i="18"/>
  <c r="N406" i="18"/>
  <c r="N407" i="18"/>
  <c r="N408" i="18"/>
  <c r="N409" i="18"/>
  <c r="N410" i="18"/>
  <c r="N411" i="18"/>
  <c r="N412" i="18"/>
  <c r="N413" i="18"/>
  <c r="N414" i="18"/>
  <c r="N415" i="18"/>
  <c r="N416" i="18"/>
  <c r="N417" i="18"/>
  <c r="N418" i="18"/>
  <c r="N419" i="18"/>
  <c r="N420" i="18"/>
  <c r="N421" i="18"/>
  <c r="N422" i="18"/>
  <c r="N423" i="18"/>
  <c r="N424" i="18"/>
  <c r="N425" i="18"/>
  <c r="N426" i="18"/>
  <c r="N427" i="18"/>
  <c r="N428" i="18"/>
  <c r="N429" i="18"/>
  <c r="N430" i="18"/>
  <c r="N431" i="18"/>
  <c r="N432" i="18"/>
  <c r="N433" i="18"/>
  <c r="N434" i="18"/>
  <c r="N435" i="18"/>
  <c r="N436" i="18"/>
  <c r="N437" i="18"/>
  <c r="N438" i="18"/>
  <c r="N439" i="18"/>
  <c r="N440" i="18"/>
  <c r="N441" i="18"/>
  <c r="N442" i="18"/>
  <c r="N443" i="18"/>
  <c r="N444" i="18"/>
  <c r="N445" i="18"/>
  <c r="N446" i="18"/>
  <c r="N447" i="18"/>
  <c r="N448" i="18"/>
  <c r="N449" i="18"/>
  <c r="N450" i="18"/>
  <c r="N451" i="18"/>
  <c r="N452" i="18"/>
  <c r="N453" i="18"/>
  <c r="N454" i="18"/>
  <c r="N455" i="18"/>
  <c r="N456" i="18"/>
  <c r="N457" i="18"/>
  <c r="N458" i="18"/>
  <c r="N459" i="18"/>
  <c r="N460" i="18"/>
  <c r="N461" i="18"/>
  <c r="N462" i="18"/>
  <c r="N463" i="18"/>
  <c r="N464" i="18"/>
  <c r="N465" i="18"/>
  <c r="N466" i="18"/>
  <c r="N467" i="18"/>
  <c r="N468" i="18"/>
  <c r="N469" i="18"/>
  <c r="N470" i="18"/>
  <c r="N471" i="18"/>
  <c r="N472" i="18"/>
  <c r="N473" i="18"/>
  <c r="N474" i="18"/>
  <c r="N475" i="18"/>
  <c r="N476" i="18"/>
  <c r="N477" i="18"/>
  <c r="N478" i="18"/>
  <c r="N479" i="18"/>
  <c r="N480" i="18"/>
  <c r="N481" i="18"/>
  <c r="N482" i="18"/>
  <c r="N483" i="18"/>
  <c r="N484" i="18"/>
  <c r="N485" i="18"/>
  <c r="N486" i="18"/>
  <c r="N487" i="18"/>
  <c r="N488" i="18"/>
  <c r="N489" i="18"/>
  <c r="N490" i="18"/>
  <c r="N491" i="18"/>
  <c r="N492" i="18"/>
  <c r="N493" i="18"/>
  <c r="N494" i="18"/>
  <c r="N495" i="18"/>
  <c r="N496" i="18"/>
  <c r="N497" i="18"/>
  <c r="N498" i="18"/>
  <c r="N499" i="18"/>
  <c r="N500" i="18"/>
  <c r="N501" i="18"/>
  <c r="N502" i="18"/>
  <c r="N503" i="18"/>
  <c r="N504" i="18"/>
  <c r="N505" i="18"/>
  <c r="N506" i="18"/>
  <c r="N507" i="18"/>
  <c r="N508" i="18"/>
  <c r="N509" i="18"/>
  <c r="N510" i="18"/>
  <c r="N511" i="18"/>
  <c r="N512" i="18"/>
  <c r="N513" i="18"/>
  <c r="N514" i="18"/>
  <c r="N515" i="18"/>
  <c r="N516" i="18"/>
  <c r="N517" i="18"/>
  <c r="N518" i="18"/>
  <c r="N519" i="18"/>
  <c r="N520" i="18"/>
  <c r="N521" i="18"/>
  <c r="N522" i="18"/>
  <c r="N523" i="18"/>
  <c r="N524" i="18"/>
  <c r="N525" i="18"/>
  <c r="N526" i="18"/>
  <c r="N527" i="18"/>
  <c r="N528" i="18"/>
  <c r="N529" i="18"/>
  <c r="N530" i="18"/>
  <c r="N531" i="18"/>
  <c r="N532" i="18"/>
  <c r="N533" i="18"/>
  <c r="N534" i="18"/>
  <c r="N535" i="18"/>
  <c r="N536" i="18"/>
  <c r="N537" i="18"/>
  <c r="N538" i="18"/>
  <c r="N539" i="18"/>
  <c r="N540" i="18"/>
  <c r="N541" i="18"/>
  <c r="N542" i="18"/>
  <c r="N543" i="18"/>
  <c r="N544" i="18"/>
  <c r="N545" i="18"/>
  <c r="N546" i="18"/>
  <c r="N547" i="18"/>
  <c r="N548" i="18"/>
  <c r="N549" i="18"/>
  <c r="N550" i="18"/>
  <c r="N551" i="18"/>
  <c r="N552" i="18"/>
  <c r="N553" i="18"/>
  <c r="N554" i="18"/>
  <c r="N555" i="18"/>
  <c r="N556" i="18"/>
  <c r="N557" i="18"/>
  <c r="N558" i="18"/>
  <c r="N559" i="18"/>
  <c r="N560" i="18"/>
  <c r="N561" i="18"/>
  <c r="N562" i="18"/>
  <c r="N563" i="18"/>
  <c r="N564" i="18"/>
  <c r="N565" i="18"/>
  <c r="N566" i="18"/>
  <c r="N567" i="18"/>
  <c r="N568" i="18"/>
  <c r="N569" i="18"/>
  <c r="N570" i="18"/>
  <c r="N571" i="18"/>
  <c r="N572" i="18"/>
  <c r="N573" i="18"/>
  <c r="N574" i="18"/>
  <c r="N575" i="18"/>
  <c r="N576" i="18"/>
  <c r="N577" i="18"/>
  <c r="N578" i="18"/>
  <c r="N579" i="18"/>
  <c r="N580" i="18"/>
  <c r="N581" i="18"/>
  <c r="N582" i="18"/>
  <c r="N583" i="18"/>
  <c r="N584" i="18"/>
  <c r="N585" i="18"/>
  <c r="N586" i="18"/>
  <c r="N587" i="18"/>
  <c r="N588" i="18"/>
  <c r="N589" i="18"/>
  <c r="N590" i="18"/>
  <c r="N591" i="18"/>
  <c r="N592" i="18"/>
  <c r="N593" i="18"/>
  <c r="N594" i="18"/>
  <c r="N595" i="18"/>
  <c r="N596" i="18"/>
  <c r="N597" i="18"/>
  <c r="N598" i="18"/>
  <c r="N599" i="18"/>
  <c r="N600" i="18"/>
  <c r="N601" i="18"/>
  <c r="N602" i="18"/>
  <c r="N603" i="18"/>
  <c r="N604" i="18"/>
  <c r="N605" i="18"/>
  <c r="N606" i="18"/>
  <c r="N607" i="18"/>
  <c r="N608" i="18"/>
  <c r="N609" i="18"/>
  <c r="N610" i="18"/>
  <c r="N611" i="18"/>
  <c r="N612" i="18"/>
  <c r="N613" i="18"/>
  <c r="N614" i="18"/>
  <c r="N615" i="18"/>
  <c r="N616" i="18"/>
  <c r="N617" i="18"/>
  <c r="N618" i="18"/>
  <c r="N619" i="18"/>
  <c r="N620" i="18"/>
  <c r="N621" i="18"/>
  <c r="N622" i="18"/>
  <c r="N623" i="18"/>
  <c r="N624" i="18"/>
  <c r="N625" i="18"/>
  <c r="N626" i="18"/>
  <c r="N627" i="18"/>
  <c r="N628" i="18"/>
  <c r="N629" i="18"/>
  <c r="N630" i="18"/>
  <c r="N631" i="18"/>
  <c r="N632" i="18"/>
  <c r="N633" i="18"/>
  <c r="N634" i="18"/>
  <c r="N635" i="18"/>
  <c r="N636" i="18"/>
  <c r="N637" i="18"/>
  <c r="N638" i="18"/>
  <c r="N639" i="18"/>
  <c r="N640" i="18"/>
  <c r="N641" i="18"/>
  <c r="N642" i="18"/>
  <c r="N643" i="18"/>
  <c r="N644" i="18"/>
  <c r="N645" i="18"/>
  <c r="N646" i="18"/>
  <c r="N647" i="18"/>
  <c r="N648" i="18"/>
  <c r="N649" i="18"/>
  <c r="N650" i="18"/>
  <c r="N651" i="18"/>
  <c r="N652" i="18"/>
  <c r="N653" i="18"/>
  <c r="N654" i="18"/>
  <c r="N655" i="18"/>
  <c r="N656" i="18"/>
  <c r="N657" i="18"/>
  <c r="N658" i="18"/>
  <c r="N659" i="18"/>
  <c r="N660" i="18"/>
  <c r="N661" i="18"/>
  <c r="N662" i="18"/>
  <c r="N663" i="18"/>
  <c r="N664" i="18"/>
  <c r="N665" i="18"/>
  <c r="N666" i="18"/>
  <c r="N667" i="18"/>
  <c r="N668" i="18"/>
  <c r="N669" i="18"/>
  <c r="N670" i="18"/>
  <c r="N671" i="18"/>
  <c r="N672" i="18"/>
  <c r="N673" i="18"/>
  <c r="N674" i="18"/>
  <c r="N675" i="18"/>
  <c r="N676" i="18"/>
  <c r="N677" i="18"/>
  <c r="N678" i="18"/>
  <c r="N679" i="18"/>
  <c r="N680" i="18"/>
  <c r="N681" i="18"/>
  <c r="N682" i="18"/>
  <c r="N683" i="18"/>
  <c r="N684" i="18"/>
  <c r="N685" i="18"/>
  <c r="N686" i="18"/>
  <c r="N687" i="18"/>
  <c r="N688" i="18"/>
  <c r="N689" i="18"/>
  <c r="N690" i="18"/>
  <c r="N691" i="18"/>
  <c r="N692" i="18"/>
  <c r="N693" i="18"/>
  <c r="N694" i="18"/>
  <c r="N695" i="18"/>
  <c r="N696" i="18"/>
  <c r="N697" i="18"/>
  <c r="N698" i="18"/>
  <c r="N699" i="18"/>
  <c r="N700" i="18"/>
  <c r="N701" i="18"/>
  <c r="N702" i="18"/>
  <c r="N703" i="18"/>
  <c r="N704" i="18"/>
  <c r="N705" i="18"/>
  <c r="N706" i="18"/>
  <c r="N707" i="18"/>
  <c r="N708" i="18"/>
  <c r="N709" i="18"/>
  <c r="N710" i="18"/>
  <c r="N711" i="18"/>
  <c r="N712" i="18"/>
  <c r="N713" i="18"/>
  <c r="N714" i="18"/>
  <c r="N715" i="18"/>
  <c r="N716" i="18"/>
  <c r="N717" i="18"/>
  <c r="N718" i="18"/>
  <c r="N719" i="18"/>
  <c r="N720" i="18"/>
  <c r="N721" i="18"/>
  <c r="N722" i="18"/>
  <c r="N723" i="18"/>
  <c r="N724" i="18"/>
  <c r="N725" i="18"/>
  <c r="N726" i="18"/>
  <c r="N727" i="18"/>
  <c r="N728" i="18"/>
  <c r="N729" i="18"/>
  <c r="N730" i="18"/>
  <c r="N731" i="18"/>
  <c r="N732" i="18"/>
  <c r="N733" i="18"/>
  <c r="N734" i="18"/>
  <c r="N735" i="18"/>
  <c r="N736" i="18"/>
  <c r="N737" i="18"/>
  <c r="N738" i="18"/>
  <c r="N739" i="18"/>
  <c r="N740" i="18"/>
  <c r="N741" i="18"/>
  <c r="N742" i="18"/>
  <c r="N743" i="18"/>
  <c r="N744" i="18"/>
  <c r="N745" i="18"/>
  <c r="N746" i="18"/>
  <c r="N747" i="18"/>
  <c r="N748" i="18"/>
  <c r="N749" i="18"/>
  <c r="N750" i="18"/>
  <c r="N751" i="18"/>
  <c r="N752" i="18"/>
  <c r="N753" i="18"/>
  <c r="N754" i="18"/>
  <c r="N755" i="18"/>
  <c r="N756" i="18"/>
  <c r="N757" i="18"/>
  <c r="N758" i="18"/>
  <c r="N759" i="18"/>
  <c r="N760" i="18"/>
  <c r="N761" i="18"/>
  <c r="N762" i="18"/>
  <c r="N763" i="18"/>
  <c r="N764" i="18"/>
  <c r="N765" i="18"/>
  <c r="N766" i="18"/>
  <c r="N767" i="18"/>
  <c r="N768" i="18"/>
  <c r="N769" i="18"/>
  <c r="N770" i="18"/>
  <c r="N771" i="18"/>
  <c r="N772" i="18"/>
  <c r="N773" i="18"/>
  <c r="N774" i="18"/>
  <c r="N775" i="18"/>
  <c r="N776" i="18"/>
  <c r="N777" i="18"/>
  <c r="N778" i="18"/>
  <c r="N779" i="18"/>
  <c r="N780" i="18"/>
  <c r="N781" i="18"/>
  <c r="N782" i="18"/>
  <c r="N783" i="18"/>
  <c r="N784" i="18"/>
  <c r="N785" i="18"/>
  <c r="N786" i="18"/>
  <c r="N787" i="18"/>
  <c r="N788" i="18"/>
  <c r="N789" i="18"/>
  <c r="N790" i="18"/>
  <c r="N791" i="18"/>
  <c r="N792" i="18"/>
  <c r="N793" i="18"/>
  <c r="N794" i="18"/>
  <c r="N795" i="18"/>
  <c r="N796" i="18"/>
  <c r="N797" i="18"/>
  <c r="N798" i="18"/>
  <c r="N799" i="18"/>
  <c r="N800" i="18"/>
  <c r="N801" i="18"/>
  <c r="N802" i="18"/>
  <c r="N803" i="18"/>
  <c r="N804" i="18"/>
  <c r="N805" i="18"/>
  <c r="N806" i="18"/>
  <c r="N807" i="18"/>
  <c r="N808" i="18"/>
  <c r="N809" i="18"/>
  <c r="N810" i="18"/>
  <c r="N811" i="18"/>
  <c r="N812" i="18"/>
  <c r="N813" i="18"/>
  <c r="N814" i="18"/>
  <c r="N815" i="18"/>
  <c r="N816" i="18"/>
  <c r="N817" i="18"/>
  <c r="N818" i="18"/>
  <c r="N819" i="18"/>
  <c r="N820" i="18"/>
  <c r="N821" i="18"/>
  <c r="N822" i="18"/>
  <c r="N823" i="18"/>
  <c r="N824" i="18"/>
  <c r="N825" i="18"/>
  <c r="N826" i="18"/>
  <c r="N827" i="18"/>
  <c r="N828" i="18"/>
  <c r="N829" i="18"/>
  <c r="N830" i="18"/>
  <c r="N831" i="18"/>
  <c r="N832" i="18"/>
  <c r="N833" i="18"/>
  <c r="N834" i="18"/>
  <c r="N835" i="18"/>
  <c r="N836" i="18"/>
  <c r="N837" i="18"/>
  <c r="N838" i="18"/>
  <c r="N839" i="18"/>
  <c r="N840" i="18"/>
  <c r="N841" i="18"/>
  <c r="N842" i="18"/>
  <c r="N843" i="18"/>
  <c r="N844" i="18"/>
  <c r="N845" i="18"/>
  <c r="N846" i="18"/>
  <c r="N847" i="18"/>
  <c r="N848" i="18"/>
  <c r="N849" i="18"/>
  <c r="N850" i="18"/>
  <c r="N851" i="18"/>
  <c r="N852" i="18"/>
  <c r="N853" i="18"/>
  <c r="N854" i="18"/>
  <c r="N855" i="18"/>
  <c r="N856" i="18"/>
  <c r="N857" i="18"/>
  <c r="N858" i="18"/>
  <c r="N859" i="18"/>
  <c r="N860" i="18"/>
  <c r="N861" i="18"/>
  <c r="N862" i="18"/>
  <c r="N863" i="18"/>
  <c r="N864" i="18"/>
  <c r="N865" i="18"/>
  <c r="N866" i="18"/>
  <c r="N867" i="18"/>
  <c r="N868" i="18"/>
  <c r="N869" i="18"/>
  <c r="N870" i="18"/>
  <c r="N871" i="18"/>
  <c r="N872" i="18"/>
  <c r="N873" i="18"/>
  <c r="N874" i="18"/>
  <c r="N875" i="18"/>
  <c r="N876" i="18"/>
  <c r="N877" i="18"/>
  <c r="N878" i="18"/>
  <c r="N879" i="18"/>
  <c r="N880" i="18"/>
  <c r="N881" i="18"/>
  <c r="N882" i="18"/>
  <c r="N883" i="18"/>
  <c r="N884" i="18"/>
  <c r="N885" i="18"/>
  <c r="N886" i="18"/>
  <c r="N887" i="18"/>
  <c r="N888" i="18"/>
  <c r="N889" i="18"/>
  <c r="N890" i="18"/>
  <c r="N891" i="18"/>
  <c r="N892" i="18"/>
  <c r="N893" i="18"/>
  <c r="N894" i="18"/>
  <c r="N895" i="18"/>
  <c r="N896" i="18"/>
  <c r="N897" i="18"/>
  <c r="N898" i="18"/>
  <c r="N899" i="18"/>
  <c r="N900" i="18"/>
  <c r="N901" i="18"/>
  <c r="N902" i="18"/>
  <c r="N903" i="18"/>
  <c r="N904" i="18"/>
  <c r="N6" i="18"/>
  <c r="C46" i="4" l="1"/>
  <c r="Y46" i="4"/>
  <c r="T46" i="4" s="1"/>
  <c r="C47" i="4"/>
  <c r="Y47" i="4"/>
  <c r="T47" i="4" s="1"/>
  <c r="C48" i="4"/>
  <c r="Y48" i="4"/>
  <c r="T48" i="4" s="1"/>
  <c r="C49" i="4"/>
  <c r="Y49" i="4"/>
  <c r="T49" i="4" s="1"/>
  <c r="C50" i="4"/>
  <c r="Y50" i="4"/>
  <c r="T50" i="4" s="1"/>
  <c r="C51" i="4"/>
  <c r="Y51" i="4"/>
  <c r="T51" i="4" s="1"/>
  <c r="C52" i="4"/>
  <c r="Y52" i="4"/>
  <c r="T52" i="4" s="1"/>
  <c r="C53" i="4"/>
  <c r="Y53" i="4"/>
  <c r="T53" i="4" s="1"/>
  <c r="C54" i="4"/>
  <c r="Y54" i="4"/>
  <c r="T54" i="4" s="1"/>
  <c r="C55" i="4"/>
  <c r="Y55" i="4"/>
  <c r="T55" i="4" s="1"/>
  <c r="C56" i="4"/>
  <c r="Y56" i="4"/>
  <c r="T56" i="4" s="1"/>
  <c r="C57" i="4"/>
  <c r="Y57" i="4"/>
  <c r="T57" i="4" s="1"/>
  <c r="C58" i="4"/>
  <c r="Y58" i="4"/>
  <c r="T58" i="4" s="1"/>
  <c r="C59" i="4"/>
  <c r="Y59" i="4"/>
  <c r="T59" i="4" s="1"/>
  <c r="C60" i="4"/>
  <c r="Y60" i="4"/>
  <c r="T60" i="4" s="1"/>
  <c r="C61" i="4"/>
  <c r="Y61" i="4"/>
  <c r="T61" i="4" s="1"/>
  <c r="C62" i="4"/>
  <c r="Y62" i="4"/>
  <c r="T62" i="4" s="1"/>
  <c r="C63" i="4"/>
  <c r="Y63" i="4"/>
  <c r="T63" i="4" s="1"/>
  <c r="C64" i="4"/>
  <c r="Y64" i="4"/>
  <c r="T64" i="4" s="1"/>
  <c r="C65" i="4"/>
  <c r="Y65" i="4"/>
  <c r="T65" i="4" s="1"/>
  <c r="C66" i="4"/>
  <c r="Y66" i="4"/>
  <c r="T66" i="4" s="1"/>
  <c r="C67" i="4"/>
  <c r="Y67" i="4"/>
  <c r="T67" i="4" s="1"/>
  <c r="C68" i="4"/>
  <c r="Y68" i="4"/>
  <c r="T68" i="4" s="1"/>
  <c r="C69" i="4"/>
  <c r="Y69" i="4"/>
  <c r="T69" i="4" s="1"/>
  <c r="C70" i="4"/>
  <c r="Y70" i="4"/>
  <c r="T70" i="4" s="1"/>
  <c r="C71" i="4"/>
  <c r="Y71" i="4"/>
  <c r="T71" i="4" s="1"/>
  <c r="C72" i="4"/>
  <c r="Y72" i="4"/>
  <c r="T72" i="4" s="1"/>
  <c r="C73" i="4"/>
  <c r="Y73" i="4"/>
  <c r="T73" i="4" s="1"/>
  <c r="C74" i="4"/>
  <c r="Y74" i="4"/>
  <c r="T74" i="4" s="1"/>
  <c r="C75" i="4"/>
  <c r="Y75" i="4"/>
  <c r="T75" i="4" s="1"/>
  <c r="C76" i="4"/>
  <c r="Y76" i="4"/>
  <c r="T76" i="4" s="1"/>
  <c r="C77" i="4"/>
  <c r="Y77" i="4"/>
  <c r="T77" i="4" s="1"/>
  <c r="C78" i="4"/>
  <c r="Y78" i="4"/>
  <c r="T78" i="4" s="1"/>
  <c r="C79" i="4"/>
  <c r="Y79" i="4"/>
  <c r="T79" i="4" s="1"/>
  <c r="C80" i="4"/>
  <c r="Y80" i="4"/>
  <c r="T80" i="4" s="1"/>
  <c r="C81" i="4"/>
  <c r="Y81" i="4"/>
  <c r="T81" i="4" s="1"/>
  <c r="C82" i="4"/>
  <c r="Y82" i="4"/>
  <c r="T82" i="4" s="1"/>
  <c r="C83" i="4"/>
  <c r="Y83" i="4"/>
  <c r="T83" i="4" s="1"/>
  <c r="C84" i="4"/>
  <c r="Y84" i="4"/>
  <c r="T84" i="4" s="1"/>
  <c r="C85" i="4"/>
  <c r="Y85" i="4"/>
  <c r="T85" i="4" s="1"/>
  <c r="C86" i="4"/>
  <c r="Y86" i="4"/>
  <c r="T86" i="4" s="1"/>
  <c r="C87" i="4"/>
  <c r="Y87" i="4"/>
  <c r="T87" i="4" s="1"/>
  <c r="C88" i="4"/>
  <c r="Y88" i="4"/>
  <c r="T88" i="4" s="1"/>
  <c r="C89" i="4"/>
  <c r="Y89" i="4"/>
  <c r="T89" i="4" s="1"/>
  <c r="C90" i="4"/>
  <c r="Y90" i="4"/>
  <c r="T90" i="4" s="1"/>
  <c r="C91" i="4"/>
  <c r="Y91" i="4"/>
  <c r="T91" i="4" s="1"/>
  <c r="C92" i="4"/>
  <c r="Y92" i="4"/>
  <c r="T92" i="4" s="1"/>
  <c r="C93" i="4"/>
  <c r="Y93" i="4"/>
  <c r="T93" i="4" s="1"/>
  <c r="C94" i="4"/>
  <c r="Y94" i="4"/>
  <c r="T94" i="4" s="1"/>
  <c r="C95" i="4"/>
  <c r="Y95" i="4"/>
  <c r="T95" i="4" s="1"/>
  <c r="C96" i="4"/>
  <c r="Y96" i="4"/>
  <c r="T96" i="4" s="1"/>
  <c r="C97" i="4"/>
  <c r="Y97" i="4"/>
  <c r="T97" i="4" s="1"/>
  <c r="C98" i="4"/>
  <c r="Y98" i="4"/>
  <c r="T98" i="4" s="1"/>
  <c r="C99" i="4"/>
  <c r="Y99" i="4"/>
  <c r="T99" i="4" s="1"/>
  <c r="C100" i="4"/>
  <c r="Y100" i="4"/>
  <c r="T100" i="4" s="1"/>
  <c r="C101" i="4"/>
  <c r="Y101" i="4"/>
  <c r="T101" i="4" s="1"/>
  <c r="C102" i="4"/>
  <c r="Y102" i="4"/>
  <c r="T102" i="4" s="1"/>
  <c r="C103" i="4"/>
  <c r="Y103" i="4"/>
  <c r="T103" i="4" s="1"/>
  <c r="C104" i="4"/>
  <c r="Y104" i="4"/>
  <c r="T104" i="4" s="1"/>
  <c r="C105" i="4"/>
  <c r="Y105" i="4"/>
  <c r="T105" i="4" s="1"/>
  <c r="C106" i="4"/>
  <c r="Y106" i="4"/>
  <c r="T106" i="4" s="1"/>
  <c r="C107" i="4"/>
  <c r="Y107" i="4"/>
  <c r="T107" i="4" s="1"/>
  <c r="C108" i="4"/>
  <c r="Y108" i="4"/>
  <c r="T108" i="4" s="1"/>
  <c r="C109" i="4"/>
  <c r="Y109" i="4"/>
  <c r="T109" i="4" s="1"/>
  <c r="C110" i="4"/>
  <c r="Y110" i="4"/>
  <c r="T110" i="4" s="1"/>
  <c r="C111" i="4"/>
  <c r="Y111" i="4"/>
  <c r="T111" i="4" s="1"/>
  <c r="C112" i="4"/>
  <c r="Y112" i="4"/>
  <c r="T112" i="4" s="1"/>
  <c r="C113" i="4"/>
  <c r="Y113" i="4"/>
  <c r="T113" i="4" s="1"/>
  <c r="C114" i="4"/>
  <c r="Y114" i="4"/>
  <c r="T114" i="4" s="1"/>
  <c r="C115" i="4"/>
  <c r="Y115" i="4"/>
  <c r="T115" i="4" s="1"/>
  <c r="C116" i="4"/>
  <c r="Y116" i="4"/>
  <c r="T116" i="4" s="1"/>
  <c r="C117" i="4"/>
  <c r="Y117" i="4"/>
  <c r="T117" i="4" s="1"/>
  <c r="C118" i="4"/>
  <c r="Y118" i="4"/>
  <c r="T118" i="4" s="1"/>
  <c r="C119" i="4"/>
  <c r="Y119" i="4"/>
  <c r="T119" i="4" s="1"/>
  <c r="C120" i="4"/>
  <c r="Y120" i="4"/>
  <c r="T120" i="4" s="1"/>
  <c r="C121" i="4"/>
  <c r="Y121" i="4"/>
  <c r="T121" i="4" s="1"/>
  <c r="C122" i="4"/>
  <c r="Y122" i="4"/>
  <c r="T122" i="4" s="1"/>
  <c r="C123" i="4"/>
  <c r="Y123" i="4"/>
  <c r="T123" i="4" s="1"/>
  <c r="C124" i="4"/>
  <c r="Y124" i="4"/>
  <c r="T124" i="4" s="1"/>
  <c r="C125" i="4"/>
  <c r="Y125" i="4"/>
  <c r="T125" i="4" s="1"/>
  <c r="C126" i="4"/>
  <c r="Y126" i="4"/>
  <c r="T126" i="4" s="1"/>
  <c r="C127" i="4"/>
  <c r="Y127" i="4"/>
  <c r="T127" i="4" s="1"/>
  <c r="C128" i="4"/>
  <c r="Y128" i="4"/>
  <c r="T128" i="4" s="1"/>
  <c r="C129" i="4"/>
  <c r="Y129" i="4"/>
  <c r="T129" i="4" s="1"/>
  <c r="C130" i="4"/>
  <c r="Y130" i="4"/>
  <c r="T130" i="4" s="1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Y144" i="4"/>
  <c r="T144" i="4" s="1"/>
  <c r="C145" i="4"/>
  <c r="C146" i="4"/>
  <c r="C147" i="4"/>
  <c r="C148" i="4"/>
  <c r="C149" i="4"/>
  <c r="C150" i="4"/>
  <c r="C151" i="4"/>
  <c r="C152" i="4"/>
  <c r="Y152" i="4"/>
  <c r="T152" i="4" s="1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Y176" i="4"/>
  <c r="T176" i="4" s="1"/>
  <c r="C177" i="4"/>
  <c r="C178" i="4"/>
  <c r="C179" i="4"/>
  <c r="C180" i="4"/>
  <c r="C181" i="4"/>
  <c r="C182" i="4"/>
  <c r="C183" i="4"/>
  <c r="C184" i="4"/>
  <c r="Y184" i="4"/>
  <c r="T184" i="4" s="1"/>
  <c r="C185" i="4"/>
  <c r="C186" i="4"/>
  <c r="C187" i="4"/>
  <c r="C188" i="4"/>
  <c r="C189" i="4"/>
  <c r="C190" i="4"/>
  <c r="C191" i="4"/>
  <c r="C192" i="4"/>
  <c r="C193" i="4"/>
  <c r="C194" i="4"/>
  <c r="C195" i="4"/>
  <c r="C196" i="4"/>
  <c r="Y196" i="4"/>
  <c r="T196" i="4" s="1"/>
  <c r="C197" i="4"/>
  <c r="C198" i="4"/>
  <c r="C199" i="4"/>
  <c r="C200" i="4"/>
  <c r="Y200" i="4"/>
  <c r="T200" i="4" s="1"/>
  <c r="C201" i="4"/>
  <c r="C202" i="4"/>
  <c r="C203" i="4"/>
  <c r="C204" i="4"/>
  <c r="C205" i="4"/>
  <c r="C206" i="4"/>
  <c r="C207" i="4"/>
  <c r="C208" i="4"/>
  <c r="C209" i="4"/>
  <c r="C210" i="4"/>
  <c r="C211" i="4"/>
  <c r="C212" i="4"/>
  <c r="Y212" i="4"/>
  <c r="T212" i="4" s="1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6" i="4"/>
  <c r="Y6" i="4"/>
  <c r="T6" i="4" s="1"/>
  <c r="C7" i="4"/>
  <c r="Y7" i="4"/>
  <c r="T7" i="4" s="1"/>
  <c r="C8" i="4"/>
  <c r="Y8" i="4"/>
  <c r="T8" i="4" s="1"/>
  <c r="C9" i="4"/>
  <c r="Y9" i="4"/>
  <c r="T9" i="4" s="1"/>
  <c r="C10" i="4"/>
  <c r="Y10" i="4"/>
  <c r="T10" i="4" s="1"/>
  <c r="C11" i="4"/>
  <c r="Y11" i="4"/>
  <c r="T11" i="4" s="1"/>
  <c r="C12" i="4"/>
  <c r="Y12" i="4"/>
  <c r="T12" i="4" s="1"/>
  <c r="C13" i="4"/>
  <c r="Y13" i="4"/>
  <c r="T13" i="4" s="1"/>
  <c r="C14" i="4"/>
  <c r="Y14" i="4"/>
  <c r="T14" i="4" s="1"/>
  <c r="C15" i="4"/>
  <c r="Y15" i="4"/>
  <c r="T15" i="4" s="1"/>
  <c r="C16" i="4"/>
  <c r="Y16" i="4"/>
  <c r="T16" i="4" s="1"/>
  <c r="C17" i="4"/>
  <c r="Y17" i="4"/>
  <c r="T17" i="4" s="1"/>
  <c r="C18" i="4"/>
  <c r="Y18" i="4"/>
  <c r="T18" i="4" s="1"/>
  <c r="C19" i="4"/>
  <c r="Y19" i="4"/>
  <c r="T19" i="4" s="1"/>
  <c r="C20" i="4"/>
  <c r="Y20" i="4"/>
  <c r="T20" i="4" s="1"/>
  <c r="C21" i="4"/>
  <c r="Y21" i="4"/>
  <c r="T21" i="4" s="1"/>
  <c r="C22" i="4"/>
  <c r="Y22" i="4"/>
  <c r="T22" i="4" s="1"/>
  <c r="C23" i="4"/>
  <c r="Y23" i="4"/>
  <c r="T23" i="4" s="1"/>
  <c r="C24" i="4"/>
  <c r="Y24" i="4"/>
  <c r="T24" i="4" s="1"/>
  <c r="C25" i="4"/>
  <c r="Y25" i="4"/>
  <c r="T25" i="4" s="1"/>
  <c r="C26" i="4"/>
  <c r="Y26" i="4"/>
  <c r="T26" i="4" s="1"/>
  <c r="C27" i="4"/>
  <c r="Y27" i="4"/>
  <c r="T27" i="4" s="1"/>
  <c r="C28" i="4"/>
  <c r="Y28" i="4"/>
  <c r="T28" i="4" s="1"/>
  <c r="C29" i="4"/>
  <c r="Y29" i="4"/>
  <c r="T29" i="4" s="1"/>
  <c r="C30" i="4"/>
  <c r="Y30" i="4"/>
  <c r="T30" i="4" s="1"/>
  <c r="C31" i="4"/>
  <c r="Y31" i="4"/>
  <c r="T31" i="4" s="1"/>
  <c r="C32" i="4"/>
  <c r="Y32" i="4"/>
  <c r="T32" i="4" s="1"/>
  <c r="C33" i="4"/>
  <c r="Y33" i="4"/>
  <c r="T33" i="4" s="1"/>
  <c r="C34" i="4"/>
  <c r="Y34" i="4"/>
  <c r="T34" i="4" s="1"/>
  <c r="C35" i="4"/>
  <c r="Y35" i="4"/>
  <c r="T35" i="4" s="1"/>
  <c r="C36" i="4"/>
  <c r="Y36" i="4"/>
  <c r="T36" i="4" s="1"/>
  <c r="C37" i="4"/>
  <c r="Y37" i="4"/>
  <c r="T37" i="4" s="1"/>
  <c r="C38" i="4"/>
  <c r="Y38" i="4"/>
  <c r="T38" i="4" s="1"/>
  <c r="C39" i="4"/>
  <c r="Y39" i="4"/>
  <c r="T39" i="4" s="1"/>
  <c r="C40" i="4"/>
  <c r="Y40" i="4"/>
  <c r="T40" i="4" s="1"/>
  <c r="C41" i="4"/>
  <c r="Y41" i="4"/>
  <c r="T41" i="4" s="1"/>
  <c r="C42" i="4"/>
  <c r="Y42" i="4"/>
  <c r="T42" i="4" s="1"/>
  <c r="C43" i="4"/>
  <c r="Y43" i="4"/>
  <c r="T43" i="4" s="1"/>
  <c r="C44" i="4"/>
  <c r="Y44" i="4"/>
  <c r="T44" i="4" s="1"/>
  <c r="C45" i="4"/>
  <c r="Y45" i="4"/>
  <c r="T45" i="4" s="1"/>
  <c r="T2" i="4" l="1"/>
  <c r="Y299" i="4"/>
  <c r="T299" i="4" s="1"/>
  <c r="Y297" i="4"/>
  <c r="T297" i="4" s="1"/>
  <c r="Y295" i="4"/>
  <c r="T295" i="4" s="1"/>
  <c r="Y293" i="4"/>
  <c r="T293" i="4" s="1"/>
  <c r="Y291" i="4"/>
  <c r="T291" i="4" s="1"/>
  <c r="Y289" i="4"/>
  <c r="T289" i="4" s="1"/>
  <c r="Y287" i="4"/>
  <c r="T287" i="4" s="1"/>
  <c r="Y285" i="4"/>
  <c r="T285" i="4" s="1"/>
  <c r="Y283" i="4"/>
  <c r="T283" i="4" s="1"/>
  <c r="Y281" i="4"/>
  <c r="T281" i="4" s="1"/>
  <c r="Y279" i="4"/>
  <c r="T279" i="4" s="1"/>
  <c r="Y277" i="4"/>
  <c r="T277" i="4" s="1"/>
  <c r="Y275" i="4"/>
  <c r="T275" i="4" s="1"/>
  <c r="Y273" i="4"/>
  <c r="T273" i="4" s="1"/>
  <c r="Y271" i="4"/>
  <c r="T271" i="4" s="1"/>
  <c r="Y269" i="4"/>
  <c r="T269" i="4" s="1"/>
  <c r="Y267" i="4"/>
  <c r="T267" i="4" s="1"/>
  <c r="Y265" i="4"/>
  <c r="T265" i="4" s="1"/>
  <c r="Y263" i="4"/>
  <c r="T263" i="4" s="1"/>
  <c r="Y261" i="4"/>
  <c r="T261" i="4" s="1"/>
  <c r="Y259" i="4"/>
  <c r="T259" i="4" s="1"/>
  <c r="Y257" i="4"/>
  <c r="T257" i="4" s="1"/>
  <c r="Y255" i="4"/>
  <c r="T255" i="4" s="1"/>
  <c r="Y253" i="4"/>
  <c r="T253" i="4" s="1"/>
  <c r="Y251" i="4"/>
  <c r="T251" i="4" s="1"/>
  <c r="Y249" i="4"/>
  <c r="T249" i="4" s="1"/>
  <c r="Y247" i="4"/>
  <c r="T247" i="4" s="1"/>
  <c r="Y245" i="4"/>
  <c r="T245" i="4" s="1"/>
  <c r="Y243" i="4"/>
  <c r="T243" i="4" s="1"/>
  <c r="Y241" i="4"/>
  <c r="T241" i="4" s="1"/>
  <c r="Y239" i="4"/>
  <c r="T239" i="4" s="1"/>
  <c r="Y237" i="4"/>
  <c r="T237" i="4" s="1"/>
  <c r="Y235" i="4"/>
  <c r="T235" i="4" s="1"/>
  <c r="Y233" i="4"/>
  <c r="T233" i="4" s="1"/>
  <c r="Y231" i="4"/>
  <c r="T231" i="4" s="1"/>
  <c r="Y229" i="4"/>
  <c r="T229" i="4" s="1"/>
  <c r="Y227" i="4"/>
  <c r="T227" i="4" s="1"/>
  <c r="Y225" i="4"/>
  <c r="T225" i="4" s="1"/>
  <c r="Y223" i="4"/>
  <c r="T223" i="4" s="1"/>
  <c r="Y221" i="4"/>
  <c r="T221" i="4" s="1"/>
  <c r="Y219" i="4"/>
  <c r="T219" i="4" s="1"/>
  <c r="Y217" i="4"/>
  <c r="T217" i="4" s="1"/>
  <c r="Y215" i="4"/>
  <c r="T215" i="4" s="1"/>
  <c r="Y213" i="4"/>
  <c r="T213" i="4" s="1"/>
  <c r="Y198" i="4"/>
  <c r="T198" i="4" s="1"/>
  <c r="Y183" i="4"/>
  <c r="T183" i="4" s="1"/>
  <c r="Y181" i="4"/>
  <c r="T181" i="4" s="1"/>
  <c r="Y179" i="4"/>
  <c r="T179" i="4" s="1"/>
  <c r="Y177" i="4"/>
  <c r="T177" i="4" s="1"/>
  <c r="Y150" i="4"/>
  <c r="T150" i="4" s="1"/>
  <c r="Y148" i="4"/>
  <c r="T148" i="4" s="1"/>
  <c r="Y146" i="4"/>
  <c r="T146" i="4" s="1"/>
  <c r="Y211" i="4"/>
  <c r="T211" i="4" s="1"/>
  <c r="Y209" i="4"/>
  <c r="T209" i="4" s="1"/>
  <c r="Y207" i="4"/>
  <c r="T207" i="4" s="1"/>
  <c r="Y205" i="4"/>
  <c r="T205" i="4" s="1"/>
  <c r="Y203" i="4"/>
  <c r="T203" i="4" s="1"/>
  <c r="Y201" i="4"/>
  <c r="T201" i="4" s="1"/>
  <c r="Y194" i="4"/>
  <c r="T194" i="4" s="1"/>
  <c r="Y192" i="4"/>
  <c r="T192" i="4" s="1"/>
  <c r="Y190" i="4"/>
  <c r="T190" i="4" s="1"/>
  <c r="Y188" i="4"/>
  <c r="T188" i="4" s="1"/>
  <c r="Y186" i="4"/>
  <c r="T186" i="4" s="1"/>
  <c r="Y175" i="4"/>
  <c r="T175" i="4" s="1"/>
  <c r="Y173" i="4"/>
  <c r="T173" i="4" s="1"/>
  <c r="Y171" i="4"/>
  <c r="T171" i="4" s="1"/>
  <c r="Y169" i="4"/>
  <c r="T169" i="4" s="1"/>
  <c r="Y167" i="4"/>
  <c r="T167" i="4" s="1"/>
  <c r="Y165" i="4"/>
  <c r="T165" i="4" s="1"/>
  <c r="Y163" i="4"/>
  <c r="T163" i="4" s="1"/>
  <c r="Y161" i="4"/>
  <c r="T161" i="4" s="1"/>
  <c r="Y159" i="4"/>
  <c r="T159" i="4" s="1"/>
  <c r="Y157" i="4"/>
  <c r="T157" i="4" s="1"/>
  <c r="Y155" i="4"/>
  <c r="T155" i="4" s="1"/>
  <c r="Y153" i="4"/>
  <c r="T153" i="4" s="1"/>
  <c r="Y142" i="4"/>
  <c r="T142" i="4" s="1"/>
  <c r="Y140" i="4"/>
  <c r="T140" i="4" s="1"/>
  <c r="Y138" i="4"/>
  <c r="T138" i="4" s="1"/>
  <c r="Y136" i="4"/>
  <c r="T136" i="4" s="1"/>
  <c r="Y134" i="4"/>
  <c r="T134" i="4" s="1"/>
  <c r="Y132" i="4"/>
  <c r="T132" i="4" s="1"/>
  <c r="Y298" i="4"/>
  <c r="T298" i="4" s="1"/>
  <c r="Y296" i="4"/>
  <c r="T296" i="4" s="1"/>
  <c r="Y294" i="4"/>
  <c r="T294" i="4" s="1"/>
  <c r="Y292" i="4"/>
  <c r="T292" i="4" s="1"/>
  <c r="Y290" i="4"/>
  <c r="T290" i="4" s="1"/>
  <c r="Y288" i="4"/>
  <c r="T288" i="4" s="1"/>
  <c r="Y286" i="4"/>
  <c r="T286" i="4" s="1"/>
  <c r="Y284" i="4"/>
  <c r="T284" i="4" s="1"/>
  <c r="Y282" i="4"/>
  <c r="T282" i="4" s="1"/>
  <c r="Y280" i="4"/>
  <c r="T280" i="4" s="1"/>
  <c r="Y278" i="4"/>
  <c r="T278" i="4" s="1"/>
  <c r="Y276" i="4"/>
  <c r="T276" i="4" s="1"/>
  <c r="Y274" i="4"/>
  <c r="T274" i="4" s="1"/>
  <c r="Y272" i="4"/>
  <c r="T272" i="4" s="1"/>
  <c r="Y270" i="4"/>
  <c r="T270" i="4" s="1"/>
  <c r="Y268" i="4"/>
  <c r="T268" i="4" s="1"/>
  <c r="Y266" i="4"/>
  <c r="T266" i="4" s="1"/>
  <c r="Y264" i="4"/>
  <c r="T264" i="4" s="1"/>
  <c r="Y262" i="4"/>
  <c r="T262" i="4" s="1"/>
  <c r="Y260" i="4"/>
  <c r="T260" i="4" s="1"/>
  <c r="Y258" i="4"/>
  <c r="T258" i="4" s="1"/>
  <c r="Y256" i="4"/>
  <c r="T256" i="4" s="1"/>
  <c r="Y254" i="4"/>
  <c r="T254" i="4" s="1"/>
  <c r="Y252" i="4"/>
  <c r="T252" i="4" s="1"/>
  <c r="Y250" i="4"/>
  <c r="T250" i="4" s="1"/>
  <c r="Y248" i="4"/>
  <c r="T248" i="4" s="1"/>
  <c r="Y246" i="4"/>
  <c r="T246" i="4" s="1"/>
  <c r="Y244" i="4"/>
  <c r="T244" i="4" s="1"/>
  <c r="Y242" i="4"/>
  <c r="T242" i="4" s="1"/>
  <c r="Y240" i="4"/>
  <c r="T240" i="4" s="1"/>
  <c r="Y238" i="4"/>
  <c r="T238" i="4" s="1"/>
  <c r="Y236" i="4"/>
  <c r="T236" i="4" s="1"/>
  <c r="Y234" i="4"/>
  <c r="T234" i="4" s="1"/>
  <c r="Y232" i="4"/>
  <c r="T232" i="4" s="1"/>
  <c r="Y230" i="4"/>
  <c r="T230" i="4" s="1"/>
  <c r="Y228" i="4"/>
  <c r="T228" i="4" s="1"/>
  <c r="Y226" i="4"/>
  <c r="T226" i="4" s="1"/>
  <c r="Y224" i="4"/>
  <c r="T224" i="4" s="1"/>
  <c r="Y222" i="4"/>
  <c r="T222" i="4" s="1"/>
  <c r="Y220" i="4"/>
  <c r="T220" i="4" s="1"/>
  <c r="Y218" i="4"/>
  <c r="T218" i="4" s="1"/>
  <c r="Y216" i="4"/>
  <c r="T216" i="4" s="1"/>
  <c r="Y214" i="4"/>
  <c r="T214" i="4" s="1"/>
  <c r="Y199" i="4"/>
  <c r="T199" i="4" s="1"/>
  <c r="Y197" i="4"/>
  <c r="T197" i="4" s="1"/>
  <c r="Y182" i="4"/>
  <c r="T182" i="4" s="1"/>
  <c r="Y180" i="4"/>
  <c r="T180" i="4" s="1"/>
  <c r="Y178" i="4"/>
  <c r="T178" i="4" s="1"/>
  <c r="Y151" i="4"/>
  <c r="T151" i="4" s="1"/>
  <c r="Y149" i="4"/>
  <c r="T149" i="4" s="1"/>
  <c r="Y147" i="4"/>
  <c r="T147" i="4" s="1"/>
  <c r="Y145" i="4"/>
  <c r="T145" i="4" s="1"/>
  <c r="Y210" i="4"/>
  <c r="T210" i="4" s="1"/>
  <c r="Y208" i="4"/>
  <c r="T208" i="4" s="1"/>
  <c r="Y206" i="4"/>
  <c r="T206" i="4" s="1"/>
  <c r="Y204" i="4"/>
  <c r="T204" i="4" s="1"/>
  <c r="Y202" i="4"/>
  <c r="T202" i="4" s="1"/>
  <c r="Y195" i="4"/>
  <c r="T195" i="4" s="1"/>
  <c r="Y193" i="4"/>
  <c r="T193" i="4" s="1"/>
  <c r="Y191" i="4"/>
  <c r="T191" i="4" s="1"/>
  <c r="Y189" i="4"/>
  <c r="T189" i="4" s="1"/>
  <c r="Y187" i="4"/>
  <c r="T187" i="4" s="1"/>
  <c r="Y185" i="4"/>
  <c r="T185" i="4" s="1"/>
  <c r="Y174" i="4"/>
  <c r="T174" i="4" s="1"/>
  <c r="Y172" i="4"/>
  <c r="T172" i="4" s="1"/>
  <c r="Y170" i="4"/>
  <c r="T170" i="4" s="1"/>
  <c r="Y168" i="4"/>
  <c r="T168" i="4" s="1"/>
  <c r="Y166" i="4"/>
  <c r="T166" i="4" s="1"/>
  <c r="Y164" i="4"/>
  <c r="T164" i="4" s="1"/>
  <c r="Y162" i="4"/>
  <c r="T162" i="4" s="1"/>
  <c r="Y160" i="4"/>
  <c r="T160" i="4" s="1"/>
  <c r="Y158" i="4"/>
  <c r="T158" i="4" s="1"/>
  <c r="Y156" i="4"/>
  <c r="T156" i="4" s="1"/>
  <c r="Y154" i="4"/>
  <c r="T154" i="4" s="1"/>
  <c r="Y143" i="4"/>
  <c r="T143" i="4" s="1"/>
  <c r="Y141" i="4"/>
  <c r="T141" i="4" s="1"/>
  <c r="Y139" i="4"/>
  <c r="T139" i="4" s="1"/>
  <c r="Y137" i="4"/>
  <c r="T137" i="4" s="1"/>
  <c r="Y135" i="4"/>
  <c r="T135" i="4" s="1"/>
  <c r="Y133" i="4"/>
  <c r="T133" i="4" s="1"/>
  <c r="Y131" i="4"/>
  <c r="T131" i="4" s="1"/>
  <c r="R4" i="4"/>
  <c r="C5" i="4" l="1"/>
  <c r="Y5" i="4" l="1"/>
  <c r="T5" i="4" s="1"/>
  <c r="H2" i="4"/>
  <c r="N2" i="4" l="1"/>
  <c r="A3" i="4" l="1"/>
  <c r="P904" i="18" l="1"/>
  <c r="O904" i="18"/>
  <c r="P903" i="18"/>
  <c r="O903" i="18"/>
  <c r="P902" i="18"/>
  <c r="O902" i="18"/>
  <c r="P901" i="18"/>
  <c r="O901" i="18"/>
  <c r="P900" i="18"/>
  <c r="O900" i="18"/>
  <c r="P899" i="18"/>
  <c r="O899" i="18"/>
  <c r="P898" i="18"/>
  <c r="O898" i="18"/>
  <c r="P897" i="18"/>
  <c r="O897" i="18"/>
  <c r="P896" i="18"/>
  <c r="O896" i="18"/>
  <c r="P895" i="18"/>
  <c r="O895" i="18"/>
  <c r="P894" i="18"/>
  <c r="O894" i="18"/>
  <c r="P893" i="18"/>
  <c r="O893" i="18"/>
  <c r="P892" i="18"/>
  <c r="O892" i="18"/>
  <c r="P891" i="18"/>
  <c r="O891" i="18"/>
  <c r="P890" i="18"/>
  <c r="O890" i="18"/>
  <c r="P889" i="18"/>
  <c r="O889" i="18"/>
  <c r="P888" i="18"/>
  <c r="O888" i="18"/>
  <c r="P887" i="18"/>
  <c r="O887" i="18"/>
  <c r="P886" i="18"/>
  <c r="O886" i="18"/>
  <c r="P885" i="18"/>
  <c r="O885" i="18"/>
  <c r="P884" i="18"/>
  <c r="O884" i="18"/>
  <c r="P883" i="18"/>
  <c r="O883" i="18"/>
  <c r="P882" i="18"/>
  <c r="O882" i="18"/>
  <c r="P881" i="18"/>
  <c r="O881" i="18"/>
  <c r="P880" i="18"/>
  <c r="O880" i="18"/>
  <c r="P879" i="18"/>
  <c r="O879" i="18"/>
  <c r="P878" i="18"/>
  <c r="O878" i="18"/>
  <c r="P877" i="18"/>
  <c r="O877" i="18"/>
  <c r="P876" i="18"/>
  <c r="O876" i="18"/>
  <c r="P875" i="18"/>
  <c r="O875" i="18"/>
  <c r="P874" i="18"/>
  <c r="O874" i="18"/>
  <c r="P873" i="18"/>
  <c r="O873" i="18"/>
  <c r="P872" i="18"/>
  <c r="O872" i="18"/>
  <c r="P871" i="18"/>
  <c r="O871" i="18"/>
  <c r="P870" i="18"/>
  <c r="O870" i="18"/>
  <c r="P869" i="18"/>
  <c r="O869" i="18"/>
  <c r="P868" i="18"/>
  <c r="O868" i="18"/>
  <c r="P867" i="18"/>
  <c r="O867" i="18"/>
  <c r="P866" i="18"/>
  <c r="O866" i="18"/>
  <c r="P865" i="18"/>
  <c r="O865" i="18"/>
  <c r="P864" i="18"/>
  <c r="O864" i="18"/>
  <c r="P863" i="18"/>
  <c r="O863" i="18"/>
  <c r="P862" i="18"/>
  <c r="O862" i="18"/>
  <c r="P861" i="18"/>
  <c r="O861" i="18"/>
  <c r="P860" i="18"/>
  <c r="O860" i="18"/>
  <c r="P859" i="18"/>
  <c r="O859" i="18"/>
  <c r="P858" i="18"/>
  <c r="O858" i="18"/>
  <c r="P857" i="18"/>
  <c r="O857" i="18"/>
  <c r="P856" i="18"/>
  <c r="O856" i="18"/>
  <c r="P855" i="18"/>
  <c r="O855" i="18"/>
  <c r="P854" i="18"/>
  <c r="O854" i="18"/>
  <c r="P853" i="18"/>
  <c r="O853" i="18"/>
  <c r="P852" i="18"/>
  <c r="O852" i="18"/>
  <c r="P851" i="18"/>
  <c r="O851" i="18"/>
  <c r="P850" i="18"/>
  <c r="O850" i="18"/>
  <c r="P849" i="18"/>
  <c r="O849" i="18"/>
  <c r="P848" i="18"/>
  <c r="O848" i="18"/>
  <c r="P847" i="18"/>
  <c r="O847" i="18"/>
  <c r="P846" i="18"/>
  <c r="O846" i="18"/>
  <c r="P845" i="18"/>
  <c r="O845" i="18"/>
  <c r="P844" i="18"/>
  <c r="O844" i="18"/>
  <c r="P843" i="18"/>
  <c r="O843" i="18"/>
  <c r="P842" i="18"/>
  <c r="O842" i="18"/>
  <c r="P841" i="18"/>
  <c r="O841" i="18"/>
  <c r="P840" i="18"/>
  <c r="O840" i="18"/>
  <c r="P839" i="18"/>
  <c r="O839" i="18"/>
  <c r="P838" i="18"/>
  <c r="O838" i="18"/>
  <c r="P837" i="18"/>
  <c r="O837" i="18"/>
  <c r="P836" i="18"/>
  <c r="O836" i="18"/>
  <c r="P835" i="18"/>
  <c r="O835" i="18"/>
  <c r="P834" i="18"/>
  <c r="O834" i="18"/>
  <c r="P833" i="18"/>
  <c r="O833" i="18"/>
  <c r="P832" i="18"/>
  <c r="O832" i="18"/>
  <c r="P831" i="18"/>
  <c r="O831" i="18"/>
  <c r="P830" i="18"/>
  <c r="O830" i="18"/>
  <c r="P829" i="18"/>
  <c r="O829" i="18"/>
  <c r="P828" i="18"/>
  <c r="O828" i="18"/>
  <c r="P827" i="18"/>
  <c r="O827" i="18"/>
  <c r="P826" i="18"/>
  <c r="O826" i="18"/>
  <c r="P825" i="18"/>
  <c r="O825" i="18"/>
  <c r="P824" i="18"/>
  <c r="O824" i="18"/>
  <c r="P823" i="18"/>
  <c r="O823" i="18"/>
  <c r="P822" i="18"/>
  <c r="O822" i="18"/>
  <c r="P821" i="18"/>
  <c r="O821" i="18"/>
  <c r="P820" i="18"/>
  <c r="O820" i="18"/>
  <c r="P819" i="18"/>
  <c r="O819" i="18"/>
  <c r="P818" i="18"/>
  <c r="O818" i="18"/>
  <c r="P817" i="18"/>
  <c r="O817" i="18"/>
  <c r="P816" i="18"/>
  <c r="O816" i="18"/>
  <c r="P815" i="18"/>
  <c r="O815" i="18"/>
  <c r="P814" i="18"/>
  <c r="O814" i="18"/>
  <c r="P813" i="18"/>
  <c r="O813" i="18"/>
  <c r="P812" i="18"/>
  <c r="O812" i="18"/>
  <c r="P811" i="18"/>
  <c r="O811" i="18"/>
  <c r="P810" i="18"/>
  <c r="O810" i="18"/>
  <c r="P809" i="18"/>
  <c r="O809" i="18"/>
  <c r="P808" i="18"/>
  <c r="O808" i="18"/>
  <c r="P807" i="18"/>
  <c r="O807" i="18"/>
  <c r="P806" i="18"/>
  <c r="O806" i="18"/>
  <c r="P805" i="18"/>
  <c r="O805" i="18"/>
  <c r="P804" i="18"/>
  <c r="O804" i="18"/>
  <c r="P803" i="18"/>
  <c r="O803" i="18"/>
  <c r="P802" i="18"/>
  <c r="O802" i="18"/>
  <c r="P801" i="18"/>
  <c r="O801" i="18"/>
  <c r="P800" i="18"/>
  <c r="O800" i="18"/>
  <c r="P799" i="18"/>
  <c r="O799" i="18"/>
  <c r="P798" i="18"/>
  <c r="O798" i="18"/>
  <c r="P797" i="18"/>
  <c r="O797" i="18"/>
  <c r="P796" i="18"/>
  <c r="O796" i="18"/>
  <c r="P795" i="18"/>
  <c r="O795" i="18"/>
  <c r="P794" i="18"/>
  <c r="O794" i="18"/>
  <c r="P793" i="18"/>
  <c r="O793" i="18"/>
  <c r="P792" i="18"/>
  <c r="O792" i="18"/>
  <c r="P791" i="18"/>
  <c r="O791" i="18"/>
  <c r="P790" i="18"/>
  <c r="O790" i="18"/>
  <c r="P789" i="18"/>
  <c r="O789" i="18"/>
  <c r="P788" i="18"/>
  <c r="O788" i="18"/>
  <c r="P787" i="18"/>
  <c r="O787" i="18"/>
  <c r="P786" i="18"/>
  <c r="O786" i="18"/>
  <c r="P785" i="18"/>
  <c r="O785" i="18"/>
  <c r="P784" i="18"/>
  <c r="O784" i="18"/>
  <c r="P783" i="18"/>
  <c r="O783" i="18"/>
  <c r="P782" i="18"/>
  <c r="O782" i="18"/>
  <c r="P781" i="18"/>
  <c r="O781" i="18"/>
  <c r="P780" i="18"/>
  <c r="O780" i="18"/>
  <c r="P779" i="18"/>
  <c r="O779" i="18"/>
  <c r="P778" i="18"/>
  <c r="O778" i="18"/>
  <c r="P777" i="18"/>
  <c r="O777" i="18"/>
  <c r="P776" i="18"/>
  <c r="O776" i="18"/>
  <c r="P775" i="18"/>
  <c r="O775" i="18"/>
  <c r="P774" i="18"/>
  <c r="O774" i="18"/>
  <c r="P773" i="18"/>
  <c r="O773" i="18"/>
  <c r="P772" i="18"/>
  <c r="O772" i="18"/>
  <c r="P771" i="18"/>
  <c r="O771" i="18"/>
  <c r="P770" i="18"/>
  <c r="O770" i="18"/>
  <c r="P769" i="18"/>
  <c r="O769" i="18"/>
  <c r="P768" i="18"/>
  <c r="O768" i="18"/>
  <c r="P767" i="18"/>
  <c r="O767" i="18"/>
  <c r="P766" i="18"/>
  <c r="O766" i="18"/>
  <c r="P765" i="18"/>
  <c r="O765" i="18"/>
  <c r="P764" i="18"/>
  <c r="O764" i="18"/>
  <c r="P763" i="18"/>
  <c r="O763" i="18"/>
  <c r="P762" i="18"/>
  <c r="O762" i="18"/>
  <c r="P761" i="18"/>
  <c r="O761" i="18"/>
  <c r="P760" i="18"/>
  <c r="O760" i="18"/>
  <c r="P759" i="18"/>
  <c r="O759" i="18"/>
  <c r="P758" i="18"/>
  <c r="O758" i="18"/>
  <c r="P757" i="18"/>
  <c r="O757" i="18"/>
  <c r="P756" i="18"/>
  <c r="O756" i="18"/>
  <c r="P755" i="18"/>
  <c r="O755" i="18"/>
  <c r="P754" i="18"/>
  <c r="O754" i="18"/>
  <c r="P753" i="18"/>
  <c r="O753" i="18"/>
  <c r="P752" i="18"/>
  <c r="O752" i="18"/>
  <c r="P751" i="18"/>
  <c r="O751" i="18"/>
  <c r="P750" i="18"/>
  <c r="O750" i="18"/>
  <c r="P749" i="18"/>
  <c r="O749" i="18"/>
  <c r="P748" i="18"/>
  <c r="O748" i="18"/>
  <c r="P747" i="18"/>
  <c r="O747" i="18"/>
  <c r="P746" i="18"/>
  <c r="O746" i="18"/>
  <c r="P745" i="18"/>
  <c r="O745" i="18"/>
  <c r="P744" i="18"/>
  <c r="O744" i="18"/>
  <c r="P743" i="18"/>
  <c r="O743" i="18"/>
  <c r="P742" i="18"/>
  <c r="O742" i="18"/>
  <c r="P741" i="18"/>
  <c r="O741" i="18"/>
  <c r="P740" i="18"/>
  <c r="O740" i="18"/>
  <c r="P739" i="18"/>
  <c r="O739" i="18"/>
  <c r="P738" i="18"/>
  <c r="O738" i="18"/>
  <c r="P737" i="18"/>
  <c r="O737" i="18"/>
  <c r="P736" i="18"/>
  <c r="O736" i="18"/>
  <c r="P735" i="18"/>
  <c r="O735" i="18"/>
  <c r="P734" i="18"/>
  <c r="O734" i="18"/>
  <c r="P733" i="18"/>
  <c r="O733" i="18"/>
  <c r="P732" i="18"/>
  <c r="O732" i="18"/>
  <c r="P731" i="18"/>
  <c r="O731" i="18"/>
  <c r="P730" i="18"/>
  <c r="O730" i="18"/>
  <c r="P729" i="18"/>
  <c r="O729" i="18"/>
  <c r="P728" i="18"/>
  <c r="O728" i="18"/>
  <c r="P727" i="18"/>
  <c r="O727" i="18"/>
  <c r="P726" i="18"/>
  <c r="O726" i="18"/>
  <c r="P725" i="18"/>
  <c r="O725" i="18"/>
  <c r="P724" i="18"/>
  <c r="O724" i="18"/>
  <c r="P723" i="18"/>
  <c r="O723" i="18"/>
  <c r="P722" i="18"/>
  <c r="O722" i="18"/>
  <c r="P721" i="18"/>
  <c r="O721" i="18"/>
  <c r="P720" i="18"/>
  <c r="O720" i="18"/>
  <c r="P719" i="18"/>
  <c r="O719" i="18"/>
  <c r="P718" i="18"/>
  <c r="O718" i="18"/>
  <c r="P717" i="18"/>
  <c r="O717" i="18"/>
  <c r="P716" i="18"/>
  <c r="O716" i="18"/>
  <c r="P715" i="18"/>
  <c r="O715" i="18"/>
  <c r="P714" i="18"/>
  <c r="O714" i="18"/>
  <c r="P713" i="18"/>
  <c r="O713" i="18"/>
  <c r="P712" i="18"/>
  <c r="O712" i="18"/>
  <c r="P711" i="18"/>
  <c r="O711" i="18"/>
  <c r="P710" i="18"/>
  <c r="O710" i="18"/>
  <c r="P709" i="18"/>
  <c r="O709" i="18"/>
  <c r="P708" i="18"/>
  <c r="O708" i="18"/>
  <c r="P707" i="18"/>
  <c r="O707" i="18"/>
  <c r="P706" i="18"/>
  <c r="O706" i="18"/>
  <c r="P705" i="18"/>
  <c r="O705" i="18"/>
  <c r="P704" i="18"/>
  <c r="O704" i="18"/>
  <c r="P703" i="18"/>
  <c r="O703" i="18"/>
  <c r="P702" i="18"/>
  <c r="O702" i="18"/>
  <c r="P701" i="18"/>
  <c r="O701" i="18"/>
  <c r="P700" i="18"/>
  <c r="O700" i="18"/>
  <c r="P699" i="18"/>
  <c r="O699" i="18"/>
  <c r="P698" i="18"/>
  <c r="O698" i="18"/>
  <c r="P697" i="18"/>
  <c r="O697" i="18"/>
  <c r="P696" i="18"/>
  <c r="O696" i="18"/>
  <c r="P695" i="18"/>
  <c r="O695" i="18"/>
  <c r="P694" i="18"/>
  <c r="O694" i="18"/>
  <c r="P693" i="18"/>
  <c r="O693" i="18"/>
  <c r="P692" i="18"/>
  <c r="O692" i="18"/>
  <c r="P691" i="18"/>
  <c r="O691" i="18"/>
  <c r="P690" i="18"/>
  <c r="O690" i="18"/>
  <c r="P689" i="18"/>
  <c r="O689" i="18"/>
  <c r="P688" i="18"/>
  <c r="O688" i="18"/>
  <c r="P687" i="18"/>
  <c r="O687" i="18"/>
  <c r="P686" i="18"/>
  <c r="O686" i="18"/>
  <c r="P685" i="18"/>
  <c r="O685" i="18"/>
  <c r="P684" i="18"/>
  <c r="O684" i="18"/>
  <c r="P683" i="18"/>
  <c r="O683" i="18"/>
  <c r="P682" i="18"/>
  <c r="O682" i="18"/>
  <c r="P681" i="18"/>
  <c r="O681" i="18"/>
  <c r="P680" i="18"/>
  <c r="O680" i="18"/>
  <c r="P679" i="18"/>
  <c r="O679" i="18"/>
  <c r="P678" i="18"/>
  <c r="O678" i="18"/>
  <c r="P677" i="18"/>
  <c r="O677" i="18"/>
  <c r="P676" i="18"/>
  <c r="O676" i="18"/>
  <c r="P675" i="18"/>
  <c r="O675" i="18"/>
  <c r="P674" i="18"/>
  <c r="O674" i="18"/>
  <c r="P673" i="18"/>
  <c r="O673" i="18"/>
  <c r="P672" i="18"/>
  <c r="O672" i="18"/>
  <c r="P671" i="18"/>
  <c r="O671" i="18"/>
  <c r="P670" i="18"/>
  <c r="O670" i="18"/>
  <c r="P669" i="18"/>
  <c r="O669" i="18"/>
  <c r="P668" i="18"/>
  <c r="O668" i="18"/>
  <c r="P667" i="18"/>
  <c r="O667" i="18"/>
  <c r="P666" i="18"/>
  <c r="O666" i="18"/>
  <c r="P665" i="18"/>
  <c r="O665" i="18"/>
  <c r="P664" i="18"/>
  <c r="O664" i="18"/>
  <c r="P663" i="18"/>
  <c r="O663" i="18"/>
  <c r="P662" i="18"/>
  <c r="O662" i="18"/>
  <c r="P661" i="18"/>
  <c r="O661" i="18"/>
  <c r="P660" i="18"/>
  <c r="O660" i="18"/>
  <c r="P659" i="18"/>
  <c r="O659" i="18"/>
  <c r="P658" i="18"/>
  <c r="O658" i="18"/>
  <c r="P657" i="18"/>
  <c r="O657" i="18"/>
  <c r="P656" i="18"/>
  <c r="O656" i="18"/>
  <c r="P655" i="18"/>
  <c r="O655" i="18"/>
  <c r="P654" i="18"/>
  <c r="O654" i="18"/>
  <c r="P653" i="18"/>
  <c r="O653" i="18"/>
  <c r="P652" i="18"/>
  <c r="O652" i="18"/>
  <c r="P651" i="18"/>
  <c r="O651" i="18"/>
  <c r="P650" i="18"/>
  <c r="O650" i="18"/>
  <c r="P649" i="18"/>
  <c r="O649" i="18"/>
  <c r="P648" i="18"/>
  <c r="O648" i="18"/>
  <c r="P647" i="18"/>
  <c r="O647" i="18"/>
  <c r="P646" i="18"/>
  <c r="O646" i="18"/>
  <c r="P645" i="18"/>
  <c r="O645" i="18"/>
  <c r="P644" i="18"/>
  <c r="O644" i="18"/>
  <c r="P643" i="18"/>
  <c r="O643" i="18"/>
  <c r="P642" i="18"/>
  <c r="O642" i="18"/>
  <c r="P641" i="18"/>
  <c r="O641" i="18"/>
  <c r="P640" i="18"/>
  <c r="O640" i="18"/>
  <c r="P639" i="18"/>
  <c r="O639" i="18"/>
  <c r="P638" i="18"/>
  <c r="O638" i="18"/>
  <c r="P637" i="18"/>
  <c r="O637" i="18"/>
  <c r="P636" i="18"/>
  <c r="O636" i="18"/>
  <c r="P635" i="18"/>
  <c r="O635" i="18"/>
  <c r="P634" i="18"/>
  <c r="O634" i="18"/>
  <c r="P633" i="18"/>
  <c r="O633" i="18"/>
  <c r="P632" i="18"/>
  <c r="O632" i="18"/>
  <c r="P631" i="18"/>
  <c r="O631" i="18"/>
  <c r="P630" i="18"/>
  <c r="O630" i="18"/>
  <c r="P629" i="18"/>
  <c r="O629" i="18"/>
  <c r="P628" i="18"/>
  <c r="O628" i="18"/>
  <c r="P627" i="18"/>
  <c r="O627" i="18"/>
  <c r="P626" i="18"/>
  <c r="O626" i="18"/>
  <c r="P625" i="18"/>
  <c r="O625" i="18"/>
  <c r="P624" i="18"/>
  <c r="O624" i="18"/>
  <c r="P623" i="18"/>
  <c r="O623" i="18"/>
  <c r="P622" i="18"/>
  <c r="O622" i="18"/>
  <c r="P621" i="18"/>
  <c r="O621" i="18"/>
  <c r="P620" i="18"/>
  <c r="O620" i="18"/>
  <c r="P619" i="18"/>
  <c r="O619" i="18"/>
  <c r="P618" i="18"/>
  <c r="O618" i="18"/>
  <c r="P617" i="18"/>
  <c r="O617" i="18"/>
  <c r="P616" i="18"/>
  <c r="O616" i="18"/>
  <c r="P615" i="18"/>
  <c r="O615" i="18"/>
  <c r="P614" i="18"/>
  <c r="O614" i="18"/>
  <c r="P613" i="18"/>
  <c r="O613" i="18"/>
  <c r="P612" i="18"/>
  <c r="O612" i="18"/>
  <c r="P611" i="18"/>
  <c r="O611" i="18"/>
  <c r="P610" i="18"/>
  <c r="O610" i="18"/>
  <c r="P609" i="18"/>
  <c r="O609" i="18"/>
  <c r="P608" i="18"/>
  <c r="O608" i="18"/>
  <c r="P607" i="18"/>
  <c r="O607" i="18"/>
  <c r="P606" i="18"/>
  <c r="O606" i="18"/>
  <c r="P605" i="18"/>
  <c r="O605" i="18"/>
  <c r="P604" i="18"/>
  <c r="O604" i="18"/>
  <c r="P603" i="18"/>
  <c r="O603" i="18"/>
  <c r="P602" i="18"/>
  <c r="O602" i="18"/>
  <c r="P601" i="18"/>
  <c r="O601" i="18"/>
  <c r="P600" i="18"/>
  <c r="O600" i="18"/>
  <c r="P599" i="18"/>
  <c r="O599" i="18"/>
  <c r="P598" i="18"/>
  <c r="O598" i="18"/>
  <c r="P597" i="18"/>
  <c r="O597" i="18"/>
  <c r="P596" i="18"/>
  <c r="O596" i="18"/>
  <c r="P595" i="18"/>
  <c r="O595" i="18"/>
  <c r="P594" i="18"/>
  <c r="O594" i="18"/>
  <c r="P593" i="18"/>
  <c r="O593" i="18"/>
  <c r="P592" i="18"/>
  <c r="O592" i="18"/>
  <c r="P591" i="18"/>
  <c r="O591" i="18"/>
  <c r="P590" i="18"/>
  <c r="O590" i="18"/>
  <c r="P589" i="18"/>
  <c r="O589" i="18"/>
  <c r="P588" i="18"/>
  <c r="O588" i="18"/>
  <c r="P587" i="18"/>
  <c r="O587" i="18"/>
  <c r="P586" i="18"/>
  <c r="O586" i="18"/>
  <c r="P585" i="18"/>
  <c r="O585" i="18"/>
  <c r="P584" i="18"/>
  <c r="O584" i="18"/>
  <c r="P583" i="18"/>
  <c r="O583" i="18"/>
  <c r="P582" i="18"/>
  <c r="O582" i="18"/>
  <c r="P581" i="18"/>
  <c r="O581" i="18"/>
  <c r="P580" i="18"/>
  <c r="O580" i="18"/>
  <c r="P579" i="18"/>
  <c r="O579" i="18"/>
  <c r="P578" i="18"/>
  <c r="O578" i="18"/>
  <c r="P577" i="18"/>
  <c r="O577" i="18"/>
  <c r="P576" i="18"/>
  <c r="O576" i="18"/>
  <c r="P575" i="18"/>
  <c r="O575" i="18"/>
  <c r="P574" i="18"/>
  <c r="O574" i="18"/>
  <c r="P573" i="18"/>
  <c r="O573" i="18"/>
  <c r="P572" i="18"/>
  <c r="O572" i="18"/>
  <c r="P571" i="18"/>
  <c r="O571" i="18"/>
  <c r="P570" i="18"/>
  <c r="O570" i="18"/>
  <c r="P569" i="18"/>
  <c r="O569" i="18"/>
  <c r="P568" i="18"/>
  <c r="O568" i="18"/>
  <c r="P567" i="18"/>
  <c r="O567" i="18"/>
  <c r="P566" i="18"/>
  <c r="O566" i="18"/>
  <c r="P565" i="18"/>
  <c r="O565" i="18"/>
  <c r="P564" i="18"/>
  <c r="O564" i="18"/>
  <c r="P563" i="18"/>
  <c r="O563" i="18"/>
  <c r="P562" i="18"/>
  <c r="O562" i="18"/>
  <c r="P561" i="18"/>
  <c r="O561" i="18"/>
  <c r="P560" i="18"/>
  <c r="O560" i="18"/>
  <c r="P559" i="18"/>
  <c r="O559" i="18"/>
  <c r="P558" i="18"/>
  <c r="O558" i="18"/>
  <c r="P557" i="18"/>
  <c r="O557" i="18"/>
  <c r="P556" i="18"/>
  <c r="O556" i="18"/>
  <c r="P555" i="18"/>
  <c r="O555" i="18"/>
  <c r="P554" i="18"/>
  <c r="O554" i="18"/>
  <c r="P553" i="18"/>
  <c r="O553" i="18"/>
  <c r="P552" i="18"/>
  <c r="O552" i="18"/>
  <c r="P551" i="18"/>
  <c r="O551" i="18"/>
  <c r="P550" i="18"/>
  <c r="O550" i="18"/>
  <c r="P549" i="18"/>
  <c r="O549" i="18"/>
  <c r="P548" i="18"/>
  <c r="O548" i="18"/>
  <c r="P547" i="18"/>
  <c r="O547" i="18"/>
  <c r="P546" i="18"/>
  <c r="O546" i="18"/>
  <c r="P545" i="18"/>
  <c r="O545" i="18"/>
  <c r="P544" i="18"/>
  <c r="O544" i="18"/>
  <c r="P543" i="18"/>
  <c r="O543" i="18"/>
  <c r="P542" i="18"/>
  <c r="O542" i="18"/>
  <c r="P541" i="18"/>
  <c r="O541" i="18"/>
  <c r="P540" i="18"/>
  <c r="O540" i="18"/>
  <c r="P539" i="18"/>
  <c r="O539" i="18"/>
  <c r="P538" i="18"/>
  <c r="O538" i="18"/>
  <c r="P537" i="18"/>
  <c r="O537" i="18"/>
  <c r="P536" i="18"/>
  <c r="O536" i="18"/>
  <c r="P535" i="18"/>
  <c r="O535" i="18"/>
  <c r="P534" i="18"/>
  <c r="O534" i="18"/>
  <c r="P533" i="18"/>
  <c r="O533" i="18"/>
  <c r="P532" i="18"/>
  <c r="O532" i="18"/>
  <c r="P531" i="18"/>
  <c r="O531" i="18"/>
  <c r="P530" i="18"/>
  <c r="O530" i="18"/>
  <c r="P529" i="18"/>
  <c r="O529" i="18"/>
  <c r="P528" i="18"/>
  <c r="O528" i="18"/>
  <c r="P527" i="18"/>
  <c r="O527" i="18"/>
  <c r="P526" i="18"/>
  <c r="O526" i="18"/>
  <c r="P525" i="18"/>
  <c r="O525" i="18"/>
  <c r="P524" i="18"/>
  <c r="O524" i="18"/>
  <c r="P523" i="18"/>
  <c r="O523" i="18"/>
  <c r="P522" i="18"/>
  <c r="O522" i="18"/>
  <c r="P521" i="18"/>
  <c r="O521" i="18"/>
  <c r="P520" i="18"/>
  <c r="O520" i="18"/>
  <c r="P519" i="18"/>
  <c r="O519" i="18"/>
  <c r="P518" i="18"/>
  <c r="O518" i="18"/>
  <c r="P517" i="18"/>
  <c r="O517" i="18"/>
  <c r="P516" i="18"/>
  <c r="O516" i="18"/>
  <c r="P515" i="18"/>
  <c r="O515" i="18"/>
  <c r="P514" i="18"/>
  <c r="O514" i="18"/>
  <c r="P513" i="18"/>
  <c r="O513" i="18"/>
  <c r="P512" i="18"/>
  <c r="O512" i="18"/>
  <c r="P511" i="18"/>
  <c r="O511" i="18"/>
  <c r="P510" i="18"/>
  <c r="O510" i="18"/>
  <c r="P509" i="18"/>
  <c r="O509" i="18"/>
  <c r="P508" i="18"/>
  <c r="O508" i="18"/>
  <c r="P507" i="18"/>
  <c r="O507" i="18"/>
  <c r="P506" i="18"/>
  <c r="O506" i="18"/>
  <c r="P505" i="18"/>
  <c r="O505" i="18"/>
  <c r="P504" i="18"/>
  <c r="O504" i="18"/>
  <c r="P503" i="18"/>
  <c r="O503" i="18"/>
  <c r="P502" i="18"/>
  <c r="O502" i="18"/>
  <c r="P501" i="18"/>
  <c r="O501" i="18"/>
  <c r="P500" i="18"/>
  <c r="O500" i="18"/>
  <c r="P499" i="18"/>
  <c r="O499" i="18"/>
  <c r="P498" i="18"/>
  <c r="O498" i="18"/>
  <c r="P497" i="18"/>
  <c r="O497" i="18"/>
  <c r="P496" i="18"/>
  <c r="O496" i="18"/>
  <c r="P495" i="18"/>
  <c r="O495" i="18"/>
  <c r="P494" i="18"/>
  <c r="O494" i="18"/>
  <c r="P493" i="18"/>
  <c r="O493" i="18"/>
  <c r="P492" i="18"/>
  <c r="O492" i="18"/>
  <c r="P491" i="18"/>
  <c r="O491" i="18"/>
  <c r="P490" i="18"/>
  <c r="O490" i="18"/>
  <c r="P489" i="18"/>
  <c r="O489" i="18"/>
  <c r="P488" i="18"/>
  <c r="O488" i="18"/>
  <c r="P487" i="18"/>
  <c r="O487" i="18"/>
  <c r="P486" i="18"/>
  <c r="O486" i="18"/>
  <c r="P485" i="18"/>
  <c r="O485" i="18"/>
  <c r="P484" i="18"/>
  <c r="O484" i="18"/>
  <c r="P483" i="18"/>
  <c r="O483" i="18"/>
  <c r="P482" i="18"/>
  <c r="O482" i="18"/>
  <c r="P481" i="18"/>
  <c r="O481" i="18"/>
  <c r="P480" i="18"/>
  <c r="O480" i="18"/>
  <c r="P479" i="18"/>
  <c r="O479" i="18"/>
  <c r="P478" i="18"/>
  <c r="O478" i="18"/>
  <c r="P477" i="18"/>
  <c r="O477" i="18"/>
  <c r="P476" i="18"/>
  <c r="O476" i="18"/>
  <c r="P475" i="18"/>
  <c r="O475" i="18"/>
  <c r="P474" i="18"/>
  <c r="O474" i="18"/>
  <c r="P473" i="18"/>
  <c r="O473" i="18"/>
  <c r="P472" i="18"/>
  <c r="O472" i="18"/>
  <c r="P471" i="18"/>
  <c r="O471" i="18"/>
  <c r="P470" i="18"/>
  <c r="O470" i="18"/>
  <c r="P469" i="18"/>
  <c r="O469" i="18"/>
  <c r="P468" i="18"/>
  <c r="O468" i="18"/>
  <c r="P467" i="18"/>
  <c r="O467" i="18"/>
  <c r="P466" i="18"/>
  <c r="O466" i="18"/>
  <c r="P465" i="18"/>
  <c r="O465" i="18"/>
  <c r="P464" i="18"/>
  <c r="O464" i="18"/>
  <c r="P463" i="18"/>
  <c r="O463" i="18"/>
  <c r="P462" i="18"/>
  <c r="O462" i="18"/>
  <c r="P461" i="18"/>
  <c r="O461" i="18"/>
  <c r="P460" i="18"/>
  <c r="O460" i="18"/>
  <c r="P459" i="18"/>
  <c r="O459" i="18"/>
  <c r="P458" i="18"/>
  <c r="O458" i="18"/>
  <c r="P457" i="18"/>
  <c r="O457" i="18"/>
  <c r="P456" i="18"/>
  <c r="O456" i="18"/>
  <c r="P455" i="18"/>
  <c r="O455" i="18"/>
  <c r="P454" i="18"/>
  <c r="O454" i="18"/>
  <c r="P453" i="18"/>
  <c r="O453" i="18"/>
  <c r="P452" i="18"/>
  <c r="O452" i="18"/>
  <c r="P451" i="18"/>
  <c r="O451" i="18"/>
  <c r="P450" i="18"/>
  <c r="O450" i="18"/>
  <c r="P449" i="18"/>
  <c r="O449" i="18"/>
  <c r="P448" i="18"/>
  <c r="O448" i="18"/>
  <c r="P447" i="18"/>
  <c r="O447" i="18"/>
  <c r="P446" i="18"/>
  <c r="O446" i="18"/>
  <c r="P445" i="18"/>
  <c r="O445" i="18"/>
  <c r="P444" i="18"/>
  <c r="O444" i="18"/>
  <c r="P443" i="18"/>
  <c r="O443" i="18"/>
  <c r="P442" i="18"/>
  <c r="O442" i="18"/>
  <c r="P441" i="18"/>
  <c r="O441" i="18"/>
  <c r="P440" i="18"/>
  <c r="O440" i="18"/>
  <c r="P439" i="18"/>
  <c r="O439" i="18"/>
  <c r="P438" i="18"/>
  <c r="O438" i="18"/>
  <c r="P437" i="18"/>
  <c r="O437" i="18"/>
  <c r="P436" i="18"/>
  <c r="O436" i="18"/>
  <c r="P435" i="18"/>
  <c r="O435" i="18"/>
  <c r="P434" i="18"/>
  <c r="O434" i="18"/>
  <c r="P433" i="18"/>
  <c r="O433" i="18"/>
  <c r="P432" i="18"/>
  <c r="O432" i="18"/>
  <c r="P431" i="18"/>
  <c r="O431" i="18"/>
  <c r="P430" i="18"/>
  <c r="O430" i="18"/>
  <c r="P429" i="18"/>
  <c r="O429" i="18"/>
  <c r="P428" i="18"/>
  <c r="O428" i="18"/>
  <c r="P427" i="18"/>
  <c r="O427" i="18"/>
  <c r="P426" i="18"/>
  <c r="O426" i="18"/>
  <c r="P425" i="18"/>
  <c r="O425" i="18"/>
  <c r="P424" i="18"/>
  <c r="O424" i="18"/>
  <c r="P423" i="18"/>
  <c r="O423" i="18"/>
  <c r="P422" i="18"/>
  <c r="O422" i="18"/>
  <c r="P421" i="18"/>
  <c r="O421" i="18"/>
  <c r="P420" i="18"/>
  <c r="O420" i="18"/>
  <c r="P419" i="18"/>
  <c r="O419" i="18"/>
  <c r="P418" i="18"/>
  <c r="O418" i="18"/>
  <c r="P417" i="18"/>
  <c r="O417" i="18"/>
  <c r="P416" i="18"/>
  <c r="O416" i="18"/>
  <c r="P415" i="18"/>
  <c r="O415" i="18"/>
  <c r="P414" i="18"/>
  <c r="O414" i="18"/>
  <c r="P413" i="18"/>
  <c r="O413" i="18"/>
  <c r="P412" i="18"/>
  <c r="O412" i="18"/>
  <c r="P411" i="18"/>
  <c r="O411" i="18"/>
  <c r="P410" i="18"/>
  <c r="O410" i="18"/>
  <c r="P409" i="18"/>
  <c r="O409" i="18"/>
  <c r="P408" i="18"/>
  <c r="O408" i="18"/>
  <c r="P407" i="18"/>
  <c r="O407" i="18"/>
  <c r="P406" i="18"/>
  <c r="O406" i="18"/>
  <c r="P405" i="18"/>
  <c r="O405" i="18"/>
  <c r="P404" i="18"/>
  <c r="O404" i="18"/>
  <c r="P403" i="18"/>
  <c r="O403" i="18"/>
  <c r="P402" i="18"/>
  <c r="O402" i="18"/>
  <c r="P401" i="18"/>
  <c r="O401" i="18"/>
  <c r="P400" i="18"/>
  <c r="O400" i="18"/>
  <c r="P399" i="18"/>
  <c r="O399" i="18"/>
  <c r="P398" i="18"/>
  <c r="O398" i="18"/>
  <c r="P397" i="18"/>
  <c r="O397" i="18"/>
  <c r="P396" i="18"/>
  <c r="O396" i="18"/>
  <c r="P395" i="18"/>
  <c r="O395" i="18"/>
  <c r="P394" i="18"/>
  <c r="O394" i="18"/>
  <c r="P393" i="18"/>
  <c r="O393" i="18"/>
  <c r="P392" i="18"/>
  <c r="O392" i="18"/>
  <c r="P391" i="18"/>
  <c r="O391" i="18"/>
  <c r="P390" i="18"/>
  <c r="O390" i="18"/>
  <c r="P389" i="18"/>
  <c r="O389" i="18"/>
  <c r="P388" i="18"/>
  <c r="O388" i="18"/>
  <c r="P387" i="18"/>
  <c r="O387" i="18"/>
  <c r="P386" i="18"/>
  <c r="O386" i="18"/>
  <c r="P385" i="18"/>
  <c r="O385" i="18"/>
  <c r="P384" i="18"/>
  <c r="O384" i="18"/>
  <c r="P383" i="18"/>
  <c r="O383" i="18"/>
  <c r="P382" i="18"/>
  <c r="O382" i="18"/>
  <c r="P381" i="18"/>
  <c r="O381" i="18"/>
  <c r="P380" i="18"/>
  <c r="O380" i="18"/>
  <c r="P379" i="18"/>
  <c r="O379" i="18"/>
  <c r="P378" i="18"/>
  <c r="O378" i="18"/>
  <c r="P377" i="18"/>
  <c r="O377" i="18"/>
  <c r="P376" i="18"/>
  <c r="O376" i="18"/>
  <c r="P375" i="18"/>
  <c r="O375" i="18"/>
  <c r="P374" i="18"/>
  <c r="O374" i="18"/>
  <c r="P373" i="18"/>
  <c r="O373" i="18"/>
  <c r="P372" i="18"/>
  <c r="O372" i="18"/>
  <c r="P371" i="18"/>
  <c r="O371" i="18"/>
  <c r="P370" i="18"/>
  <c r="O370" i="18"/>
  <c r="P369" i="18"/>
  <c r="O369" i="18"/>
  <c r="P368" i="18"/>
  <c r="O368" i="18"/>
  <c r="P367" i="18"/>
  <c r="O367" i="18"/>
  <c r="P366" i="18"/>
  <c r="O366" i="18"/>
  <c r="P365" i="18"/>
  <c r="O365" i="18"/>
  <c r="P364" i="18"/>
  <c r="O364" i="18"/>
  <c r="P363" i="18"/>
  <c r="O363" i="18"/>
  <c r="P362" i="18"/>
  <c r="O362" i="18"/>
  <c r="P361" i="18"/>
  <c r="O361" i="18"/>
  <c r="P360" i="18"/>
  <c r="O360" i="18"/>
  <c r="P359" i="18"/>
  <c r="O359" i="18"/>
  <c r="P358" i="18"/>
  <c r="O358" i="18"/>
  <c r="P357" i="18"/>
  <c r="O357" i="18"/>
  <c r="P356" i="18"/>
  <c r="O356" i="18"/>
  <c r="P355" i="18"/>
  <c r="O355" i="18"/>
  <c r="P354" i="18"/>
  <c r="O354" i="18"/>
  <c r="P353" i="18"/>
  <c r="O353" i="18"/>
  <c r="P352" i="18"/>
  <c r="O352" i="18"/>
  <c r="P351" i="18"/>
  <c r="O351" i="18"/>
  <c r="P350" i="18"/>
  <c r="O350" i="18"/>
  <c r="P349" i="18"/>
  <c r="O349" i="18"/>
  <c r="P348" i="18"/>
  <c r="O348" i="18"/>
  <c r="P347" i="18"/>
  <c r="O347" i="18"/>
  <c r="P346" i="18"/>
  <c r="O346" i="18"/>
  <c r="P345" i="18"/>
  <c r="O345" i="18"/>
  <c r="P344" i="18"/>
  <c r="O344" i="18"/>
  <c r="P343" i="18"/>
  <c r="O343" i="18"/>
  <c r="P342" i="18"/>
  <c r="O342" i="18"/>
  <c r="P341" i="18"/>
  <c r="O341" i="18"/>
  <c r="P340" i="18"/>
  <c r="O340" i="18"/>
  <c r="P339" i="18"/>
  <c r="O339" i="18"/>
  <c r="P338" i="18"/>
  <c r="O338" i="18"/>
  <c r="P337" i="18"/>
  <c r="O337" i="18"/>
  <c r="P336" i="18"/>
  <c r="O336" i="18"/>
  <c r="P335" i="18"/>
  <c r="O335" i="18"/>
  <c r="P334" i="18"/>
  <c r="O334" i="18"/>
  <c r="P333" i="18"/>
  <c r="O333" i="18"/>
  <c r="P332" i="18"/>
  <c r="O332" i="18"/>
  <c r="P331" i="18"/>
  <c r="O331" i="18"/>
  <c r="P330" i="18"/>
  <c r="O330" i="18"/>
  <c r="P329" i="18"/>
  <c r="O329" i="18"/>
  <c r="P328" i="18"/>
  <c r="O328" i="18"/>
  <c r="P327" i="18"/>
  <c r="O327" i="18"/>
  <c r="P326" i="18"/>
  <c r="O326" i="18"/>
  <c r="P325" i="18"/>
  <c r="O325" i="18"/>
  <c r="P324" i="18"/>
  <c r="O324" i="18"/>
  <c r="P323" i="18"/>
  <c r="O323" i="18"/>
  <c r="P322" i="18"/>
  <c r="O322" i="18"/>
  <c r="P321" i="18"/>
  <c r="O321" i="18"/>
  <c r="P320" i="18"/>
  <c r="O320" i="18"/>
  <c r="P319" i="18"/>
  <c r="O319" i="18"/>
  <c r="P318" i="18"/>
  <c r="O318" i="18"/>
  <c r="P317" i="18"/>
  <c r="O317" i="18"/>
  <c r="P316" i="18"/>
  <c r="O316" i="18"/>
  <c r="P315" i="18"/>
  <c r="O315" i="18"/>
  <c r="P314" i="18"/>
  <c r="O314" i="18"/>
  <c r="P313" i="18"/>
  <c r="O313" i="18"/>
  <c r="P312" i="18"/>
  <c r="O312" i="18"/>
  <c r="P311" i="18"/>
  <c r="O311" i="18"/>
  <c r="P310" i="18"/>
  <c r="O310" i="18"/>
  <c r="P309" i="18"/>
  <c r="O309" i="18"/>
  <c r="P308" i="18"/>
  <c r="O308" i="18"/>
  <c r="P307" i="18"/>
  <c r="O307" i="18"/>
  <c r="P306" i="18"/>
  <c r="O306" i="18"/>
  <c r="P305" i="18"/>
  <c r="O305" i="18"/>
  <c r="P304" i="18"/>
  <c r="O304" i="18"/>
  <c r="P303" i="18"/>
  <c r="O303" i="18"/>
  <c r="P302" i="18"/>
  <c r="O302" i="18"/>
  <c r="P301" i="18"/>
  <c r="O301" i="18"/>
  <c r="P300" i="18"/>
  <c r="O300" i="18"/>
  <c r="P299" i="18"/>
  <c r="O299" i="18"/>
  <c r="P298" i="18"/>
  <c r="O298" i="18"/>
  <c r="P297" i="18"/>
  <c r="O297" i="18"/>
  <c r="P296" i="18"/>
  <c r="O296" i="18"/>
  <c r="P295" i="18"/>
  <c r="O295" i="18"/>
  <c r="P294" i="18"/>
  <c r="O294" i="18"/>
  <c r="P293" i="18"/>
  <c r="O293" i="18"/>
  <c r="P292" i="18"/>
  <c r="O292" i="18"/>
  <c r="P291" i="18"/>
  <c r="O291" i="18"/>
  <c r="P290" i="18"/>
  <c r="O290" i="18"/>
  <c r="P289" i="18"/>
  <c r="O289" i="18"/>
  <c r="P288" i="18"/>
  <c r="O288" i="18"/>
  <c r="P287" i="18"/>
  <c r="O287" i="18"/>
  <c r="P286" i="18"/>
  <c r="O286" i="18"/>
  <c r="P285" i="18"/>
  <c r="O285" i="18"/>
  <c r="P284" i="18"/>
  <c r="O284" i="18"/>
  <c r="P283" i="18"/>
  <c r="O283" i="18"/>
  <c r="P282" i="18"/>
  <c r="O282" i="18"/>
  <c r="P281" i="18"/>
  <c r="O281" i="18"/>
  <c r="P280" i="18"/>
  <c r="O280" i="18"/>
  <c r="P279" i="18"/>
  <c r="O279" i="18"/>
  <c r="P278" i="18"/>
  <c r="O278" i="18"/>
  <c r="P277" i="18"/>
  <c r="O277" i="18"/>
  <c r="P276" i="18"/>
  <c r="O276" i="18"/>
  <c r="P275" i="18"/>
  <c r="O275" i="18"/>
  <c r="P274" i="18"/>
  <c r="O274" i="18"/>
  <c r="P273" i="18"/>
  <c r="O273" i="18"/>
  <c r="P272" i="18"/>
  <c r="O272" i="18"/>
  <c r="P271" i="18"/>
  <c r="O271" i="18"/>
  <c r="P270" i="18"/>
  <c r="O270" i="18"/>
  <c r="P269" i="18"/>
  <c r="O269" i="18"/>
  <c r="P268" i="18"/>
  <c r="O268" i="18"/>
  <c r="P267" i="18"/>
  <c r="O267" i="18"/>
  <c r="P266" i="18"/>
  <c r="O266" i="18"/>
  <c r="P265" i="18"/>
  <c r="O265" i="18"/>
  <c r="P264" i="18"/>
  <c r="O264" i="18"/>
  <c r="P263" i="18"/>
  <c r="O263" i="18"/>
  <c r="P262" i="18"/>
  <c r="O262" i="18"/>
  <c r="P261" i="18"/>
  <c r="O261" i="18"/>
  <c r="P260" i="18"/>
  <c r="O260" i="18"/>
  <c r="P259" i="18"/>
  <c r="O259" i="18"/>
  <c r="P258" i="18"/>
  <c r="O258" i="18"/>
  <c r="P257" i="18"/>
  <c r="O257" i="18"/>
  <c r="P256" i="18"/>
  <c r="O256" i="18"/>
  <c r="P255" i="18"/>
  <c r="O255" i="18"/>
  <c r="P254" i="18"/>
  <c r="O254" i="18"/>
  <c r="P253" i="18"/>
  <c r="O253" i="18"/>
  <c r="P252" i="18"/>
  <c r="O252" i="18"/>
  <c r="P251" i="18"/>
  <c r="O251" i="18"/>
  <c r="P250" i="18"/>
  <c r="O250" i="18"/>
  <c r="P249" i="18"/>
  <c r="O249" i="18"/>
  <c r="P248" i="18"/>
  <c r="O248" i="18"/>
  <c r="P247" i="18"/>
  <c r="O247" i="18"/>
  <c r="P246" i="18"/>
  <c r="O246" i="18"/>
  <c r="P245" i="18"/>
  <c r="O245" i="18"/>
  <c r="P244" i="18"/>
  <c r="O244" i="18"/>
  <c r="P243" i="18"/>
  <c r="O243" i="18"/>
  <c r="P242" i="18"/>
  <c r="O242" i="18"/>
  <c r="P241" i="18"/>
  <c r="O241" i="18"/>
  <c r="P240" i="18"/>
  <c r="O240" i="18"/>
  <c r="P239" i="18"/>
  <c r="O239" i="18"/>
  <c r="P238" i="18"/>
  <c r="O238" i="18"/>
  <c r="P237" i="18"/>
  <c r="O237" i="18"/>
  <c r="P236" i="18"/>
  <c r="O236" i="18"/>
  <c r="P235" i="18"/>
  <c r="O235" i="18"/>
  <c r="P234" i="18"/>
  <c r="O234" i="18"/>
  <c r="P233" i="18"/>
  <c r="O233" i="18"/>
  <c r="P232" i="18"/>
  <c r="O232" i="18"/>
  <c r="P231" i="18"/>
  <c r="O231" i="18"/>
  <c r="P230" i="18"/>
  <c r="O230" i="18"/>
  <c r="P229" i="18"/>
  <c r="O229" i="18"/>
  <c r="P228" i="18"/>
  <c r="O228" i="18"/>
  <c r="P227" i="18"/>
  <c r="O227" i="18"/>
  <c r="P226" i="18"/>
  <c r="O226" i="18"/>
  <c r="P225" i="18"/>
  <c r="O225" i="18"/>
  <c r="P224" i="18"/>
  <c r="O224" i="18"/>
  <c r="P223" i="18"/>
  <c r="O223" i="18"/>
  <c r="P222" i="18"/>
  <c r="O222" i="18"/>
  <c r="P221" i="18"/>
  <c r="O221" i="18"/>
  <c r="P220" i="18"/>
  <c r="O220" i="18"/>
  <c r="P219" i="18"/>
  <c r="O219" i="18"/>
  <c r="P218" i="18"/>
  <c r="O218" i="18"/>
  <c r="P217" i="18"/>
  <c r="O217" i="18"/>
  <c r="P216" i="18"/>
  <c r="O216" i="18"/>
  <c r="P215" i="18"/>
  <c r="O215" i="18"/>
  <c r="P214" i="18"/>
  <c r="O214" i="18"/>
  <c r="P213" i="18"/>
  <c r="O213" i="18"/>
  <c r="P212" i="18"/>
  <c r="O212" i="18"/>
  <c r="P211" i="18"/>
  <c r="O211" i="18"/>
  <c r="P210" i="18"/>
  <c r="O210" i="18"/>
  <c r="P209" i="18"/>
  <c r="O209" i="18"/>
  <c r="P208" i="18"/>
  <c r="O208" i="18"/>
  <c r="P207" i="18"/>
  <c r="O207" i="18"/>
  <c r="P206" i="18"/>
  <c r="O206" i="18"/>
  <c r="P205" i="18"/>
  <c r="O205" i="18"/>
  <c r="P204" i="18"/>
  <c r="O204" i="18"/>
  <c r="P203" i="18"/>
  <c r="O203" i="18"/>
  <c r="P202" i="18"/>
  <c r="O202" i="18"/>
  <c r="P201" i="18"/>
  <c r="O201" i="18"/>
  <c r="P200" i="18"/>
  <c r="O200" i="18"/>
  <c r="P199" i="18"/>
  <c r="O199" i="18"/>
  <c r="P198" i="18"/>
  <c r="O198" i="18"/>
  <c r="P197" i="18"/>
  <c r="O197" i="18"/>
  <c r="P196" i="18"/>
  <c r="O196" i="18"/>
  <c r="P195" i="18"/>
  <c r="O195" i="18"/>
  <c r="P194" i="18"/>
  <c r="O194" i="18"/>
  <c r="P193" i="18"/>
  <c r="O193" i="18"/>
  <c r="P192" i="18"/>
  <c r="O192" i="18"/>
  <c r="P191" i="18"/>
  <c r="O191" i="18"/>
  <c r="P190" i="18"/>
  <c r="O190" i="18"/>
  <c r="P189" i="18"/>
  <c r="O189" i="18"/>
  <c r="P188" i="18"/>
  <c r="O188" i="18"/>
  <c r="P187" i="18"/>
  <c r="O187" i="18"/>
  <c r="P186" i="18"/>
  <c r="O186" i="18"/>
  <c r="P185" i="18"/>
  <c r="O185" i="18"/>
  <c r="P184" i="18"/>
  <c r="O184" i="18"/>
  <c r="P183" i="18"/>
  <c r="O183" i="18"/>
  <c r="P182" i="18"/>
  <c r="O182" i="18"/>
  <c r="P181" i="18"/>
  <c r="O181" i="18"/>
  <c r="P180" i="18"/>
  <c r="O180" i="18"/>
  <c r="P179" i="18"/>
  <c r="O179" i="18"/>
  <c r="P178" i="18"/>
  <c r="O178" i="18"/>
  <c r="P177" i="18"/>
  <c r="O177" i="18"/>
  <c r="P176" i="18"/>
  <c r="O176" i="18"/>
  <c r="P175" i="18"/>
  <c r="O175" i="18"/>
  <c r="P174" i="18"/>
  <c r="O174" i="18"/>
  <c r="P173" i="18"/>
  <c r="O173" i="18"/>
  <c r="P172" i="18"/>
  <c r="O172" i="18"/>
  <c r="P171" i="18"/>
  <c r="O171" i="18"/>
  <c r="P170" i="18"/>
  <c r="O170" i="18"/>
  <c r="P169" i="18"/>
  <c r="O169" i="18"/>
  <c r="P168" i="18"/>
  <c r="O168" i="18"/>
  <c r="P167" i="18"/>
  <c r="O167" i="18"/>
  <c r="P166" i="18"/>
  <c r="O166" i="18"/>
  <c r="P165" i="18"/>
  <c r="O165" i="18"/>
  <c r="P164" i="18"/>
  <c r="O164" i="18"/>
  <c r="P163" i="18"/>
  <c r="O163" i="18"/>
  <c r="P162" i="18"/>
  <c r="O162" i="18"/>
  <c r="P161" i="18"/>
  <c r="O161" i="18"/>
  <c r="P160" i="18"/>
  <c r="O160" i="18"/>
  <c r="P159" i="18"/>
  <c r="O159" i="18"/>
  <c r="P158" i="18"/>
  <c r="O158" i="18"/>
  <c r="P157" i="18"/>
  <c r="O157" i="18"/>
  <c r="P156" i="18"/>
  <c r="O156" i="18"/>
  <c r="P155" i="18"/>
  <c r="O155" i="18"/>
  <c r="P154" i="18"/>
  <c r="O154" i="18"/>
  <c r="P153" i="18"/>
  <c r="O153" i="18"/>
  <c r="P152" i="18"/>
  <c r="O152" i="18"/>
  <c r="P151" i="18"/>
  <c r="O151" i="18"/>
  <c r="P150" i="18"/>
  <c r="O150" i="18"/>
  <c r="P149" i="18"/>
  <c r="O149" i="18"/>
  <c r="P148" i="18"/>
  <c r="O148" i="18"/>
  <c r="P147" i="18"/>
  <c r="O147" i="18"/>
  <c r="P146" i="18"/>
  <c r="O146" i="18"/>
  <c r="P145" i="18"/>
  <c r="O145" i="18"/>
  <c r="P144" i="18"/>
  <c r="O144" i="18"/>
  <c r="P143" i="18"/>
  <c r="O143" i="18"/>
  <c r="P142" i="18"/>
  <c r="O142" i="18"/>
  <c r="P141" i="18"/>
  <c r="O141" i="18"/>
  <c r="P140" i="18"/>
  <c r="O140" i="18"/>
  <c r="P139" i="18"/>
  <c r="O139" i="18"/>
  <c r="P138" i="18"/>
  <c r="O138" i="18"/>
  <c r="P137" i="18"/>
  <c r="O137" i="18"/>
  <c r="P136" i="18"/>
  <c r="O136" i="18"/>
  <c r="P135" i="18"/>
  <c r="O135" i="18"/>
  <c r="P134" i="18"/>
  <c r="O134" i="18"/>
  <c r="P133" i="18"/>
  <c r="O133" i="18"/>
  <c r="P132" i="18"/>
  <c r="O132" i="18"/>
  <c r="P131" i="18"/>
  <c r="O131" i="18"/>
  <c r="P130" i="18"/>
  <c r="O130" i="18"/>
  <c r="P129" i="18"/>
  <c r="O129" i="18"/>
  <c r="P128" i="18"/>
  <c r="O128" i="18"/>
  <c r="P127" i="18"/>
  <c r="O127" i="18"/>
  <c r="P126" i="18"/>
  <c r="O126" i="18"/>
  <c r="P125" i="18"/>
  <c r="O125" i="18"/>
  <c r="P124" i="18"/>
  <c r="O124" i="18"/>
  <c r="P123" i="18"/>
  <c r="O123" i="18"/>
  <c r="P122" i="18"/>
  <c r="O122" i="18"/>
  <c r="P121" i="18"/>
  <c r="O121" i="18"/>
  <c r="P120" i="18"/>
  <c r="O120" i="18"/>
  <c r="P119" i="18"/>
  <c r="O119" i="18"/>
  <c r="P118" i="18"/>
  <c r="O118" i="18"/>
  <c r="P117" i="18"/>
  <c r="O117" i="18"/>
  <c r="P116" i="18"/>
  <c r="O116" i="18"/>
  <c r="P115" i="18"/>
  <c r="O115" i="18"/>
  <c r="P114" i="18"/>
  <c r="O114" i="18"/>
  <c r="P113" i="18"/>
  <c r="O113" i="18"/>
  <c r="P112" i="18"/>
  <c r="O112" i="18"/>
  <c r="P111" i="18"/>
  <c r="O111" i="18"/>
  <c r="P110" i="18"/>
  <c r="O110" i="18"/>
  <c r="P109" i="18"/>
  <c r="O109" i="18"/>
  <c r="P108" i="18"/>
  <c r="O108" i="18"/>
  <c r="P107" i="18"/>
  <c r="O107" i="18"/>
  <c r="P106" i="18"/>
  <c r="O106" i="18"/>
  <c r="P105" i="18"/>
  <c r="O105" i="18"/>
  <c r="P104" i="18"/>
  <c r="O104" i="18"/>
  <c r="P103" i="18"/>
  <c r="O103" i="18"/>
  <c r="P102" i="18"/>
  <c r="O102" i="18"/>
  <c r="P101" i="18"/>
  <c r="O101" i="18"/>
  <c r="P100" i="18"/>
  <c r="O100" i="18"/>
  <c r="P99" i="18"/>
  <c r="O99" i="18"/>
  <c r="P98" i="18"/>
  <c r="O98" i="18"/>
  <c r="P97" i="18"/>
  <c r="O97" i="18"/>
  <c r="P96" i="18"/>
  <c r="O96" i="18"/>
  <c r="P95" i="18"/>
  <c r="O95" i="18"/>
  <c r="P94" i="18"/>
  <c r="O94" i="18"/>
  <c r="P93" i="18"/>
  <c r="O93" i="18"/>
  <c r="P92" i="18"/>
  <c r="O92" i="18"/>
  <c r="P91" i="18"/>
  <c r="O91" i="18"/>
  <c r="P90" i="18"/>
  <c r="O90" i="18"/>
  <c r="P89" i="18"/>
  <c r="O89" i="18"/>
  <c r="P88" i="18"/>
  <c r="O88" i="18"/>
  <c r="P87" i="18"/>
  <c r="O87" i="18"/>
  <c r="P86" i="18"/>
  <c r="O86" i="18"/>
  <c r="P85" i="18"/>
  <c r="O85" i="18"/>
  <c r="P84" i="18"/>
  <c r="O84" i="18"/>
  <c r="P83" i="18"/>
  <c r="O83" i="18"/>
  <c r="P82" i="18"/>
  <c r="O82" i="18"/>
  <c r="P81" i="18"/>
  <c r="O81" i="18"/>
  <c r="P80" i="18"/>
  <c r="O80" i="18"/>
  <c r="P79" i="18"/>
  <c r="O79" i="18"/>
  <c r="P78" i="18"/>
  <c r="O78" i="18"/>
  <c r="P77" i="18"/>
  <c r="O77" i="18"/>
  <c r="P76" i="18"/>
  <c r="O76" i="18"/>
  <c r="P75" i="18"/>
  <c r="O75" i="18"/>
  <c r="P74" i="18"/>
  <c r="O74" i="18"/>
  <c r="P73" i="18"/>
  <c r="O73" i="18"/>
  <c r="P72" i="18"/>
  <c r="O72" i="18"/>
  <c r="P71" i="18"/>
  <c r="O71" i="18"/>
  <c r="P70" i="18"/>
  <c r="O70" i="18"/>
  <c r="P69" i="18"/>
  <c r="O69" i="18"/>
  <c r="P68" i="18"/>
  <c r="O68" i="18"/>
  <c r="P67" i="18"/>
  <c r="O67" i="18"/>
  <c r="P66" i="18"/>
  <c r="O66" i="18"/>
  <c r="P65" i="18"/>
  <c r="O65" i="18"/>
  <c r="P64" i="18"/>
  <c r="O64" i="18"/>
  <c r="P63" i="18"/>
  <c r="O63" i="18"/>
  <c r="P62" i="18"/>
  <c r="O62" i="18"/>
  <c r="P61" i="18"/>
  <c r="O61" i="18"/>
  <c r="P60" i="18"/>
  <c r="O60" i="18"/>
  <c r="P59" i="18"/>
  <c r="O59" i="18"/>
  <c r="P58" i="18"/>
  <c r="O58" i="18"/>
  <c r="P57" i="18"/>
  <c r="O57" i="18"/>
  <c r="P56" i="18"/>
  <c r="O56" i="18"/>
  <c r="P55" i="18"/>
  <c r="O55" i="18"/>
  <c r="P54" i="18"/>
  <c r="O54" i="18"/>
  <c r="P53" i="18"/>
  <c r="O53" i="18"/>
  <c r="P52" i="18"/>
  <c r="O52" i="18"/>
  <c r="P51" i="18"/>
  <c r="O51" i="18"/>
  <c r="P50" i="18"/>
  <c r="O50" i="18"/>
  <c r="P49" i="18"/>
  <c r="O49" i="18"/>
  <c r="P48" i="18"/>
  <c r="O48" i="18"/>
  <c r="P47" i="18"/>
  <c r="O47" i="18"/>
  <c r="P46" i="18"/>
  <c r="O46" i="18"/>
  <c r="P45" i="18"/>
  <c r="O45" i="18"/>
  <c r="P44" i="18"/>
  <c r="O44" i="18"/>
  <c r="P43" i="18"/>
  <c r="O43" i="18"/>
  <c r="P42" i="18"/>
  <c r="O42" i="18"/>
  <c r="P41" i="18"/>
  <c r="O41" i="18"/>
  <c r="P40" i="18"/>
  <c r="O40" i="18"/>
  <c r="P39" i="18"/>
  <c r="O39" i="18"/>
  <c r="P38" i="18"/>
  <c r="O38" i="18"/>
  <c r="P37" i="18"/>
  <c r="O37" i="18"/>
  <c r="P36" i="18"/>
  <c r="O36" i="18"/>
  <c r="P35" i="18"/>
  <c r="O35" i="18"/>
  <c r="P34" i="18"/>
  <c r="O34" i="18"/>
  <c r="P33" i="18"/>
  <c r="O33" i="18"/>
  <c r="P32" i="18"/>
  <c r="O32" i="18"/>
  <c r="P31" i="18"/>
  <c r="O31" i="18"/>
  <c r="P30" i="18"/>
  <c r="O30" i="18"/>
  <c r="P29" i="18"/>
  <c r="O29" i="18"/>
  <c r="P28" i="18"/>
  <c r="O28" i="18"/>
  <c r="P27" i="18"/>
  <c r="O27" i="18"/>
  <c r="P26" i="18"/>
  <c r="O26" i="18"/>
  <c r="P25" i="18"/>
  <c r="O25" i="18"/>
  <c r="P24" i="18"/>
  <c r="O24" i="18"/>
  <c r="P23" i="18"/>
  <c r="O23" i="18"/>
  <c r="P22" i="18"/>
  <c r="O22" i="18"/>
  <c r="P21" i="18"/>
  <c r="O21" i="18"/>
  <c r="P20" i="18"/>
  <c r="O20" i="18"/>
  <c r="P19" i="18"/>
  <c r="O19" i="18"/>
  <c r="P18" i="18"/>
  <c r="O18" i="18"/>
  <c r="P17" i="18"/>
  <c r="O17" i="18"/>
  <c r="P16" i="18"/>
  <c r="O16" i="18"/>
  <c r="P15" i="18"/>
  <c r="O15" i="18"/>
  <c r="P14" i="18"/>
  <c r="O14" i="18"/>
  <c r="P13" i="18"/>
  <c r="O13" i="18"/>
  <c r="P12" i="18"/>
  <c r="O12" i="18"/>
  <c r="P11" i="18"/>
  <c r="O11" i="18"/>
  <c r="P10" i="18"/>
  <c r="O10" i="18"/>
  <c r="P9" i="18"/>
  <c r="O9" i="18"/>
  <c r="P8" i="18"/>
  <c r="O8" i="18"/>
  <c r="P7" i="18"/>
  <c r="O7" i="18"/>
  <c r="P6" i="18"/>
  <c r="O6" i="18"/>
</calcChain>
</file>

<file path=xl/sharedStrings.xml><?xml version="1.0" encoding="utf-8"?>
<sst xmlns="http://schemas.openxmlformats.org/spreadsheetml/2006/main" count="3280" uniqueCount="510">
  <si>
    <t>PER2009</t>
  </si>
  <si>
    <t>Institution:</t>
  </si>
  <si>
    <t>Verwendung:</t>
  </si>
  <si>
    <t>Budget</t>
  </si>
  <si>
    <t>Betriebsjahr:</t>
  </si>
  <si>
    <r>
      <rPr>
        <b/>
        <sz val="10"/>
        <color indexed="9"/>
        <rFont val="Arial Narrow"/>
        <family val="2"/>
      </rPr>
      <t>Schulheime</t>
    </r>
    <r>
      <rPr>
        <sz val="10"/>
        <color indexed="9"/>
        <rFont val="Arial Narrow"/>
        <family val="2"/>
      </rPr>
      <t xml:space="preserve">
Amts-
Zuständig-
keit</t>
    </r>
  </si>
  <si>
    <t>Funk-tions Nr.</t>
  </si>
  <si>
    <t>Bezeichnung</t>
  </si>
  <si>
    <t>Plan-stelle</t>
  </si>
  <si>
    <t>Vorname</t>
  </si>
  <si>
    <t>Nachname</t>
  </si>
  <si>
    <t>Geburts-jahr</t>
  </si>
  <si>
    <t>Abschluss gemäss 
§21 ff- KJV,
VVO, LPVO</t>
  </si>
  <si>
    <t>Lohn-klasse</t>
  </si>
  <si>
    <t>Lohn-stufe</t>
  </si>
  <si>
    <t>Stunden-lohn</t>
  </si>
  <si>
    <t>An-stellungs-grad</t>
  </si>
  <si>
    <r>
      <rPr>
        <b/>
        <sz val="10"/>
        <color indexed="9"/>
        <rFont val="Arial Narrow"/>
        <family val="2"/>
      </rPr>
      <t>Schulheime</t>
    </r>
    <r>
      <rPr>
        <sz val="10"/>
        <color indexed="9"/>
        <rFont val="Arial Narrow"/>
        <family val="2"/>
      </rPr>
      <t xml:space="preserve">
Einsatz Heim &amp; Schule</t>
    </r>
  </si>
  <si>
    <t>Wohnheim-
Gruppe</t>
  </si>
  <si>
    <t>Tarifeinheit</t>
  </si>
  <si>
    <t>Eintritts-datum</t>
  </si>
  <si>
    <t>Austritts-datum</t>
  </si>
  <si>
    <t>Effektiver Brutto-jahreslohn</t>
  </si>
  <si>
    <t>Stellen% ganzes Jahr</t>
  </si>
  <si>
    <t>DAG/
Einmal-zulagen</t>
  </si>
  <si>
    <t>Zulagen</t>
  </si>
  <si>
    <t>Bemerkungen</t>
  </si>
  <si>
    <t>Bruttolohn Max auf Stellen% Jahr</t>
  </si>
  <si>
    <t>LK Min</t>
  </si>
  <si>
    <t>LK Max</t>
  </si>
  <si>
    <t>Einreihungsplan vom 1. Januar 2022</t>
  </si>
  <si>
    <t>Lohnklasse</t>
  </si>
  <si>
    <t>Link zu Einreihungsplan</t>
  </si>
  <si>
    <t>Fkt-Nr.</t>
  </si>
  <si>
    <t>Funktionsbezeichnung</t>
  </si>
  <si>
    <t>Minimum</t>
  </si>
  <si>
    <t>Maximum</t>
  </si>
  <si>
    <t>Bemerkung</t>
  </si>
  <si>
    <t>Gesamtleitung Einrichtung</t>
  </si>
  <si>
    <t>Bereichsleitung Sozialpädagogik (Internatsleitung)</t>
  </si>
  <si>
    <t>Bereichsleitung Therapie (Therapieleitung)</t>
  </si>
  <si>
    <t>Bereichsleitung Berufsbildung</t>
  </si>
  <si>
    <t>Bereichsleitung Betrieb und Verwaltung</t>
  </si>
  <si>
    <t>Bereichsleitung Schule (Schulleitung)</t>
  </si>
  <si>
    <t>IV</t>
  </si>
  <si>
    <t>Gruppenleiter/in</t>
  </si>
  <si>
    <t>Sozialpädagoge/in</t>
  </si>
  <si>
    <t>Fachmann/-frau Betreuung EFZ</t>
  </si>
  <si>
    <t xml:space="preserve">Erzieher/in mit fachverwandter Ausbildung </t>
  </si>
  <si>
    <t>Erzieher/in ohne fachverwandte Ausbildung</t>
  </si>
  <si>
    <t>Sozialpädagoge/in, Sozialarbeiter/in und Soziokult. Animator/in in berufsbegleitender Ausbildung</t>
  </si>
  <si>
    <t xml:space="preserve">Fachmann/-frau Betreuung in Ausbildung </t>
  </si>
  <si>
    <t>Lohnempfehlung SAVOIR-SOCIAL</t>
  </si>
  <si>
    <t>Vorpraktikant/in</t>
  </si>
  <si>
    <t>Pflegefachfrau/-mann FH</t>
  </si>
  <si>
    <t>Pflegefachfrau/-mann FaGE</t>
  </si>
  <si>
    <t>Berufsberater/in</t>
  </si>
  <si>
    <t>Arzt/Ärztin</t>
  </si>
  <si>
    <t>Psychologe/in, Psychotherapeut/in</t>
  </si>
  <si>
    <t xml:space="preserve">Ergotherapeut/in FH, Physiotherapeut/in FH
</t>
  </si>
  <si>
    <t>schulspezifische Therapien (ausserhalb VSM)</t>
  </si>
  <si>
    <t xml:space="preserve">Logopäde/in </t>
  </si>
  <si>
    <t xml:space="preserve">Psychomotoriktherapeut/in </t>
  </si>
  <si>
    <t>Audiopädagoge/in</t>
  </si>
  <si>
    <t xml:space="preserve">Gruppenleiter/in agogisch gestaltete Beschäftigung  oder Bildung  </t>
  </si>
  <si>
    <t>Ausbildner/in Berufsfachperson</t>
  </si>
  <si>
    <t>Arbeitsagoge/in</t>
  </si>
  <si>
    <t>Hauswirtschaftliche/r Betriebsleiter/in</t>
  </si>
  <si>
    <t>Koch/Köchin</t>
  </si>
  <si>
    <t>Hilfskoch/Hilfsköchin</t>
  </si>
  <si>
    <t>Hauswirtschaftliche/r Angestellte/r</t>
  </si>
  <si>
    <t>Rechnungssekretär/in</t>
  </si>
  <si>
    <t>Rechnungsführer/in</t>
  </si>
  <si>
    <t>Verwaltungsassistent/in</t>
  </si>
  <si>
    <t>Verwaltungssekretär/in</t>
  </si>
  <si>
    <t>Gärtner/in</t>
  </si>
  <si>
    <t>Hausmeister/in</t>
  </si>
  <si>
    <t>Hauswart/in</t>
  </si>
  <si>
    <t>Betriebsangestellte/r</t>
  </si>
  <si>
    <t xml:space="preserve">Informatiker/in </t>
  </si>
  <si>
    <t>Informatikspezialist/in</t>
  </si>
  <si>
    <t>Betriebsmitarbeiter/in</t>
  </si>
  <si>
    <t>Lernende Betrieb und Verwaltung</t>
  </si>
  <si>
    <t>Branchenübliche Ansätze</t>
  </si>
  <si>
    <t>Personalfachverantwortliche/r</t>
  </si>
  <si>
    <t>Heilpädagogische Lehrperson Kindergarten</t>
  </si>
  <si>
    <t>III</t>
  </si>
  <si>
    <t>Lehrperson Kindergarten/Lehrperson ohne Klassenverantwortung Stufe Kindergarten</t>
  </si>
  <si>
    <t>Heilpädagogische Lehrperson Stufe Primar</t>
  </si>
  <si>
    <t>Lehrperson Stufe Primar/Lehrperson ohne Klassenverantwortung Stufe Primar</t>
  </si>
  <si>
    <t>Heilpädagogische Lehrperson Stufe Sek I</t>
  </si>
  <si>
    <t>V</t>
  </si>
  <si>
    <t>Lehrperson Stufe Sek I/Lehrperson ohne Klassenverantwortung Stufe Sek I</t>
  </si>
  <si>
    <t>Sozialpädagoge/in als Päd. Mitarbeiter/in mit spezifischen Aufgaben gemäss Rahmenkonzept</t>
  </si>
  <si>
    <t>Päd. Mitarbeiter/in mit fachverwandter Ausbildung</t>
  </si>
  <si>
    <t>Päd. Mitarbeiter/in ohne fachverwandte Ausbildung</t>
  </si>
  <si>
    <t>Berufsschullehrer/in (Sekundarstufe II)</t>
  </si>
  <si>
    <t>Vorpraktikant/in, Volontariat</t>
  </si>
  <si>
    <t>Abschlüsse</t>
  </si>
  <si>
    <t>Kurzform</t>
  </si>
  <si>
    <t>Reihenfolge</t>
  </si>
  <si>
    <t>Unterrichtsberechtigung als Lehrperson für die Volksschule oder Sekundarstufe II</t>
  </si>
  <si>
    <t>Lehrperson VS/Sek II</t>
  </si>
  <si>
    <t>EDK-anerkanntes Lehrdiplom</t>
  </si>
  <si>
    <t>EDK Lehrdiplom</t>
  </si>
  <si>
    <t>EDK-anerkanntes Hochschuldiplom in Sonderpädagogik mit Vertiefungsrichtung Schulische Heilpädagogik</t>
  </si>
  <si>
    <t>EDK Hochsch. Dipl. SonderPäd.</t>
  </si>
  <si>
    <t xml:space="preserve">EDK-anerkanntes Diplom im pädagogisch-therapeutischen Bereich </t>
  </si>
  <si>
    <t>EDK Dipl. pädag.-therapeutisch</t>
  </si>
  <si>
    <t>Diplom als Sozialpädagogin bzw. Sozialpädagoge FH</t>
  </si>
  <si>
    <t>Dipl. Soz.Päd. FH</t>
  </si>
  <si>
    <t>Diplom als Sozialpädagogin bzw. Sozialpädagoge HF</t>
  </si>
  <si>
    <t>Dipl. Soz.Päd. HF</t>
  </si>
  <si>
    <t>Sozialpädagogin bzw. Sozialpädagoge in Ausbildung</t>
  </si>
  <si>
    <t>SpiA: Soz.Päd. in Ausbildung</t>
  </si>
  <si>
    <t>Diplom als Arbeitsagogin bzw. Arbeitsagoge HFP</t>
  </si>
  <si>
    <t>Dipl. Arbeitsagog. HFP</t>
  </si>
  <si>
    <t xml:space="preserve">Fachhochschuldiplom in Sozialer Arbeit </t>
  </si>
  <si>
    <t>FH Dipl. Soz.Arbeit</t>
  </si>
  <si>
    <t>Universitätsabschluss in Sozialer Arbeit</t>
  </si>
  <si>
    <t>Uni Soz.Arbeit</t>
  </si>
  <si>
    <t>eidgenössisches Fähigkeitszeugnis als Fachfrau bzw. Fachmann Betreuung Fachrichtung Kinderbetreuung</t>
  </si>
  <si>
    <t>EFZ Kinderbetreuung</t>
  </si>
  <si>
    <t xml:space="preserve">eidgenössisches Fähigkeitszeugnis als Fachfrau bzw. Fachmann Betreuung, </t>
  </si>
  <si>
    <t>EFZ Betreuung</t>
  </si>
  <si>
    <t>Diplom als Kindererzieherin bzw. Kindererzieher HF</t>
  </si>
  <si>
    <t>Dipl. Kindererzieh. HF</t>
  </si>
  <si>
    <t>Abschluss als Kleinkinderzieherin bzw. Kleinkinderzieher.</t>
  </si>
  <si>
    <t>Abschl. als Kleinkinderz.</t>
  </si>
  <si>
    <t>Ausbildung zur Kleinkinderzieherin bzw. zum Kleinkinderzieher</t>
  </si>
  <si>
    <t>Ausbild. zu Kleinkinderz.</t>
  </si>
  <si>
    <t xml:space="preserve">Universitätsabschluss in klinischer Heilpädagogik </t>
  </si>
  <si>
    <t>Uni Klinische Heilpäd.</t>
  </si>
  <si>
    <t>EDK-anerkanntes Diplom in schulischer Heilpädagogik</t>
  </si>
  <si>
    <t>EDK Dipl. schul. Heilpäd.</t>
  </si>
  <si>
    <t>von der EDK anerkanntes Diplom in heilpädagogischer Früherziehung</t>
  </si>
  <si>
    <t>EDK Dipl. Heilpäd. Früherz.</t>
  </si>
  <si>
    <t xml:space="preserve">Hochschulabschluss in Erziehungswissenschaften (mindestens 60 Kreditpunkte bzw. erstes, grosses oder mittleres Nebenfach) </t>
  </si>
  <si>
    <t>Hochsch. Erz.Wiss. &gt;60ECTS</t>
  </si>
  <si>
    <t xml:space="preserve">Hochschulabschluss in Psychologie (mindestens 60 Kreditpunkte bzw. erstes, grosses oder mittleres Nebenfach) </t>
  </si>
  <si>
    <t>Hochsch. Psycho. &gt;60ECTS</t>
  </si>
  <si>
    <t>Diplom als Pflegefachfrau bzw. Pflegefachmann HF oder FH</t>
  </si>
  <si>
    <t>Dipl. Pflegefach. HF/FH</t>
  </si>
  <si>
    <t>eidgenössisches Fähigkeitszeugnis als Fachfrau bzw. Fachmann Gesundheit</t>
  </si>
  <si>
    <t>EFZ Gesundheit</t>
  </si>
  <si>
    <t>Hochschulabschluss in Sozial- bzw. Kulturanthropologie</t>
  </si>
  <si>
    <t>Hochsch. Soz.-/Kulturanthr.</t>
  </si>
  <si>
    <t>Hochschulabschluss in Populäre Kulturen</t>
  </si>
  <si>
    <t>Hochsch. Populäre Kult.</t>
  </si>
  <si>
    <t>gem. §21 lit a oder b KJV gleichwertiger/anerkannter Abschluss</t>
  </si>
  <si>
    <t>§21 lit a/b KJV anerkannt</t>
  </si>
  <si>
    <t>eine von der Gesundheitsgesetzgebung oder dem Staatssekretariat für Bildung, Forschung und Innovation anerkannte Ausbildung</t>
  </si>
  <si>
    <t>weiter anerkannt</t>
  </si>
  <si>
    <t>weiteres</t>
  </si>
  <si>
    <t xml:space="preserve">Reglement gültig seit: </t>
  </si>
  <si>
    <t>Klasse - Schlüssel</t>
  </si>
  <si>
    <t>LS = Lohnstufe</t>
  </si>
  <si>
    <t>Technische Stufe</t>
  </si>
  <si>
    <t>Grundlohn inkl. 13 Mt.-Lohn</t>
  </si>
  <si>
    <t>Versicherter Lohn</t>
  </si>
  <si>
    <t>DAG*</t>
  </si>
  <si>
    <t>Monatslohn (1/13 GL)</t>
  </si>
  <si>
    <t>Kalender- tag**</t>
  </si>
  <si>
    <t>Arbeits- tag***</t>
  </si>
  <si>
    <t>Std****</t>
  </si>
  <si>
    <t>25Tg    F. &amp; F. 15.55%</t>
  </si>
  <si>
    <t>27Tg    F. &amp; F. 16.59%</t>
  </si>
  <si>
    <t>32Tg    F. &amp; F. 19.27%</t>
  </si>
  <si>
    <t>AS = Anlaufstufen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</si>
  <si>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</si>
  <si>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</si>
  <si>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</si>
  <si>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</si>
  <si>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</si>
  <si>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</si>
  <si>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</si>
  <si>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</si>
  <si>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</si>
  <si>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</si>
  <si>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</si>
  <si>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</si>
  <si>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KlasseStufe</t>
  </si>
  <si>
    <t>Bruttolohn100%</t>
  </si>
  <si>
    <t>DAG100%</t>
  </si>
  <si>
    <t>01</t>
  </si>
  <si>
    <t>LS 29</t>
  </si>
  <si>
    <t>31</t>
  </si>
  <si>
    <t>LS 28</t>
  </si>
  <si>
    <t>30</t>
  </si>
  <si>
    <t>LS 27</t>
  </si>
  <si>
    <t>29</t>
  </si>
  <si>
    <t>LS 26</t>
  </si>
  <si>
    <t>28</t>
  </si>
  <si>
    <t>LS 25</t>
  </si>
  <si>
    <t>27</t>
  </si>
  <si>
    <t>LS 24</t>
  </si>
  <si>
    <t>26</t>
  </si>
  <si>
    <t>LS 23</t>
  </si>
  <si>
    <t>25</t>
  </si>
  <si>
    <t>LS 22</t>
  </si>
  <si>
    <t>24</t>
  </si>
  <si>
    <t>LS 21</t>
  </si>
  <si>
    <t>23</t>
  </si>
  <si>
    <t>LS 20</t>
  </si>
  <si>
    <t>22</t>
  </si>
  <si>
    <t>LS 19</t>
  </si>
  <si>
    <t>21</t>
  </si>
  <si>
    <t>LS 18</t>
  </si>
  <si>
    <t>20</t>
  </si>
  <si>
    <t>LS 17</t>
  </si>
  <si>
    <t>19</t>
  </si>
  <si>
    <t>LS 16</t>
  </si>
  <si>
    <t>18</t>
  </si>
  <si>
    <t>LS 15</t>
  </si>
  <si>
    <t>17</t>
  </si>
  <si>
    <t>LS 14</t>
  </si>
  <si>
    <t>16</t>
  </si>
  <si>
    <t>LS 13</t>
  </si>
  <si>
    <t>15</t>
  </si>
  <si>
    <t>LS 12</t>
  </si>
  <si>
    <t>14</t>
  </si>
  <si>
    <t>LS 11</t>
  </si>
  <si>
    <t>13</t>
  </si>
  <si>
    <t>LS 10</t>
  </si>
  <si>
    <t>LS 9</t>
  </si>
  <si>
    <t>LS 8</t>
  </si>
  <si>
    <t>LS 7</t>
  </si>
  <si>
    <t>09</t>
  </si>
  <si>
    <t>LS 6</t>
  </si>
  <si>
    <t>08</t>
  </si>
  <si>
    <t>LS 5</t>
  </si>
  <si>
    <t>07</t>
  </si>
  <si>
    <t>LS 4</t>
  </si>
  <si>
    <t>06</t>
  </si>
  <si>
    <t>LS 3</t>
  </si>
  <si>
    <t>05</t>
  </si>
  <si>
    <t>LS 2</t>
  </si>
  <si>
    <t>04</t>
  </si>
  <si>
    <t>LS 1</t>
  </si>
  <si>
    <t>03</t>
  </si>
  <si>
    <t>AS 1</t>
  </si>
  <si>
    <t>02</t>
  </si>
  <si>
    <t>AS 2</t>
  </si>
  <si>
    <t>*      Einfaches DAG (1/18 GL) nach 10, 15, 20, 30, 35, 45 und 50 Dienstjahren. Nach 25 J. 1/12 und nach 40 J. 1/9 GL</t>
  </si>
  <si>
    <t>**     Grundlohn ohne 13. Monatslohn (GL/13*12/Kalendertage) 365 bzw. 366 Tage</t>
  </si>
  <si>
    <t>***    Grundlohn ohne 13. Monatslohn (GL/13*12/260)</t>
  </si>
  <si>
    <t>****  1/2184 des Grundlohnes inkl. 13. Monatslohn</t>
  </si>
  <si>
    <r>
      <rPr>
        <sz val="8"/>
        <color rgb="FF222222"/>
        <rFont val="Arial"/>
        <family val="2"/>
      </rPr>
      <t xml:space="preserve">Seite </t>
    </r>
    <r>
      <rPr>
        <sz val="8"/>
        <color rgb="FF222222"/>
        <rFont val="Arial"/>
        <family val="2"/>
      </rPr>
      <t>1</t>
    </r>
    <r>
      <rPr>
        <sz val="8"/>
        <color rgb="FF222222"/>
        <rFont val="Arial"/>
        <family val="2"/>
      </rPr>
      <t xml:space="preserve"> von </t>
    </r>
    <r>
      <rPr>
        <sz val="8"/>
        <color rgb="FF222222"/>
        <rFont val="Arial"/>
        <family val="2"/>
      </rPr>
      <t>1</t>
    </r>
  </si>
  <si>
    <t>ZH-Nummer</t>
  </si>
  <si>
    <t>Institution</t>
  </si>
  <si>
    <t>Schulheim</t>
  </si>
  <si>
    <t>Verwendungsweck</t>
  </si>
  <si>
    <t>Betriebsjahr</t>
  </si>
  <si>
    <t>von</t>
  </si>
  <si>
    <t>bis</t>
  </si>
  <si>
    <t>ZH102</t>
  </si>
  <si>
    <t>Kinderheim Grünau</t>
  </si>
  <si>
    <t>Nein</t>
  </si>
  <si>
    <t>ZH103</t>
  </si>
  <si>
    <t>Entlastungsheim Sunnemätteli</t>
  </si>
  <si>
    <t>Schlussrechnung</t>
  </si>
  <si>
    <t>ZH104</t>
  </si>
  <si>
    <t>Landheim Brüttisellen</t>
  </si>
  <si>
    <t>ZH105</t>
  </si>
  <si>
    <t>Schule Friedheim</t>
  </si>
  <si>
    <t>Ja</t>
  </si>
  <si>
    <t>ZH106</t>
  </si>
  <si>
    <t>Schulheim Elgg</t>
  </si>
  <si>
    <t>ZH108</t>
  </si>
  <si>
    <t>Rhyhuus Flurlingen</t>
  </si>
  <si>
    <t>ZH109</t>
  </si>
  <si>
    <t>Wohnschule Freienstein</t>
  </si>
  <si>
    <t>ZH110</t>
  </si>
  <si>
    <t>Monikaheim</t>
  </si>
  <si>
    <t>ZH112</t>
  </si>
  <si>
    <t>Albisbrunn</t>
  </si>
  <si>
    <t>ZH115</t>
  </si>
  <si>
    <t>ZH117</t>
  </si>
  <si>
    <t>Wohnheim Paradies 1</t>
  </si>
  <si>
    <t>ZH119</t>
  </si>
  <si>
    <t>ZH120</t>
  </si>
  <si>
    <t xml:space="preserve">Pädagogisches Zentrum Pestalozzihaus </t>
  </si>
  <si>
    <t>ZH123</t>
  </si>
  <si>
    <t>Kinderheim Weidhalde</t>
  </si>
  <si>
    <t>ZH124</t>
  </si>
  <si>
    <t>Werkschule Grundhof</t>
  </si>
  <si>
    <t>ZH125</t>
  </si>
  <si>
    <t>Kinderhaus Thalwil</t>
  </si>
  <si>
    <t>ZH126</t>
  </si>
  <si>
    <t>ZH130</t>
  </si>
  <si>
    <t>Wohnheim für Lehrlinge</t>
  </si>
  <si>
    <t>ZH131</t>
  </si>
  <si>
    <t>Modellstation SOMOSA</t>
  </si>
  <si>
    <t>ZH134</t>
  </si>
  <si>
    <t>Mädchenhaus Zürich</t>
  </si>
  <si>
    <t>ZH135</t>
  </si>
  <si>
    <t>Stiftung Hirslanden</t>
  </si>
  <si>
    <t>ZH137</t>
  </si>
  <si>
    <t>Jugendheim Schenkung Dapples</t>
  </si>
  <si>
    <t>ZH148</t>
  </si>
  <si>
    <t>Durchgangsstation Winterthur</t>
  </si>
  <si>
    <t>ZH151</t>
  </si>
  <si>
    <t xml:space="preserve">Sozialpädagogische Familien Zürich der Stiftung DIHEI </t>
  </si>
  <si>
    <t>ZH153</t>
  </si>
  <si>
    <t>ZH156</t>
  </si>
  <si>
    <t>ZH157</t>
  </si>
  <si>
    <t>Chinderhuus Sunneschii</t>
  </si>
  <si>
    <t>ZH160</t>
  </si>
  <si>
    <t>Lehrlingshaus Eidmatt</t>
  </si>
  <si>
    <t>ZH163</t>
  </si>
  <si>
    <t>Ghangetwies</t>
  </si>
  <si>
    <t>ZH165</t>
  </si>
  <si>
    <t>Jugendwohngruppen Limmattal</t>
  </si>
  <si>
    <t>ZH166</t>
  </si>
  <si>
    <t>Sozialpädagogische Pflegefamilien SGh</t>
  </si>
  <si>
    <t>ZH170</t>
  </si>
  <si>
    <t>Schlupfhuus Zürich</t>
  </si>
  <si>
    <t>ZH171</t>
  </si>
  <si>
    <t>ZH179</t>
  </si>
  <si>
    <t>ZH183</t>
  </si>
  <si>
    <t>JWG Eulach</t>
  </si>
  <si>
    <t>ZH189</t>
  </si>
  <si>
    <t>Haus für Mutter und Kind</t>
  </si>
  <si>
    <t>ZH195</t>
  </si>
  <si>
    <t>VESO wohnen für Mutter und Kind</t>
  </si>
  <si>
    <t>ZH196</t>
  </si>
  <si>
    <t>ZH197</t>
  </si>
  <si>
    <t>Krisenintervention Entlisberg</t>
  </si>
  <si>
    <t>ZH201</t>
  </si>
  <si>
    <t>ZH206</t>
  </si>
  <si>
    <t>ZH213</t>
  </si>
  <si>
    <t>Gleis 1</t>
  </si>
  <si>
    <t>ZH216</t>
  </si>
  <si>
    <t>ZH226</t>
  </si>
  <si>
    <t>Etappe</t>
  </si>
  <si>
    <t>ZH229</t>
  </si>
  <si>
    <t>Nemo</t>
  </si>
  <si>
    <t>ZH232</t>
  </si>
  <si>
    <t>Buona Notte</t>
  </si>
  <si>
    <t>ZH234</t>
  </si>
  <si>
    <t>MYPLACE Jungeswohnen</t>
  </si>
  <si>
    <t>ZH301</t>
  </si>
  <si>
    <t>Schulinternat Aathal</t>
  </si>
  <si>
    <t>ZH303</t>
  </si>
  <si>
    <t>Burghof</t>
  </si>
  <si>
    <t>ZH308</t>
  </si>
  <si>
    <t>Schulinternat Redlikon</t>
  </si>
  <si>
    <t>ZH309</t>
  </si>
  <si>
    <t>Kinder- und Jugendheim Oberi</t>
  </si>
  <si>
    <t>ZH313</t>
  </si>
  <si>
    <t>Heizenholz</t>
  </si>
  <si>
    <t>ZH321</t>
  </si>
  <si>
    <t>Gfellergut</t>
  </si>
  <si>
    <t>ZH3220</t>
  </si>
  <si>
    <t>Obstgarten (WG Sternen, WG 22, Foyer Nord, Altenhof)</t>
  </si>
  <si>
    <t>ZH328</t>
  </si>
  <si>
    <t>Krisenintervention Riesbach</t>
  </si>
  <si>
    <t>ZH3338</t>
  </si>
  <si>
    <t>GO-DEF (Eichbühl, Dialogweg, Fennergut)</t>
  </si>
  <si>
    <t>ZH3369</t>
  </si>
  <si>
    <t>ZH3373</t>
  </si>
  <si>
    <t>ZH441</t>
  </si>
  <si>
    <t>Schule für cerebral gelähmte Kinder, Maurerschule</t>
  </si>
  <si>
    <t>ZH442</t>
  </si>
  <si>
    <t xml:space="preserve">Etz Chaim Schule </t>
  </si>
  <si>
    <t>ZH443</t>
  </si>
  <si>
    <t>Heilpädagogische Schule Affoltern</t>
  </si>
  <si>
    <t>ZH451</t>
  </si>
  <si>
    <t xml:space="preserve">Heilpädagogisches Institut St. Michael </t>
  </si>
  <si>
    <t>ZH452</t>
  </si>
  <si>
    <t>Stiftung Vivendra</t>
  </si>
  <si>
    <t>ZH453</t>
  </si>
  <si>
    <t>Ilgenhalde</t>
  </si>
  <si>
    <t>ZH457</t>
  </si>
  <si>
    <t>Stiftung Schloss Regensberg</t>
  </si>
  <si>
    <t>ZH458</t>
  </si>
  <si>
    <t>Stiftung Buechweid</t>
  </si>
  <si>
    <t>ZH460</t>
  </si>
  <si>
    <t>Stiftung Bühl</t>
  </si>
  <si>
    <t>ZH461</t>
  </si>
  <si>
    <t>Mathilde Escher Stiftung</t>
  </si>
  <si>
    <t>ZH462</t>
  </si>
  <si>
    <t>Tanne</t>
  </si>
  <si>
    <t>ZH464</t>
  </si>
  <si>
    <t xml:space="preserve">Sprachheilschule Zürich </t>
  </si>
  <si>
    <t>ZH467</t>
  </si>
  <si>
    <t>ZH469</t>
  </si>
  <si>
    <t xml:space="preserve">Heilpädagogische Schule Limmattal </t>
  </si>
  <si>
    <t>ZH470</t>
  </si>
  <si>
    <t xml:space="preserve">Stiftung Schule Tägerst </t>
  </si>
  <si>
    <t>ZH471</t>
  </si>
  <si>
    <t>KLEINgruppenschule Wädenswil</t>
  </si>
  <si>
    <t>ZH472</t>
  </si>
  <si>
    <t xml:space="preserve">Gruppenschule Thalwil </t>
  </si>
  <si>
    <t>ZH473</t>
  </si>
  <si>
    <t>Heilpädagogische Schule Turbenthal</t>
  </si>
  <si>
    <t>ZH474</t>
  </si>
  <si>
    <t xml:space="preserve">Stiftung Tagesschule Oberglatt </t>
  </si>
  <si>
    <t>ZH476</t>
  </si>
  <si>
    <t>Lernwerkstatt Bickwill</t>
  </si>
  <si>
    <t>ZH478</t>
  </si>
  <si>
    <t xml:space="preserve">Zentrum für Gehör und Sprache Zürich ZGSZ </t>
  </si>
  <si>
    <t>ZH480</t>
  </si>
  <si>
    <t>Heilpädagogische Schule Wetzikon</t>
  </si>
  <si>
    <t>ZH484</t>
  </si>
  <si>
    <t>SSD: Schule für Körper- und Mehrf.behinderte (SKB)</t>
  </si>
  <si>
    <t>ZH488</t>
  </si>
  <si>
    <t xml:space="preserve">Stiftung Tagesschule Birke </t>
  </si>
  <si>
    <t>ZH489</t>
  </si>
  <si>
    <t xml:space="preserve">Sonderpädagogische Tagesschule für Wahrnehmungsförderung STW </t>
  </si>
  <si>
    <t>ZH496</t>
  </si>
  <si>
    <t>Tagesschule visoparents</t>
  </si>
  <si>
    <t>ZH497</t>
  </si>
  <si>
    <t xml:space="preserve">Sonderpädagogische Tagesschule Toblerstrasse </t>
  </si>
  <si>
    <t>ZH520</t>
  </si>
  <si>
    <t>SEK3, Oberstufe für Gehörlose und Schwerhörige</t>
  </si>
  <si>
    <t>ZH521</t>
  </si>
  <si>
    <t xml:space="preserve">Tagesschule Fähre </t>
  </si>
  <si>
    <t>ZH522</t>
  </si>
  <si>
    <t xml:space="preserve">Rafaelschule, Heilpädagogogische Tagesschule </t>
  </si>
  <si>
    <t>ZH525</t>
  </si>
  <si>
    <t>Stiftung RGZ, Heilpädagogische Schule Zürich</t>
  </si>
  <si>
    <t>ZH526</t>
  </si>
  <si>
    <t xml:space="preserve">Stiftung M.A.C. Hermann Witzig-Schule </t>
  </si>
  <si>
    <t>ZH527</t>
  </si>
  <si>
    <t xml:space="preserve">Oberstufenschule Lengg </t>
  </si>
  <si>
    <t>ZH528</t>
  </si>
  <si>
    <t xml:space="preserve">PRIMA Sonderschulung </t>
  </si>
  <si>
    <t>ZH530</t>
  </si>
  <si>
    <t xml:space="preserve">Gesamtschule Erlen </t>
  </si>
  <si>
    <t>ZH531</t>
  </si>
  <si>
    <t>Tagessonderschule Eschenmosen / Räterschen / Höri</t>
  </si>
  <si>
    <t>ZH532</t>
  </si>
  <si>
    <t>Johannes-Schule</t>
  </si>
  <si>
    <t>ZH533</t>
  </si>
  <si>
    <t xml:space="preserve">Schule MOMO </t>
  </si>
  <si>
    <t>ZH534</t>
  </si>
  <si>
    <t xml:space="preserve">Schule im Grund </t>
  </si>
  <si>
    <t>ZH536</t>
  </si>
  <si>
    <t>Freie Evangelische Schule Zürich</t>
  </si>
  <si>
    <t>ZH537</t>
  </si>
  <si>
    <t xml:space="preserve">Freie Oberstufenschule Zürich </t>
  </si>
  <si>
    <t>ZH538</t>
  </si>
  <si>
    <t>Freie Primarschule Zürich</t>
  </si>
  <si>
    <t>ZH539</t>
  </si>
  <si>
    <t xml:space="preserve">Jüdische Schule NOAM </t>
  </si>
  <si>
    <t>ZH541</t>
  </si>
  <si>
    <t xml:space="preserve">Sonderschule PULS+ </t>
  </si>
  <si>
    <t>ZH542</t>
  </si>
  <si>
    <t xml:space="preserve">Tagesschule LOGARTIS </t>
  </si>
  <si>
    <t>ZH543</t>
  </si>
  <si>
    <t xml:space="preserve">Tagessonderschule Intermezzo (ZKJ) </t>
  </si>
  <si>
    <t>ZH551</t>
  </si>
  <si>
    <t>Heimgarten</t>
  </si>
  <si>
    <t>ZH552</t>
  </si>
  <si>
    <t>Schulinternat Ringlikon</t>
  </si>
  <si>
    <t>ZH601</t>
  </si>
  <si>
    <t>SSD: Schule für Sehbehinderte (SfS)                              </t>
  </si>
  <si>
    <t>ZH602</t>
  </si>
  <si>
    <t>SSD: Heilpädagogische Schule Stadt Zürich                        </t>
  </si>
  <si>
    <t>ZH603</t>
  </si>
  <si>
    <t>Heilpädagogische Schule Humlikon</t>
  </si>
  <si>
    <t>ZH604</t>
  </si>
  <si>
    <t>KGS Dällikon Oberstufe</t>
  </si>
  <si>
    <t>ZH605</t>
  </si>
  <si>
    <t>Schule in Kleingruppen Dielsdorf</t>
  </si>
  <si>
    <t>ZH606</t>
  </si>
  <si>
    <t>Heilpädagogische Schule Waidhöchi</t>
  </si>
  <si>
    <t>ZH607</t>
  </si>
  <si>
    <t>Kleingruppenschule Kleinandelfingen</t>
  </si>
  <si>
    <t>ZH609</t>
  </si>
  <si>
    <t>Kleingruppenschule Furttal</t>
  </si>
  <si>
    <t>ZH610</t>
  </si>
  <si>
    <t>Heilpädagogische Schule Rümlang</t>
  </si>
  <si>
    <t>ZH611</t>
  </si>
  <si>
    <t>Heilpädagogische Schule Uster</t>
  </si>
  <si>
    <t>ZH612</t>
  </si>
  <si>
    <t>Schule in Kleingruppen Wallisellen</t>
  </si>
  <si>
    <t>ZH614</t>
  </si>
  <si>
    <t>Heilpädagogische Schule Bezirk Bülach</t>
  </si>
  <si>
    <t>ZH615</t>
  </si>
  <si>
    <t>KGS Winterthur</t>
  </si>
  <si>
    <t>ZH616</t>
  </si>
  <si>
    <t>Michaelschule, Heilpädagogische Sonderschule</t>
  </si>
  <si>
    <t>ZH701</t>
  </si>
  <si>
    <t>Projekt Perspektive</t>
  </si>
  <si>
    <t>Stiftung Jugendnetzwerk - Start Life</t>
  </si>
  <si>
    <t>Stiftung Jugendnetzwerk - Wohngruppen</t>
  </si>
  <si>
    <t>Stiftung Netzwerk</t>
  </si>
  <si>
    <t>KiEl Bethanien Zürich</t>
  </si>
  <si>
    <t>Kinderheim Pilgerbrunnen</t>
  </si>
  <si>
    <t>Krisenwohngruppe Winterthur</t>
  </si>
  <si>
    <t>Sozialpädagogische Wohngruppe Bachstei</t>
  </si>
  <si>
    <t xml:space="preserve">Stiftung Kind &amp; Autismus </t>
  </si>
  <si>
    <t>T-Home / T-Care</t>
  </si>
  <si>
    <t>TERRA EST VITA</t>
  </si>
  <si>
    <t>Inselhof</t>
  </si>
  <si>
    <t>Zürcherische Pestalozzistiftung Knonau</t>
  </si>
  <si>
    <t>Lattenberg SpB - Wohngruppen für Kinder und Jugendliche</t>
  </si>
  <si>
    <t>ZH207</t>
  </si>
  <si>
    <t>Fachschule Viventa, Viventa15plus</t>
  </si>
  <si>
    <t>Kinder Stiftung Ulmenhof</t>
  </si>
  <si>
    <t>ZH3371</t>
  </si>
  <si>
    <t xml:space="preserve">Lohntabelle  LR 01 und 05 für das Jahr 2023  </t>
  </si>
  <si>
    <r>
      <rPr>
        <sz val="8"/>
        <color rgb="FF222222"/>
        <rFont val="Arial"/>
        <family val="2"/>
      </rPr>
      <t xml:space="preserve">Datum: </t>
    </r>
    <r>
      <rPr>
        <sz val="8"/>
        <color rgb="FF222222"/>
        <rFont val="Arial"/>
        <family val="2"/>
      </rPr>
      <t>17.10.2022</t>
    </r>
  </si>
  <si>
    <t>Lohntabellen LR 01 und 05 für das Jahr 2023</t>
  </si>
  <si>
    <t>IV-V</t>
  </si>
  <si>
    <t>Heimpflege- und Sonder-schulangebot</t>
  </si>
  <si>
    <t>Teilsumme der Spalten</t>
  </si>
  <si>
    <t>Ab-
weichung VVO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</si>
</sst>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d/mm/yy;@"/>
    <numFmt numFmtId="165" formatCode="_ * #,##0_ ;_ * \-#,##0_ ;_ * &quot;-&quot;??_ ;_ @_ "/>
    <numFmt numFmtId="166" formatCode="_ \+* #,##0_ ;_ * \-#,##0_ ;_ * &quot;-&quot;??_ ;_ @_ "/>
    <numFmt numFmtId="167" formatCode="dd\.mm\.yyyy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8"/>
      <color theme="1"/>
      <name val="Arial"/>
      <family val="2"/>
    </font>
    <font>
      <sz val="8"/>
      <name val="Arial Narrow"/>
      <family val="2"/>
    </font>
    <font>
      <sz val="10"/>
      <color indexed="9"/>
      <name val="Arial Narrow"/>
      <family val="2"/>
    </font>
    <font>
      <sz val="10"/>
      <color theme="0"/>
      <name val="Arial Narrow"/>
      <family val="2"/>
    </font>
    <font>
      <sz val="10"/>
      <color theme="4"/>
      <name val="Arial Narrow"/>
      <family val="2"/>
    </font>
    <font>
      <b/>
      <sz val="8"/>
      <color indexed="10"/>
      <name val="Arial"/>
      <family val="2"/>
    </font>
    <font>
      <sz val="14"/>
      <name val="Arial"/>
      <family val="2"/>
    </font>
    <font>
      <b/>
      <sz val="10"/>
      <color indexed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b/>
      <sz val="14"/>
      <color rgb="FF222222"/>
      <name val="Arial"/>
      <family val="2"/>
    </font>
    <font>
      <sz val="8"/>
      <color rgb="FF222222"/>
      <name val="Arial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E5E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auto="1"/>
      </right>
      <top style="medium">
        <color rgb="FFC0C0C0"/>
      </top>
      <bottom style="medium">
        <color rgb="FFC0C0C0"/>
      </bottom>
      <diagonal/>
    </border>
    <border>
      <left style="medium">
        <color auto="1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auto="1"/>
      </right>
      <top/>
      <bottom style="medium">
        <color rgb="FFC0C0C0"/>
      </bottom>
      <diagonal/>
    </border>
    <border>
      <left style="medium">
        <color auto="1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 style="medium">
        <color auto="1"/>
      </right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rgb="FFE2E2E2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0" fontId="5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2" fillId="0" borderId="0"/>
    <xf numFmtId="43" fontId="26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65">
    <xf numFmtId="0" fontId="0" fillId="0" borderId="0" xfId="0"/>
    <xf numFmtId="0" fontId="4" fillId="0" borderId="0" xfId="0" applyFont="1"/>
    <xf numFmtId="0" fontId="10" fillId="10" borderId="0" xfId="0" applyFont="1" applyFill="1" applyBorder="1" applyProtection="1"/>
    <xf numFmtId="0" fontId="12" fillId="10" borderId="0" xfId="0" applyFont="1" applyFill="1" applyBorder="1" applyAlignment="1" applyProtection="1">
      <alignment horizontal="right"/>
    </xf>
    <xf numFmtId="0" fontId="8" fillId="10" borderId="0" xfId="0" applyFont="1" applyFill="1" applyBorder="1" applyProtection="1"/>
    <xf numFmtId="0" fontId="0" fillId="10" borderId="0" xfId="0" applyFill="1" applyBorder="1" applyProtection="1"/>
    <xf numFmtId="0" fontId="9" fillId="10" borderId="0" xfId="0" applyFont="1" applyFill="1" applyBorder="1" applyAlignment="1" applyProtection="1">
      <alignment vertical="top" wrapText="1"/>
    </xf>
    <xf numFmtId="0" fontId="17" fillId="10" borderId="0" xfId="0" applyFont="1" applyFill="1" applyBorder="1" applyAlignment="1" applyProtection="1">
      <alignment vertical="top" wrapText="1"/>
    </xf>
    <xf numFmtId="0" fontId="3" fillId="10" borderId="0" xfId="0" applyFont="1" applyFill="1" applyBorder="1" applyAlignment="1" applyProtection="1">
      <alignment vertical="top" wrapText="1"/>
    </xf>
    <xf numFmtId="0" fontId="3" fillId="10" borderId="0" xfId="0" applyFont="1" applyFill="1" applyBorder="1" applyAlignment="1" applyProtection="1">
      <alignment horizontal="left" vertical="top" wrapText="1"/>
    </xf>
    <xf numFmtId="0" fontId="3" fillId="10" borderId="0" xfId="0" applyFont="1" applyFill="1" applyBorder="1" applyAlignment="1" applyProtection="1">
      <alignment horizontal="left"/>
    </xf>
    <xf numFmtId="0" fontId="3" fillId="10" borderId="0" xfId="0" applyFont="1" applyFill="1" applyBorder="1" applyProtection="1"/>
    <xf numFmtId="0" fontId="5" fillId="10" borderId="0" xfId="0" applyFont="1" applyFill="1" applyBorder="1" applyAlignment="1" applyProtection="1"/>
    <xf numFmtId="0" fontId="5" fillId="10" borderId="0" xfId="0" applyFont="1" applyFill="1" applyBorder="1" applyAlignment="1" applyProtection="1">
      <alignment horizontal="right" vertical="top"/>
    </xf>
    <xf numFmtId="0" fontId="13" fillId="10" borderId="0" xfId="0" applyFont="1" applyFill="1" applyBorder="1" applyAlignment="1" applyProtection="1">
      <alignment vertical="center" wrapText="1"/>
    </xf>
    <xf numFmtId="0" fontId="4" fillId="10" borderId="0" xfId="0" applyFont="1" applyFill="1" applyBorder="1" applyAlignment="1" applyProtection="1">
      <alignment horizontal="right"/>
    </xf>
    <xf numFmtId="0" fontId="6" fillId="13" borderId="0" xfId="0" applyFont="1" applyFill="1" applyBorder="1" applyAlignment="1" applyProtection="1">
      <alignment horizontal="center" vertical="center" wrapText="1"/>
    </xf>
    <xf numFmtId="164" fontId="6" fillId="13" borderId="0" xfId="0" applyNumberFormat="1" applyFont="1" applyFill="1" applyBorder="1" applyAlignment="1" applyProtection="1">
      <alignment horizontal="center" vertical="center" wrapText="1"/>
    </xf>
    <xf numFmtId="164" fontId="18" fillId="15" borderId="0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21" fillId="10" borderId="0" xfId="0" applyFont="1" applyFill="1" applyBorder="1" applyAlignment="1" applyProtection="1"/>
    <xf numFmtId="0" fontId="13" fillId="10" borderId="0" xfId="0" applyFont="1" applyFill="1" applyBorder="1" applyAlignment="1" applyProtection="1">
      <alignment horizontal="center"/>
    </xf>
    <xf numFmtId="0" fontId="5" fillId="12" borderId="0" xfId="0" applyFont="1" applyFill="1" applyBorder="1" applyAlignment="1" applyProtection="1">
      <alignment horizontal="left" vertical="center"/>
    </xf>
    <xf numFmtId="0" fontId="4" fillId="12" borderId="0" xfId="0" applyFont="1" applyFill="1" applyBorder="1" applyAlignment="1" applyProtection="1">
      <alignment horizontal="left" vertical="center"/>
    </xf>
    <xf numFmtId="0" fontId="22" fillId="10" borderId="0" xfId="0" applyFont="1" applyFill="1" applyBorder="1" applyAlignment="1" applyProtection="1">
      <alignment vertical="center"/>
    </xf>
    <xf numFmtId="0" fontId="7" fillId="10" borderId="6" xfId="0" applyFont="1" applyFill="1" applyBorder="1" applyAlignment="1" applyProtection="1">
      <alignment vertical="center"/>
    </xf>
    <xf numFmtId="0" fontId="4" fillId="10" borderId="0" xfId="0" applyNumberFormat="1" applyFont="1" applyFill="1" applyBorder="1" applyAlignment="1" applyProtection="1">
      <alignment horizontal="left" vertical="center"/>
      <protection locked="0"/>
    </xf>
    <xf numFmtId="0" fontId="5" fillId="10" borderId="0" xfId="0" applyFont="1" applyFill="1" applyBorder="1" applyAlignment="1" applyProtection="1">
      <alignment horizontal="left" wrapText="1"/>
    </xf>
    <xf numFmtId="0" fontId="18" fillId="14" borderId="0" xfId="0" applyFont="1" applyFill="1" applyBorder="1" applyAlignment="1" applyProtection="1">
      <alignment horizontal="center" vertical="center" wrapText="1"/>
    </xf>
    <xf numFmtId="0" fontId="4" fillId="12" borderId="0" xfId="0" applyFont="1" applyFill="1" applyBorder="1" applyAlignment="1" applyProtection="1">
      <alignment horizontal="center" vertical="center"/>
    </xf>
    <xf numFmtId="0" fontId="18" fillId="15" borderId="0" xfId="0" applyFont="1" applyFill="1" applyBorder="1" applyAlignment="1" applyProtection="1">
      <alignment vertical="center" wrapText="1"/>
    </xf>
    <xf numFmtId="0" fontId="19" fillId="15" borderId="0" xfId="0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4" fillId="0" borderId="0" xfId="0" applyFont="1" applyFill="1" applyBorder="1" applyAlignment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vertical="center" textRotation="90"/>
    </xf>
    <xf numFmtId="0" fontId="4" fillId="0" borderId="0" xfId="0" applyFont="1" applyProtection="1"/>
    <xf numFmtId="0" fontId="0" fillId="0" borderId="2" xfId="0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3" xfId="0" applyFont="1" applyFill="1" applyBorder="1" applyAlignment="1" applyProtection="1">
      <alignment vertical="top" wrapText="1"/>
    </xf>
    <xf numFmtId="0" fontId="0" fillId="0" borderId="9" xfId="0" applyBorder="1" applyProtection="1"/>
    <xf numFmtId="0" fontId="0" fillId="0" borderId="3" xfId="0" applyBorder="1" applyProtection="1"/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4" xfId="0" applyFont="1" applyFill="1" applyBorder="1" applyAlignment="1" applyProtection="1">
      <alignment vertical="top" wrapText="1"/>
    </xf>
    <xf numFmtId="0" fontId="0" fillId="0" borderId="10" xfId="0" applyBorder="1" applyProtection="1"/>
    <xf numFmtId="0" fontId="0" fillId="0" borderId="4" xfId="0" applyBorder="1" applyProtection="1"/>
    <xf numFmtId="0" fontId="5" fillId="0" borderId="4" xfId="0" applyFont="1" applyFill="1" applyBorder="1" applyProtection="1"/>
    <xf numFmtId="0" fontId="5" fillId="0" borderId="4" xfId="0" applyFont="1" applyFill="1" applyBorder="1" applyAlignment="1" applyProtection="1">
      <alignment wrapText="1"/>
    </xf>
    <xf numFmtId="0" fontId="5" fillId="0" borderId="5" xfId="0" applyFont="1" applyFill="1" applyBorder="1" applyProtection="1"/>
    <xf numFmtId="2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/>
    </xf>
    <xf numFmtId="2" fontId="5" fillId="0" borderId="2" xfId="0" applyNumberFormat="1" applyFont="1" applyFill="1" applyBorder="1" applyAlignment="1" applyProtection="1">
      <alignment horizontal="center" vertical="top" wrapText="1"/>
    </xf>
    <xf numFmtId="0" fontId="5" fillId="0" borderId="5" xfId="0" applyFont="1" applyFill="1" applyBorder="1" applyAlignment="1" applyProtection="1">
      <alignment vertical="top" wrapText="1"/>
    </xf>
    <xf numFmtId="0" fontId="0" fillId="0" borderId="10" xfId="0" applyFont="1" applyFill="1" applyBorder="1" applyProtection="1"/>
    <xf numFmtId="0" fontId="0" fillId="0" borderId="4" xfId="0" applyFill="1" applyBorder="1" applyProtection="1"/>
    <xf numFmtId="0" fontId="0" fillId="0" borderId="11" xfId="0" applyFont="1" applyFill="1" applyBorder="1" applyProtection="1"/>
    <xf numFmtId="0" fontId="24" fillId="0" borderId="0" xfId="6" applyFont="1" applyProtection="1"/>
    <xf numFmtId="0" fontId="2" fillId="0" borderId="0" xfId="6" applyProtection="1"/>
    <xf numFmtId="0" fontId="2" fillId="0" borderId="0" xfId="6" applyFill="1" applyProtection="1"/>
    <xf numFmtId="0" fontId="1" fillId="0" borderId="0" xfId="6" applyFont="1" applyProtection="1"/>
    <xf numFmtId="0" fontId="5" fillId="0" borderId="0" xfId="5" applyProtection="1"/>
    <xf numFmtId="0" fontId="25" fillId="0" borderId="0" xfId="6" applyFont="1" applyProtection="1"/>
    <xf numFmtId="0" fontId="4" fillId="16" borderId="0" xfId="0" applyFont="1" applyFill="1" applyBorder="1" applyAlignment="1" applyProtection="1">
      <alignment horizontal="left" vertical="center"/>
      <protection locked="0"/>
    </xf>
    <xf numFmtId="9" fontId="5" fillId="0" borderId="0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 applyFill="1" applyBorder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center" vertical="top"/>
      <protection locked="0"/>
    </xf>
    <xf numFmtId="49" fontId="5" fillId="0" borderId="0" xfId="0" applyNumberFormat="1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center" vertical="top"/>
      <protection locked="0"/>
    </xf>
    <xf numFmtId="1" fontId="15" fillId="0" borderId="0" xfId="0" applyNumberFormat="1" applyFont="1" applyFill="1" applyBorder="1" applyAlignment="1" applyProtection="1">
      <alignment horizontal="left" vertical="top"/>
      <protection locked="0"/>
    </xf>
    <xf numFmtId="9" fontId="5" fillId="0" borderId="0" xfId="4" applyFont="1" applyFill="1" applyBorder="1" applyAlignment="1" applyProtection="1">
      <alignment horizontal="right" vertical="top"/>
      <protection locked="0"/>
    </xf>
    <xf numFmtId="9" fontId="15" fillId="0" borderId="0" xfId="0" applyNumberFormat="1" applyFont="1" applyFill="1" applyBorder="1" applyAlignment="1" applyProtection="1">
      <alignment horizontal="left" vertical="top" wrapText="1"/>
      <protection locked="0"/>
    </xf>
    <xf numFmtId="164" fontId="5" fillId="0" borderId="0" xfId="0" applyNumberFormat="1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9" fontId="20" fillId="0" borderId="0" xfId="4" applyFont="1" applyFill="1" applyBorder="1" applyAlignment="1" applyProtection="1">
      <alignment horizontal="right" vertical="top"/>
    </xf>
    <xf numFmtId="164" fontId="6" fillId="13" borderId="0" xfId="0" applyNumberFormat="1" applyFont="1" applyFill="1" applyBorder="1" applyAlignment="1" applyProtection="1">
      <alignment horizontal="left" vertical="center" wrapText="1"/>
    </xf>
    <xf numFmtId="166" fontId="20" fillId="0" borderId="0" xfId="0" applyNumberFormat="1" applyFont="1" applyFill="1" applyBorder="1" applyAlignment="1" applyProtection="1">
      <alignment horizontal="right" vertical="top"/>
    </xf>
    <xf numFmtId="0" fontId="29" fillId="0" borderId="0" xfId="0" applyFont="1" applyAlignment="1">
      <alignment horizontal="left" vertical="center"/>
    </xf>
    <xf numFmtId="167" fontId="29" fillId="0" borderId="0" xfId="0" applyNumberFormat="1" applyFont="1" applyAlignment="1">
      <alignment horizontal="left" vertical="center"/>
    </xf>
    <xf numFmtId="0" fontId="28" fillId="17" borderId="13" xfId="0" applyFont="1" applyFill="1" applyBorder="1" applyAlignment="1">
      <alignment horizontal="left" vertical="center"/>
    </xf>
    <xf numFmtId="0" fontId="28" fillId="17" borderId="16" xfId="0" applyFont="1" applyFill="1" applyBorder="1" applyAlignment="1">
      <alignment horizontal="left" vertical="center"/>
    </xf>
    <xf numFmtId="0" fontId="0" fillId="0" borderId="19" xfId="0" applyBorder="1"/>
    <xf numFmtId="0" fontId="28" fillId="0" borderId="19" xfId="0" applyFont="1" applyBorder="1" applyAlignment="1">
      <alignment horizontal="center" vertical="top"/>
    </xf>
    <xf numFmtId="0" fontId="28" fillId="0" borderId="20" xfId="0" applyFont="1" applyBorder="1" applyAlignment="1">
      <alignment horizontal="center" vertical="top"/>
    </xf>
    <xf numFmtId="0" fontId="28" fillId="0" borderId="21" xfId="0" applyFont="1" applyBorder="1" applyAlignment="1">
      <alignment horizontal="left" vertical="top"/>
    </xf>
    <xf numFmtId="3" fontId="28" fillId="0" borderId="21" xfId="0" applyNumberFormat="1" applyFont="1" applyBorder="1" applyAlignment="1">
      <alignment horizontal="right" vertical="top"/>
    </xf>
    <xf numFmtId="4" fontId="28" fillId="0" borderId="21" xfId="0" applyNumberFormat="1" applyFont="1" applyBorder="1" applyAlignment="1">
      <alignment horizontal="right" vertical="top"/>
    </xf>
    <xf numFmtId="4" fontId="28" fillId="0" borderId="22" xfId="0" applyNumberFormat="1" applyFont="1" applyBorder="1" applyAlignment="1">
      <alignment horizontal="right" vertical="top"/>
    </xf>
    <xf numFmtId="4" fontId="28" fillId="0" borderId="23" xfId="0" applyNumberFormat="1" applyFont="1" applyBorder="1" applyAlignment="1">
      <alignment horizontal="right" vertical="top"/>
    </xf>
    <xf numFmtId="0" fontId="28" fillId="0" borderId="24" xfId="0" applyFont="1" applyBorder="1" applyAlignment="1">
      <alignment horizontal="left" vertical="top"/>
    </xf>
    <xf numFmtId="3" fontId="28" fillId="0" borderId="24" xfId="0" applyNumberFormat="1" applyFont="1" applyBorder="1" applyAlignment="1">
      <alignment horizontal="right" vertical="top"/>
    </xf>
    <xf numFmtId="4" fontId="28" fillId="0" borderId="24" xfId="0" applyNumberFormat="1" applyFont="1" applyBorder="1" applyAlignment="1">
      <alignment horizontal="right" vertical="top"/>
    </xf>
    <xf numFmtId="4" fontId="28" fillId="0" borderId="25" xfId="0" applyNumberFormat="1" applyFont="1" applyBorder="1" applyAlignment="1">
      <alignment horizontal="right" vertical="top"/>
    </xf>
    <xf numFmtId="4" fontId="28" fillId="0" borderId="26" xfId="0" applyNumberFormat="1" applyFont="1" applyBorder="1" applyAlignment="1">
      <alignment horizontal="right" vertical="top"/>
    </xf>
    <xf numFmtId="0" fontId="4" fillId="10" borderId="0" xfId="0" applyFont="1" applyFill="1" applyBorder="1" applyAlignment="1" applyProtection="1">
      <alignment horizontal="left" vertical="center"/>
      <protection locked="0"/>
    </xf>
    <xf numFmtId="3" fontId="5" fillId="10" borderId="0" xfId="0" applyNumberFormat="1" applyFont="1" applyFill="1" applyBorder="1" applyAlignment="1" applyProtection="1">
      <alignment horizontal="right" vertical="center"/>
    </xf>
    <xf numFmtId="0" fontId="5" fillId="10" borderId="0" xfId="0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0" fillId="0" borderId="0" xfId="0"/>
    <xf numFmtId="0" fontId="8" fillId="10" borderId="0" xfId="0" applyFont="1" applyFill="1" applyBorder="1" applyProtection="1">
      <protection hidden="1"/>
    </xf>
    <xf numFmtId="0" fontId="4" fillId="10" borderId="0" xfId="0" applyFont="1" applyFill="1" applyBorder="1" applyAlignment="1" applyProtection="1">
      <alignment horizontal="right"/>
      <protection hidden="1"/>
    </xf>
    <xf numFmtId="0" fontId="0" fillId="4" borderId="9" xfId="0" applyFill="1" applyBorder="1" applyAlignment="1" applyProtection="1">
      <alignment vertical="center" textRotation="90"/>
    </xf>
    <xf numFmtId="0" fontId="0" fillId="4" borderId="10" xfId="0" applyFill="1" applyBorder="1" applyAlignment="1" applyProtection="1">
      <alignment vertical="center" textRotation="90"/>
    </xf>
    <xf numFmtId="0" fontId="0" fillId="5" borderId="10" xfId="0" applyFill="1" applyBorder="1" applyAlignment="1" applyProtection="1">
      <alignment vertical="center" textRotation="90"/>
    </xf>
    <xf numFmtId="0" fontId="0" fillId="6" borderId="10" xfId="0" applyFill="1" applyBorder="1" applyAlignment="1" applyProtection="1">
      <alignment vertical="center" textRotation="90"/>
    </xf>
    <xf numFmtId="0" fontId="5" fillId="7" borderId="10" xfId="0" applyFont="1" applyFill="1" applyBorder="1" applyAlignment="1" applyProtection="1">
      <alignment textRotation="90"/>
    </xf>
    <xf numFmtId="0" fontId="0" fillId="8" borderId="10" xfId="0" applyFill="1" applyBorder="1" applyAlignment="1" applyProtection="1">
      <alignment vertical="center" textRotation="90"/>
    </xf>
    <xf numFmtId="0" fontId="0" fillId="9" borderId="10" xfId="0" applyFill="1" applyBorder="1" applyAlignment="1" applyProtection="1">
      <alignment vertical="center" textRotation="90"/>
    </xf>
    <xf numFmtId="0" fontId="0" fillId="2" borderId="10" xfId="0" applyFill="1" applyBorder="1" applyAlignment="1" applyProtection="1">
      <alignment vertical="center" textRotation="90"/>
    </xf>
    <xf numFmtId="0" fontId="0" fillId="11" borderId="7" xfId="0" applyFill="1" applyBorder="1" applyAlignment="1" applyProtection="1">
      <alignment vertical="center" textRotation="90"/>
    </xf>
    <xf numFmtId="0" fontId="0" fillId="11" borderId="8" xfId="0" applyFill="1" applyBorder="1" applyAlignment="1" applyProtection="1">
      <alignment vertical="center" textRotation="90"/>
    </xf>
    <xf numFmtId="0" fontId="6" fillId="3" borderId="0" xfId="0" applyFont="1" applyFill="1" applyBorder="1" applyAlignment="1" applyProtection="1">
      <alignment vertical="center"/>
    </xf>
    <xf numFmtId="0" fontId="31" fillId="18" borderId="0" xfId="8" applyFill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/>
    </xf>
    <xf numFmtId="1" fontId="5" fillId="0" borderId="0" xfId="7" applyNumberFormat="1" applyFont="1" applyFill="1" applyBorder="1" applyAlignment="1" applyProtection="1">
      <alignment horizontal="center" vertical="center"/>
      <protection locked="0"/>
    </xf>
    <xf numFmtId="0" fontId="5" fillId="10" borderId="0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6" applyFont="1" applyFill="1" applyProtection="1"/>
    <xf numFmtId="0" fontId="0" fillId="0" borderId="0" xfId="0" applyFont="1" applyFill="1" applyBorder="1"/>
    <xf numFmtId="0" fontId="32" fillId="0" borderId="0" xfId="0" applyFont="1"/>
    <xf numFmtId="0" fontId="32" fillId="0" borderId="0" xfId="0" applyFont="1" applyFill="1"/>
    <xf numFmtId="0" fontId="0" fillId="0" borderId="10" xfId="0" applyFill="1" applyBorder="1" applyProtection="1"/>
    <xf numFmtId="0" fontId="5" fillId="0" borderId="10" xfId="0" applyFont="1" applyFill="1" applyBorder="1" applyProtection="1"/>
    <xf numFmtId="0" fontId="3" fillId="10" borderId="0" xfId="0" applyFont="1" applyFill="1" applyBorder="1" applyAlignment="1" applyProtection="1">
      <alignment horizontal="center" vertical="center" wrapText="1"/>
    </xf>
    <xf numFmtId="164" fontId="6" fillId="13" borderId="27" xfId="0" applyNumberFormat="1" applyFont="1" applyFill="1" applyBorder="1" applyAlignment="1" applyProtection="1">
      <alignment horizontal="center" vertical="center" wrapText="1"/>
    </xf>
    <xf numFmtId="164" fontId="6" fillId="13" borderId="28" xfId="0" applyNumberFormat="1" applyFont="1" applyFill="1" applyBorder="1" applyAlignment="1" applyProtection="1">
      <alignment horizontal="center" vertical="center" wrapText="1"/>
    </xf>
    <xf numFmtId="3" fontId="8" fillId="10" borderId="28" xfId="0" applyNumberFormat="1" applyFont="1" applyFill="1" applyBorder="1" applyAlignment="1" applyProtection="1">
      <alignment vertical="center"/>
    </xf>
    <xf numFmtId="3" fontId="8" fillId="10" borderId="27" xfId="0" applyNumberFormat="1" applyFont="1" applyFill="1" applyBorder="1" applyAlignment="1" applyProtection="1">
      <alignment vertical="center"/>
    </xf>
    <xf numFmtId="0" fontId="16" fillId="19" borderId="0" xfId="5" applyFont="1" applyFill="1" applyBorder="1" applyAlignment="1" applyProtection="1">
      <alignment horizontal="center" vertical="top"/>
    </xf>
    <xf numFmtId="0" fontId="5" fillId="19" borderId="0" xfId="5" applyFill="1" applyProtection="1"/>
    <xf numFmtId="3" fontId="5" fillId="19" borderId="0" xfId="5" applyNumberFormat="1" applyFill="1" applyProtection="1"/>
    <xf numFmtId="4" fontId="5" fillId="19" borderId="0" xfId="5" applyNumberFormat="1" applyFill="1" applyProtection="1"/>
    <xf numFmtId="0" fontId="34" fillId="15" borderId="0" xfId="0" applyFont="1" applyFill="1" applyBorder="1" applyAlignment="1" applyProtection="1">
      <alignment horizontal="center" vertical="center" wrapText="1"/>
      <protection hidden="1"/>
    </xf>
    <xf numFmtId="0" fontId="6" fillId="15" borderId="0" xfId="0" applyFont="1" applyFill="1" applyBorder="1" applyAlignment="1" applyProtection="1">
      <alignment vertical="center" wrapText="1"/>
    </xf>
    <xf numFmtId="0" fontId="5" fillId="10" borderId="0" xfId="0" applyFont="1" applyFill="1" applyBorder="1" applyProtection="1">
      <protection hidden="1"/>
    </xf>
    <xf numFmtId="165" fontId="5" fillId="0" borderId="0" xfId="0" applyNumberFormat="1" applyFont="1" applyFill="1" applyBorder="1" applyAlignment="1" applyProtection="1">
      <alignment horizontal="right" vertical="top"/>
      <protection hidden="1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0" xfId="0" applyFont="1" applyProtection="1">
      <protection hidden="1"/>
    </xf>
    <xf numFmtId="0" fontId="5" fillId="0" borderId="0" xfId="0" applyFont="1" applyFill="1" applyBorder="1" applyProtection="1"/>
    <xf numFmtId="0" fontId="0" fillId="0" borderId="0" xfId="0"/>
    <xf numFmtId="9" fontId="8" fillId="10" borderId="27" xfId="0" applyNumberFormat="1" applyFont="1" applyFill="1" applyBorder="1" applyAlignment="1" applyProtection="1">
      <alignment vertical="center"/>
    </xf>
    <xf numFmtId="164" fontId="18" fillId="15" borderId="27" xfId="0" applyNumberFormat="1" applyFont="1" applyFill="1" applyBorder="1" applyAlignment="1" applyProtection="1">
      <alignment horizontal="center" vertical="center" wrapText="1"/>
    </xf>
    <xf numFmtId="0" fontId="19" fillId="15" borderId="27" xfId="0" applyFont="1" applyFill="1" applyBorder="1" applyAlignment="1" applyProtection="1">
      <alignment horizontal="center" vertical="center" wrapText="1"/>
    </xf>
    <xf numFmtId="164" fontId="6" fillId="13" borderId="29" xfId="0" applyNumberFormat="1" applyFont="1" applyFill="1" applyBorder="1" applyAlignment="1" applyProtection="1">
      <alignment horizontal="center" vertical="center" wrapText="1"/>
    </xf>
    <xf numFmtId="164" fontId="6" fillId="13" borderId="3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0" fillId="0" borderId="0" xfId="0"/>
    <xf numFmtId="0" fontId="28" fillId="0" borderId="0" xfId="0" applyFont="1" applyAlignment="1">
      <alignment horizontal="right" vertical="top"/>
    </xf>
    <xf numFmtId="0" fontId="33" fillId="0" borderId="0" xfId="0" applyFont="1"/>
    <xf numFmtId="0" fontId="28" fillId="17" borderId="12" xfId="0" applyFont="1" applyFill="1" applyBorder="1" applyAlignment="1">
      <alignment horizontal="center" vertical="top"/>
    </xf>
    <xf numFmtId="0" fontId="0" fillId="17" borderId="16" xfId="0" applyFill="1" applyBorder="1"/>
    <xf numFmtId="0" fontId="30" fillId="0" borderId="1" xfId="0" applyFont="1" applyBorder="1" applyAlignment="1">
      <alignment horizontal="left" vertical="top"/>
    </xf>
    <xf numFmtId="0" fontId="0" fillId="0" borderId="1" xfId="0" applyBorder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0" fontId="28" fillId="17" borderId="14" xfId="0" applyFont="1" applyFill="1" applyBorder="1" applyAlignment="1">
      <alignment horizontal="center" vertical="top"/>
    </xf>
    <xf numFmtId="0" fontId="0" fillId="17" borderId="17" xfId="0" applyFill="1" applyBorder="1"/>
    <xf numFmtId="0" fontId="28" fillId="17" borderId="15" xfId="0" applyFont="1" applyFill="1" applyBorder="1" applyAlignment="1">
      <alignment horizontal="center" vertical="top"/>
    </xf>
    <xf numFmtId="0" fontId="0" fillId="17" borderId="18" xfId="0" applyFill="1" applyBorder="1"/>
    <xf numFmtId="0" fontId="30" fillId="0" borderId="0" xfId="0" applyFont="1" applyAlignment="1">
      <alignment horizontal="left" vertical="top"/>
    </xf>
  </cellXfs>
  <cellStyles count="9">
    <cellStyle name="Comma 2" xfId="1" xr:uid="{00000000-0005-0000-0000-000000000000}"/>
    <cellStyle name="Komma" xfId="7" builtinId="3"/>
    <cellStyle name="Link" xfId="8" builtinId="8"/>
    <cellStyle name="Normal 2" xfId="2" xr:uid="{00000000-0005-0000-0000-000003000000}"/>
    <cellStyle name="Percent 2" xfId="3" xr:uid="{00000000-0005-0000-0000-000004000000}"/>
    <cellStyle name="Prozent" xfId="4" builtinId="5"/>
    <cellStyle name="Standard" xfId="0" builtinId="0"/>
    <cellStyle name="Standard 2" xfId="5" xr:uid="{00000000-0005-0000-0000-000007000000}"/>
    <cellStyle name="Standard 3" xfId="6" xr:uid="{00000000-0005-0000-0000-000008000000}"/>
  </cellStyles>
  <dxfs count="18"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font>
        <color theme="1"/>
      </font>
      <fill>
        <patternFill patternType="lightUp">
          <bgColor theme="0" tint="-0.499984740745262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lightUp"/>
      </fill>
    </dxf>
    <dxf>
      <fill>
        <patternFill patternType="lightUp"/>
      </fill>
    </dxf>
    <dxf>
      <font>
        <color rgb="FFFFFF00"/>
      </font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 val="0"/>
        <color auto="1"/>
      </font>
      <fill>
        <patternFill patternType="lightUp">
          <fgColor auto="1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1</xdr:col>
      <xdr:colOff>4114</xdr:colOff>
      <xdr:row>1</xdr:row>
      <xdr:rowOff>34925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2700"/>
          <a:ext cx="680389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166529</xdr:colOff>
      <xdr:row>0</xdr:row>
      <xdr:rowOff>127000</xdr:rowOff>
    </xdr:from>
    <xdr:to>
      <xdr:col>2</xdr:col>
      <xdr:colOff>1763554</xdr:colOff>
      <xdr:row>1</xdr:row>
      <xdr:rowOff>301763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07879" y="127000"/>
          <a:ext cx="2295525" cy="5240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Kanton Zürich</a:t>
          </a:r>
          <a:b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Bildungsdirektion</a:t>
          </a:r>
          <a:endParaRPr lang="de-CH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0</xdr:row>
          <xdr:rowOff>238125</xdr:rowOff>
        </xdr:from>
        <xdr:to>
          <xdr:col>14</xdr:col>
          <xdr:colOff>1143000</xdr:colOff>
          <xdr:row>2</xdr:row>
          <xdr:rowOff>57150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KJH-Leistungserbringung/31_Allgemeines/311_Projekte/311-1_Umsetzung-KJG/3%20Umsetzung/6%20Realisierung_Einf&#252;hrung/RE_6_Abgeltung_Tr&#228;gerschaften/04%20RE_6_Hilfsmittel/PERS_2022_v3.0_Validierung_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gleitung"/>
      <sheetName val="Beitragsberechtigt"/>
      <sheetName val="beitragsb.Stellen-Spezialfälle"/>
      <sheetName val="nicht beitragsberechtigt"/>
      <sheetName val="Beispiel Heimpflege (SH)"/>
      <sheetName val="Beispiel Sonderschule"/>
      <sheetName val="Lohntabelle"/>
      <sheetName val="Kalk"/>
      <sheetName val="Daten Drop-down Lis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>
            <v>1.01</v>
          </cell>
          <cell r="C3" t="str">
            <v>Gesamtleitung Einrichtung</v>
          </cell>
        </row>
        <row r="4">
          <cell r="B4">
            <v>1.02</v>
          </cell>
          <cell r="C4" t="str">
            <v>Bereichsleitung Sozialpädagogik (Therapieleitung)</v>
          </cell>
        </row>
        <row r="5">
          <cell r="B5">
            <v>1.05</v>
          </cell>
          <cell r="C5" t="str">
            <v>Bereichsleitung Therapie (Therapieleitung)</v>
          </cell>
        </row>
        <row r="6">
          <cell r="B6">
            <v>1.06</v>
          </cell>
          <cell r="C6" t="str">
            <v>Bereichsleitung Berufsbildung</v>
          </cell>
        </row>
        <row r="7">
          <cell r="B7">
            <v>1.07</v>
          </cell>
          <cell r="C7" t="str">
            <v>Bereichsleitung Betrieb und Verwaltung</v>
          </cell>
        </row>
        <row r="8">
          <cell r="B8">
            <v>1.08</v>
          </cell>
          <cell r="C8" t="str">
            <v>Bereichsleitung Schule (Schulleitung)</v>
          </cell>
        </row>
        <row r="9">
          <cell r="B9">
            <v>2.0099999999999998</v>
          </cell>
          <cell r="C9" t="str">
            <v xml:space="preserve">Gruppenleiter </v>
          </cell>
        </row>
        <row r="10">
          <cell r="B10">
            <v>2.02</v>
          </cell>
          <cell r="C10" t="str">
            <v>Sozialpädagoge/in</v>
          </cell>
        </row>
        <row r="11">
          <cell r="B11">
            <v>2.0299999999999998</v>
          </cell>
          <cell r="C11" t="str">
            <v>Soziokulturelle/r Animator/in</v>
          </cell>
        </row>
        <row r="12">
          <cell r="B12">
            <v>2.04</v>
          </cell>
          <cell r="C12" t="str">
            <v>Fachmann/-frau Betreuung EFZ</v>
          </cell>
        </row>
        <row r="13">
          <cell r="B13">
            <v>2.0499999999999998</v>
          </cell>
          <cell r="C13" t="str">
            <v xml:space="preserve">Erzieher/in mit fachverwandter Ausbildung </v>
          </cell>
        </row>
        <row r="14">
          <cell r="B14">
            <v>2.06</v>
          </cell>
          <cell r="C14" t="str">
            <v>Erzieher/in ohne fachverwandte Ausbildung</v>
          </cell>
        </row>
        <row r="15">
          <cell r="B15">
            <v>2.0699999999999998</v>
          </cell>
          <cell r="C15" t="str">
            <v>Sozialpädagoge/in, Sozialarbeiter/in und Soziokult. Animator/in in berufsbegleitender Ausbildung</v>
          </cell>
        </row>
        <row r="16">
          <cell r="B16">
            <v>2.08</v>
          </cell>
          <cell r="C16" t="str">
            <v>Sozialpädagoge/in, Sozialarbeiter/in und Soziokult. Animator/in in Tagesschulausbildung (Praktikant/in)</v>
          </cell>
        </row>
        <row r="17">
          <cell r="B17">
            <v>2.1</v>
          </cell>
          <cell r="C17" t="str">
            <v xml:space="preserve">Fachmann/-frau Betreuung in Ausbildung </v>
          </cell>
        </row>
        <row r="18">
          <cell r="B18">
            <v>2.11</v>
          </cell>
          <cell r="C18" t="str">
            <v>Vorpraktikant/in</v>
          </cell>
        </row>
        <row r="19">
          <cell r="B19">
            <v>3.02</v>
          </cell>
          <cell r="C19" t="str">
            <v>Pflegefachfrau/-mann FH</v>
          </cell>
        </row>
        <row r="20">
          <cell r="B20">
            <v>3.03</v>
          </cell>
          <cell r="C20" t="str">
            <v>Pflegefachfrau /-mann HF</v>
          </cell>
        </row>
        <row r="21">
          <cell r="B21">
            <v>3.04</v>
          </cell>
          <cell r="C21" t="str">
            <v>Pflegefachfrau /-mann FaGe</v>
          </cell>
        </row>
        <row r="22">
          <cell r="B22">
            <v>3.05</v>
          </cell>
          <cell r="C22" t="str">
            <v>Pflegepraktikum</v>
          </cell>
        </row>
        <row r="23">
          <cell r="B23">
            <v>4.01</v>
          </cell>
          <cell r="C23" t="str">
            <v>Sozialarbeiter/in</v>
          </cell>
        </row>
        <row r="24">
          <cell r="B24">
            <v>4.07</v>
          </cell>
          <cell r="C24" t="str">
            <v>Berufsberater/in</v>
          </cell>
        </row>
        <row r="25">
          <cell r="B25">
            <v>4.08</v>
          </cell>
          <cell r="C25" t="str">
            <v>Ernährungsberater/in FH</v>
          </cell>
        </row>
        <row r="26">
          <cell r="B26">
            <v>5.01</v>
          </cell>
          <cell r="C26" t="str">
            <v>Arzt/Ärztin</v>
          </cell>
        </row>
        <row r="27">
          <cell r="B27">
            <v>5.04</v>
          </cell>
          <cell r="C27" t="str">
            <v>Psychologe/in, Psychotherapeut/in</v>
          </cell>
        </row>
        <row r="28">
          <cell r="B28">
            <v>5.07</v>
          </cell>
          <cell r="C28" t="str">
            <v xml:space="preserve">Ergotherapeut/in FH, Physiotherapeut/in FH
</v>
          </cell>
        </row>
        <row r="29">
          <cell r="B29">
            <v>5.08</v>
          </cell>
          <cell r="C29" t="str">
            <v>Nicht VSM-Therapien (z.B. Kunsttherapeut/in, Reittherapeut/in, Musik- und Bewegungspädagoge/in)</v>
          </cell>
        </row>
        <row r="30">
          <cell r="B30">
            <v>5.0999999999999996</v>
          </cell>
          <cell r="C30" t="str">
            <v xml:space="preserve">Logopäde/in </v>
          </cell>
        </row>
        <row r="31">
          <cell r="B31">
            <v>5.1100000000000003</v>
          </cell>
          <cell r="C31" t="str">
            <v xml:space="preserve">Psychomotoriktherapeut/in </v>
          </cell>
        </row>
        <row r="32">
          <cell r="B32">
            <v>5.13</v>
          </cell>
          <cell r="C32" t="str">
            <v>Audiopädagoge/in</v>
          </cell>
        </row>
        <row r="33">
          <cell r="B33">
            <v>6.01</v>
          </cell>
          <cell r="C33" t="str">
            <v>Ausbildungsleiter/in</v>
          </cell>
        </row>
        <row r="34">
          <cell r="B34">
            <v>6.02</v>
          </cell>
          <cell r="C34" t="str">
            <v>Berufsfachperson mit höherer Fach- oder Meisterprüfung als Ausbildner/in</v>
          </cell>
        </row>
        <row r="35">
          <cell r="B35">
            <v>6.03</v>
          </cell>
          <cell r="C35" t="str">
            <v xml:space="preserve">Handwerker/in </v>
          </cell>
        </row>
        <row r="36">
          <cell r="B36">
            <v>6.04</v>
          </cell>
          <cell r="C36" t="str">
            <v>Facharbeiter/in</v>
          </cell>
        </row>
        <row r="37">
          <cell r="B37">
            <v>6.05</v>
          </cell>
          <cell r="C37" t="str">
            <v>Betriebsangestellte/r</v>
          </cell>
        </row>
        <row r="38">
          <cell r="B38">
            <v>6.07</v>
          </cell>
          <cell r="C38" t="str">
            <v>Arbeitsagoge/in</v>
          </cell>
        </row>
        <row r="39">
          <cell r="B39">
            <v>7.01</v>
          </cell>
          <cell r="C39" t="str">
            <v>Hauswirtschaftliche/r Betriebsleiter/in</v>
          </cell>
        </row>
        <row r="40">
          <cell r="B40">
            <v>7.02</v>
          </cell>
          <cell r="C40" t="str">
            <v xml:space="preserve">Koch/Köchin mbA, Koch/Köchin als Ausbildner/in
</v>
          </cell>
        </row>
        <row r="41">
          <cell r="B41">
            <v>7.03</v>
          </cell>
          <cell r="C41" t="str">
            <v>Koch/Köchin</v>
          </cell>
        </row>
        <row r="42">
          <cell r="B42">
            <v>7.04</v>
          </cell>
          <cell r="C42" t="str">
            <v>Hilfskoch/Hilfsköchin</v>
          </cell>
        </row>
        <row r="43">
          <cell r="B43">
            <v>7.05</v>
          </cell>
          <cell r="C43" t="str">
            <v>Hauswirtschaftliche/r Angestellte/r</v>
          </cell>
        </row>
        <row r="44">
          <cell r="B44">
            <v>7.06</v>
          </cell>
          <cell r="C44" t="str">
            <v>Rechnungssekretär/in</v>
          </cell>
        </row>
        <row r="45">
          <cell r="B45">
            <v>7.07</v>
          </cell>
          <cell r="C45" t="str">
            <v>Rechnungsführer/in</v>
          </cell>
        </row>
        <row r="46">
          <cell r="B46">
            <v>7.08</v>
          </cell>
          <cell r="C46" t="str">
            <v>Verwaltungsassistent/in</v>
          </cell>
        </row>
        <row r="47">
          <cell r="B47">
            <v>7.09</v>
          </cell>
          <cell r="C47" t="str">
            <v>Verwaltungssekretär/in</v>
          </cell>
        </row>
        <row r="48">
          <cell r="B48">
            <v>7.1</v>
          </cell>
          <cell r="C48" t="str">
            <v>Landwirtschaftl. Betriebsleiter/in</v>
          </cell>
        </row>
        <row r="49">
          <cell r="B49">
            <v>7.11</v>
          </cell>
          <cell r="C49" t="str">
            <v>Landwirtschaftlicher Angestellte/r mbA</v>
          </cell>
        </row>
        <row r="50">
          <cell r="B50">
            <v>7.12</v>
          </cell>
          <cell r="C50" t="str">
            <v>Landwirtschaftl. Angestellte/r</v>
          </cell>
        </row>
        <row r="51">
          <cell r="B51">
            <v>7.13</v>
          </cell>
          <cell r="C51" t="str">
            <v>Gärtner/in</v>
          </cell>
        </row>
        <row r="52">
          <cell r="B52">
            <v>7.14</v>
          </cell>
          <cell r="C52" t="str">
            <v>Hausmeister/in</v>
          </cell>
        </row>
        <row r="53">
          <cell r="B53">
            <v>7.15</v>
          </cell>
          <cell r="C53" t="str">
            <v>Hauswart/in</v>
          </cell>
        </row>
        <row r="54">
          <cell r="B54">
            <v>7.16</v>
          </cell>
          <cell r="C54" t="str">
            <v>Betriebsangestellte/r</v>
          </cell>
        </row>
        <row r="55">
          <cell r="B55">
            <v>7.17</v>
          </cell>
          <cell r="C55" t="str">
            <v xml:space="preserve">Informatiker/in </v>
          </cell>
        </row>
        <row r="56">
          <cell r="B56">
            <v>7.18</v>
          </cell>
          <cell r="C56" t="str">
            <v>Informatikspezialist/in</v>
          </cell>
        </row>
        <row r="57">
          <cell r="B57">
            <v>7.19</v>
          </cell>
          <cell r="C57" t="str">
            <v>Betriebsangestellte/r geschützter Arbeitsplatz</v>
          </cell>
        </row>
        <row r="58">
          <cell r="B58">
            <v>7.2</v>
          </cell>
          <cell r="C58" t="str">
            <v>Betriebspraktikant/in</v>
          </cell>
        </row>
        <row r="59">
          <cell r="B59">
            <v>7.21</v>
          </cell>
          <cell r="C59" t="str">
            <v>Chauffeur/Chauffeuse</v>
          </cell>
        </row>
        <row r="60">
          <cell r="B60">
            <v>7.22</v>
          </cell>
          <cell r="C60" t="str">
            <v>Lernende Betrieb und Verwaltung</v>
          </cell>
        </row>
        <row r="61">
          <cell r="B61">
            <v>7.23</v>
          </cell>
          <cell r="C61" t="str">
            <v>Personalfachverantwortliche/r</v>
          </cell>
        </row>
        <row r="62">
          <cell r="B62">
            <v>7.24</v>
          </cell>
          <cell r="C62" t="str">
            <v>Personalassistent/in</v>
          </cell>
        </row>
        <row r="63">
          <cell r="B63">
            <v>8.02</v>
          </cell>
          <cell r="C63" t="str">
            <v>Heilpädagogische Lehrperson Kindergarten</v>
          </cell>
        </row>
        <row r="64">
          <cell r="B64">
            <v>8.0299999999999994</v>
          </cell>
          <cell r="C64" t="str">
            <v>Lehrperson Kindergarten/ Lehrperson ohne Klassenverantwortung Stufe Kindergarten</v>
          </cell>
        </row>
        <row r="65">
          <cell r="B65">
            <v>8.0399999999999991</v>
          </cell>
          <cell r="C65" t="str">
            <v>Heilpädagogische Lehrperson Stufe Primar</v>
          </cell>
        </row>
        <row r="66">
          <cell r="B66">
            <v>8.0500000000000007</v>
          </cell>
          <cell r="C66" t="str">
            <v xml:space="preserve">Lehrperson Stufe Primar/Lehrperson ohne Klassenverantwortung Stufe Primar
</v>
          </cell>
        </row>
        <row r="67">
          <cell r="B67">
            <v>8.06</v>
          </cell>
          <cell r="C67" t="str">
            <v>Heilpädagogische Lehrperson Stufe Sek I</v>
          </cell>
        </row>
        <row r="68">
          <cell r="B68">
            <v>8.07</v>
          </cell>
          <cell r="C68" t="str">
            <v xml:space="preserve">Lehrperson Stufe Sek I/Lehrperson ohne Klassenverantwortung Stufe Sek I
</v>
          </cell>
        </row>
        <row r="69">
          <cell r="B69">
            <v>8.09</v>
          </cell>
          <cell r="C69" t="str">
            <v>Sozialpädagoge/in als Päd. Mitarbeiter/in mit spezifischen Aufgaben gemäss Rahmenkonzept</v>
          </cell>
        </row>
        <row r="70">
          <cell r="B70">
            <v>8.1</v>
          </cell>
          <cell r="C70" t="str">
            <v xml:space="preserve">Fachmann/-frau Betreuung in Ausbildung </v>
          </cell>
        </row>
        <row r="71">
          <cell r="B71">
            <v>8.11</v>
          </cell>
          <cell r="C71" t="str">
            <v xml:space="preserve">Praktikant/in </v>
          </cell>
        </row>
        <row r="72">
          <cell r="B72">
            <v>8.1199999999999992</v>
          </cell>
          <cell r="C72" t="str">
            <v>Päd. Mitarbeiter/in mit fachverwandter Ausbildung</v>
          </cell>
        </row>
        <row r="73">
          <cell r="B73">
            <v>8.1300000000000008</v>
          </cell>
          <cell r="C73" t="str">
            <v>Päd. Mitarbeiter/in ohne fachverwandte Ausbildung</v>
          </cell>
        </row>
        <row r="74">
          <cell r="B74">
            <v>8.14</v>
          </cell>
          <cell r="C74" t="str">
            <v>Berufsschullehrer/in (Sekundarstufe II)</v>
          </cell>
        </row>
        <row r="75">
          <cell r="B75">
            <v>8.15</v>
          </cell>
          <cell r="C75" t="str">
            <v xml:space="preserve">Vorpraktikant/in, Volontariat </v>
          </cell>
        </row>
      </sheetData>
      <sheetData sheetId="8">
        <row r="10">
          <cell r="A10" t="str">
            <v>ZH102</v>
          </cell>
          <cell r="B10" t="str">
            <v>Kinderheim Grünau</v>
          </cell>
          <cell r="C10" t="str">
            <v>Amt für Jugend- und Berufsberatung</v>
          </cell>
        </row>
        <row r="11">
          <cell r="A11" t="str">
            <v>ZH103</v>
          </cell>
          <cell r="B11" t="str">
            <v>Entlastungsheim Sunnemätteli</v>
          </cell>
          <cell r="C11" t="str">
            <v>Amt für Jugend- und Berufsberatung</v>
          </cell>
        </row>
        <row r="12">
          <cell r="A12" t="str">
            <v>ZH104</v>
          </cell>
          <cell r="B12" t="str">
            <v>Landheim Brüttisellen</v>
          </cell>
          <cell r="C12" t="str">
            <v>Amt für Jugend- und Berufsberatung</v>
          </cell>
        </row>
        <row r="13">
          <cell r="A13" t="str">
            <v>ZH105</v>
          </cell>
          <cell r="B13" t="str">
            <v>Sonderschulheim Friedheim</v>
          </cell>
          <cell r="C13" t="str">
            <v>Volksschulamt</v>
          </cell>
        </row>
        <row r="14">
          <cell r="A14" t="str">
            <v>ZH106</v>
          </cell>
          <cell r="B14" t="str">
            <v>Schulheim Elgg</v>
          </cell>
          <cell r="C14" t="str">
            <v>Volksschulamt</v>
          </cell>
        </row>
        <row r="15">
          <cell r="A15" t="str">
            <v>ZH108</v>
          </cell>
          <cell r="B15" t="str">
            <v>Rhyhuus Flurlingen</v>
          </cell>
          <cell r="C15" t="str">
            <v>Amt für Jugend- und Berufsberatung</v>
          </cell>
        </row>
        <row r="16">
          <cell r="A16" t="str">
            <v>ZH109</v>
          </cell>
          <cell r="B16" t="str">
            <v>Wohnschule Freienstein</v>
          </cell>
          <cell r="C16" t="str">
            <v>Volksschulamt</v>
          </cell>
        </row>
        <row r="17">
          <cell r="A17" t="str">
            <v>ZH110</v>
          </cell>
          <cell r="B17" t="str">
            <v>Stiftung Monikaheim</v>
          </cell>
          <cell r="C17" t="str">
            <v>Amt für Jugend- und Berufsberatung</v>
          </cell>
        </row>
        <row r="18">
          <cell r="A18" t="str">
            <v>ZH112</v>
          </cell>
          <cell r="B18" t="str">
            <v>Albisbrunn, Schul- und Berufsbildungsheim</v>
          </cell>
          <cell r="C18" t="str">
            <v>Volksschulamt</v>
          </cell>
        </row>
        <row r="19">
          <cell r="A19" t="str">
            <v>ZH114</v>
          </cell>
          <cell r="B19" t="str">
            <v>Stiftung Dihei Rigiblick</v>
          </cell>
          <cell r="C19" t="str">
            <v>Amt für Jugend- und Berufsberatung</v>
          </cell>
        </row>
        <row r="20">
          <cell r="A20" t="str">
            <v>ZH115</v>
          </cell>
          <cell r="B20" t="str">
            <v>Zürcherische Pestalozzistiftung Knonau</v>
          </cell>
          <cell r="C20" t="str">
            <v>Volksschulamt</v>
          </cell>
        </row>
        <row r="21">
          <cell r="A21" t="str">
            <v>ZH116</v>
          </cell>
          <cell r="B21" t="str">
            <v>Sozialpädagogische Wohngruppe Meilen - ZKJ</v>
          </cell>
          <cell r="C21" t="str">
            <v>Amt für Jugend- und Berufsberatung</v>
          </cell>
        </row>
        <row r="22">
          <cell r="A22" t="str">
            <v>ZH117</v>
          </cell>
          <cell r="B22" t="str">
            <v>Kinderheim Paradies</v>
          </cell>
          <cell r="C22" t="str">
            <v>Amt für Jugend- und Berufsberatung</v>
          </cell>
        </row>
        <row r="23">
          <cell r="A23" t="str">
            <v>ZH119</v>
          </cell>
          <cell r="B23" t="str">
            <v>Heim Lattenberg</v>
          </cell>
          <cell r="C23" t="str">
            <v>Amt für Jugend- und Berufsberatung</v>
          </cell>
        </row>
        <row r="24">
          <cell r="A24" t="str">
            <v>ZH120</v>
          </cell>
          <cell r="B24" t="str">
            <v>Päd. Zentrum Pestalozzihaus Räterschen</v>
          </cell>
          <cell r="C24" t="str">
            <v>Volksschulamt</v>
          </cell>
        </row>
        <row r="25">
          <cell r="A25" t="str">
            <v>ZH123</v>
          </cell>
          <cell r="B25" t="str">
            <v>Kinderheim Weidhalde</v>
          </cell>
          <cell r="C25" t="str">
            <v>Amt für Jugend- und Berufsberatung</v>
          </cell>
        </row>
        <row r="26">
          <cell r="A26" t="str">
            <v>ZH124</v>
          </cell>
          <cell r="B26" t="str">
            <v>Werkschule Grundhof</v>
          </cell>
          <cell r="C26" t="str">
            <v>Volksschulamt</v>
          </cell>
        </row>
        <row r="27">
          <cell r="A27" t="str">
            <v>ZH125</v>
          </cell>
          <cell r="B27" t="str">
            <v>Kinderhaus Thalwil</v>
          </cell>
          <cell r="C27" t="str">
            <v>Amt für Jugend- und Berufsberatung</v>
          </cell>
        </row>
        <row r="28">
          <cell r="A28" t="str">
            <v>ZH126</v>
          </cell>
          <cell r="B28" t="str">
            <v>Sozialpädagogische Wohngruppe Bachstei</v>
          </cell>
          <cell r="C28" t="str">
            <v>Amt für Jugend- und Berufsberatung</v>
          </cell>
        </row>
        <row r="29">
          <cell r="A29" t="str">
            <v>ZH130</v>
          </cell>
          <cell r="B29" t="str">
            <v>Wohnheim für Lehrlinge Winterthur</v>
          </cell>
          <cell r="C29" t="str">
            <v>Amt für Jugend- und Berufsberatung</v>
          </cell>
        </row>
        <row r="30">
          <cell r="A30" t="str">
            <v>ZH131</v>
          </cell>
          <cell r="B30" t="str">
            <v>Modellstation SOMOSA</v>
          </cell>
          <cell r="C30" t="str">
            <v>Amt für Jugend- und Berufsberatung</v>
          </cell>
        </row>
        <row r="31">
          <cell r="A31" t="str">
            <v>ZH134</v>
          </cell>
          <cell r="B31" t="str">
            <v>Mädchenhaus</v>
          </cell>
          <cell r="C31" t="str">
            <v>Amt für Jugend- und Berufsberatung</v>
          </cell>
        </row>
        <row r="32">
          <cell r="A32" t="str">
            <v>ZH135</v>
          </cell>
          <cell r="B32" t="str">
            <v>Stiftung Hirslanden</v>
          </cell>
          <cell r="C32" t="str">
            <v>Amt für Jugend- und Berufsberatung</v>
          </cell>
        </row>
        <row r="33">
          <cell r="A33" t="str">
            <v>ZH137</v>
          </cell>
          <cell r="B33" t="str">
            <v>Schenkung Dapples</v>
          </cell>
          <cell r="C33" t="str">
            <v>Amt für Jugend- und Berufsberatung</v>
          </cell>
        </row>
        <row r="34">
          <cell r="A34" t="str">
            <v>ZH148</v>
          </cell>
          <cell r="B34" t="str">
            <v>Durchgangsstation Winterthur DSW - ZKJ</v>
          </cell>
          <cell r="C34" t="str">
            <v>Amt für Jugend- und Berufsberatung</v>
          </cell>
        </row>
        <row r="35">
          <cell r="A35" t="str">
            <v>ZH149</v>
          </cell>
          <cell r="B35" t="str">
            <v>Kinderhaus Tipi</v>
          </cell>
          <cell r="C35" t="str">
            <v>Amt für Jugend- und Berufsberatung</v>
          </cell>
        </row>
        <row r="36">
          <cell r="A36" t="str">
            <v>ZH150</v>
          </cell>
          <cell r="B36" t="str">
            <v>Stiftung Dihei - Furttal</v>
          </cell>
          <cell r="C36" t="str">
            <v>Amt für Jugend- und Berufsberatung</v>
          </cell>
        </row>
        <row r="37">
          <cell r="A37" t="str">
            <v>ZH151</v>
          </cell>
          <cell r="B37" t="str">
            <v>Stiftung Dihei - Trägerschaft</v>
          </cell>
          <cell r="C37" t="str">
            <v>Amt für Jugend- und Berufsberatung</v>
          </cell>
        </row>
        <row r="38">
          <cell r="A38" t="str">
            <v>ZH152</v>
          </cell>
          <cell r="B38" t="str">
            <v xml:space="preserve">Stiftung Jugendnetzwerk Horgen </v>
          </cell>
          <cell r="C38" t="str">
            <v>Amt für Jugend- und Berufsberatung</v>
          </cell>
        </row>
        <row r="39">
          <cell r="A39" t="str">
            <v>ZH153</v>
          </cell>
          <cell r="B39" t="str">
            <v>Zentrum Inselhof, Kinderhaus</v>
          </cell>
          <cell r="C39" t="str">
            <v>Amt für Jugend- und Berufsberatung</v>
          </cell>
        </row>
        <row r="40">
          <cell r="A40" t="str">
            <v>ZH154</v>
          </cell>
          <cell r="B40" t="str">
            <v>Gott Hilft - Rebhalde 5, Herrliberg</v>
          </cell>
          <cell r="C40" t="str">
            <v>Amt für Jugend- und Berufsberatung</v>
          </cell>
        </row>
        <row r="41">
          <cell r="A41" t="str">
            <v>ZH155</v>
          </cell>
          <cell r="B41" t="str">
            <v>Gott Hilft - Rebhalde 7, Herrliberg</v>
          </cell>
          <cell r="C41" t="str">
            <v>Amt für Jugend- und Berufsberatung</v>
          </cell>
        </row>
        <row r="42">
          <cell r="A42" t="str">
            <v>ZH156</v>
          </cell>
          <cell r="B42" t="str">
            <v>Kinderhaus Pilgerbrunnen</v>
          </cell>
          <cell r="C42" t="str">
            <v>Amt für Jugend- und Berufsberatung</v>
          </cell>
        </row>
        <row r="43">
          <cell r="A43" t="str">
            <v>ZH157</v>
          </cell>
          <cell r="B43" t="str">
            <v>Chinderhuus Sunneschii</v>
          </cell>
          <cell r="C43" t="str">
            <v>Amt für Jugend- und Berufsberatung</v>
          </cell>
        </row>
        <row r="44">
          <cell r="A44" t="str">
            <v>ZH160</v>
          </cell>
          <cell r="B44" t="str">
            <v>Lehrlingshaus Eidmatt</v>
          </cell>
          <cell r="C44" t="str">
            <v>Amt für Jugend- und Berufsberatung</v>
          </cell>
        </row>
        <row r="45">
          <cell r="A45" t="str">
            <v>ZH161</v>
          </cell>
          <cell r="B45" t="str">
            <v>Gott Hilft - Rohrhaldenstr. 24, Stäfa</v>
          </cell>
          <cell r="C45" t="str">
            <v>Amt für Jugend- und Berufsberatung</v>
          </cell>
        </row>
        <row r="46">
          <cell r="A46" t="str">
            <v>ZH163</v>
          </cell>
          <cell r="B46" t="str">
            <v>Ghangetwies</v>
          </cell>
          <cell r="C46" t="str">
            <v>Amt für Jugend- und Berufsberatung</v>
          </cell>
        </row>
        <row r="47">
          <cell r="A47" t="str">
            <v>ZH164</v>
          </cell>
          <cell r="B47" t="str">
            <v>Gott Hilft - Rohrhaldenstr. 25, Stäfa</v>
          </cell>
          <cell r="C47" t="str">
            <v>Amt für Jugend- und Berufsberatung</v>
          </cell>
        </row>
        <row r="48">
          <cell r="A48" t="str">
            <v>ZH165</v>
          </cell>
          <cell r="B48" t="str">
            <v>Jugendwohngruppen Limmattal</v>
          </cell>
          <cell r="C48" t="str">
            <v>Amt für Jugend- und Berufsberatung</v>
          </cell>
        </row>
        <row r="49">
          <cell r="A49" t="str">
            <v>ZH166</v>
          </cell>
          <cell r="B49" t="str">
            <v>Gott Hilft Stiftung</v>
          </cell>
          <cell r="C49" t="str">
            <v>Amt für Jugend- und Berufsberatung</v>
          </cell>
        </row>
        <row r="50">
          <cell r="A50" t="str">
            <v>ZH167</v>
          </cell>
          <cell r="B50" t="str">
            <v>Stiftung Dihei Brunnengasse</v>
          </cell>
          <cell r="C50" t="str">
            <v>Amt für Jugend- und Berufsberatung</v>
          </cell>
        </row>
        <row r="51">
          <cell r="A51" t="str">
            <v>ZH170</v>
          </cell>
          <cell r="B51" t="str">
            <v>Schlupfhuus</v>
          </cell>
          <cell r="C51" t="str">
            <v>Amt für Jugend- und Berufsberatung</v>
          </cell>
        </row>
        <row r="52">
          <cell r="A52" t="str">
            <v>ZH179</v>
          </cell>
          <cell r="B52" t="str">
            <v>Quellenhofstiftung, T-Home</v>
          </cell>
          <cell r="C52" t="str">
            <v>Amt für Jugend- und Berufsberatung</v>
          </cell>
        </row>
        <row r="53">
          <cell r="A53" t="str">
            <v>ZH183</v>
          </cell>
          <cell r="B53" t="str">
            <v>JWG Eulach</v>
          </cell>
          <cell r="C53" t="str">
            <v>Amt für Jugend- und Berufsberatung</v>
          </cell>
        </row>
        <row r="54">
          <cell r="A54" t="str">
            <v>ZH189</v>
          </cell>
          <cell r="B54" t="str">
            <v>Haus für Mutter und Kind</v>
          </cell>
          <cell r="C54" t="str">
            <v>Amt für Jugend- und Berufsberatung</v>
          </cell>
        </row>
        <row r="55">
          <cell r="A55" t="str">
            <v>ZH190</v>
          </cell>
          <cell r="B55" t="str">
            <v>Stiftung Dihei Altberg</v>
          </cell>
          <cell r="C55" t="str">
            <v>Amt für Jugend- und Berufsberatung</v>
          </cell>
        </row>
        <row r="56">
          <cell r="A56" t="str">
            <v>ZH191</v>
          </cell>
          <cell r="B56" t="str">
            <v>Mutter &amp; Kind Wohngruppe Inselhof</v>
          </cell>
          <cell r="C56" t="str">
            <v>Amt für Jugend- und Berufsberatung</v>
          </cell>
        </row>
        <row r="57">
          <cell r="A57" t="str">
            <v>ZH192</v>
          </cell>
          <cell r="B57" t="str">
            <v>Mutter und Kind Inselhof UNITS</v>
          </cell>
          <cell r="C57" t="str">
            <v>Amt für Jugend- und Berufsberatung</v>
          </cell>
        </row>
        <row r="58">
          <cell r="A58" t="str">
            <v>ZH193</v>
          </cell>
          <cell r="B58" t="str">
            <v>Heizenholz Wohnagogik - ZKJ</v>
          </cell>
          <cell r="C58" t="str">
            <v>Amt für Jugend- und Berufsberatung</v>
          </cell>
        </row>
        <row r="59">
          <cell r="A59" t="str">
            <v>ZH194</v>
          </cell>
          <cell r="B59" t="str">
            <v>Monikaheim - begleitetes Wohnen für Mutter und Kind</v>
          </cell>
          <cell r="C59" t="str">
            <v>Amt für Jugend- und Berufsberatung</v>
          </cell>
        </row>
        <row r="60">
          <cell r="A60" t="str">
            <v>ZH196</v>
          </cell>
          <cell r="B60" t="str">
            <v>KiEl Bethanien</v>
          </cell>
          <cell r="C60" t="str">
            <v>Amt für Jugend- und Berufsberatung</v>
          </cell>
        </row>
        <row r="61">
          <cell r="A61" t="str">
            <v>ZH197</v>
          </cell>
          <cell r="B61" t="str">
            <v>Kinderhaus Entlisberg</v>
          </cell>
          <cell r="C61" t="str">
            <v>Amt für Jugend- und Berufsberatung</v>
          </cell>
        </row>
        <row r="62">
          <cell r="A62" t="str">
            <v>ZH198</v>
          </cell>
          <cell r="B62" t="str">
            <v>Eltern und Kind in der Alternative, Ulmenhof</v>
          </cell>
          <cell r="C62" t="str">
            <v>Amt für Jugend- und Berufsberatung</v>
          </cell>
        </row>
        <row r="63">
          <cell r="A63" t="str">
            <v>ZH199</v>
          </cell>
          <cell r="B63" t="str">
            <v>Eltern und Kind in der Alternative, Fischerhuus</v>
          </cell>
          <cell r="C63" t="str">
            <v>Amt für Jugend- und Berufsberatung</v>
          </cell>
        </row>
        <row r="64">
          <cell r="A64" t="str">
            <v>ZH206</v>
          </cell>
          <cell r="B64" t="str">
            <v>Stiftung Jugendnetzwerk Horgen WG Binz</v>
          </cell>
          <cell r="C64" t="str">
            <v>Amt für Jugend- und Berufsberatung</v>
          </cell>
        </row>
        <row r="65">
          <cell r="A65" t="str">
            <v>ZH300</v>
          </cell>
          <cell r="B65" t="str">
            <v>Stiftung Zürcher Kinder- und Jugendheime</v>
          </cell>
          <cell r="C65" t="str">
            <v>Amt für Jugend- und Berufsberatung</v>
          </cell>
        </row>
        <row r="66">
          <cell r="A66" t="str">
            <v>ZH301</v>
          </cell>
          <cell r="B66" t="str">
            <v>Schulinternat Aathal - ZKJ</v>
          </cell>
          <cell r="C66" t="str">
            <v>Volksschulamt</v>
          </cell>
        </row>
        <row r="67">
          <cell r="A67" t="str">
            <v>ZH303</v>
          </cell>
          <cell r="B67" t="str">
            <v>Pestalozzi-Jugendstätte Burghof - ZKJ</v>
          </cell>
          <cell r="C67" t="str">
            <v>Amt für Jugend- und Berufsberatung</v>
          </cell>
        </row>
        <row r="68">
          <cell r="A68" t="str">
            <v>ZH306</v>
          </cell>
          <cell r="B68" t="str">
            <v>Fennergut -ZKJ</v>
          </cell>
          <cell r="C68" t="str">
            <v>Amt für Jugend- und Berufsberatung</v>
          </cell>
        </row>
        <row r="69">
          <cell r="A69" t="str">
            <v>ZH308</v>
          </cell>
          <cell r="B69" t="str">
            <v>Schulinternat Redlikon - ZKJ</v>
          </cell>
          <cell r="C69" t="str">
            <v>Volksschulamt</v>
          </cell>
        </row>
        <row r="70">
          <cell r="A70" t="str">
            <v>ZH309</v>
          </cell>
          <cell r="B70" t="str">
            <v>Kinder-und Jugendheim Oberi</v>
          </cell>
          <cell r="C70" t="str">
            <v>Amt für Jugend- und Berufsberatung</v>
          </cell>
        </row>
        <row r="71">
          <cell r="A71" t="str">
            <v>ZH313</v>
          </cell>
          <cell r="B71" t="str">
            <v>Heizenholz - ZKJ</v>
          </cell>
          <cell r="C71" t="str">
            <v>Amt für Jugend- und Berufsberatung</v>
          </cell>
        </row>
        <row r="72">
          <cell r="A72" t="str">
            <v>ZH314</v>
          </cell>
          <cell r="B72" t="str">
            <v>Florhof - ZKJ</v>
          </cell>
          <cell r="C72" t="str">
            <v>Amt für Jugend- und Berufsberatung</v>
          </cell>
        </row>
        <row r="73">
          <cell r="A73" t="str">
            <v>ZH315</v>
          </cell>
          <cell r="B73" t="str">
            <v>Riesbach - ZKJ</v>
          </cell>
          <cell r="C73" t="str">
            <v>Amt für Jugend- und Berufsberatung</v>
          </cell>
        </row>
        <row r="74">
          <cell r="A74" t="str">
            <v>ZH319</v>
          </cell>
          <cell r="B74" t="str">
            <v>Foyer Nord - ZKJ</v>
          </cell>
          <cell r="C74" t="str">
            <v>Amt für Jugend- und Berufsberatung</v>
          </cell>
        </row>
        <row r="75">
          <cell r="A75" t="str">
            <v>ZH320</v>
          </cell>
          <cell r="B75" t="str">
            <v>Eichbühl - ZKJ</v>
          </cell>
          <cell r="C75" t="str">
            <v>Amt für Jugend- und Berufsberatung</v>
          </cell>
        </row>
        <row r="76">
          <cell r="A76" t="str">
            <v>ZH321</v>
          </cell>
          <cell r="B76" t="str">
            <v>Gfellergut - ZKJ</v>
          </cell>
          <cell r="C76" t="str">
            <v>Amt für Jugend- und Berufsberatung</v>
          </cell>
        </row>
        <row r="77">
          <cell r="A77" t="str">
            <v>ZH322</v>
          </cell>
          <cell r="B77" t="str">
            <v>Dialogweg - ZKJ</v>
          </cell>
          <cell r="C77" t="str">
            <v>Amt für Jugend- und Berufsberatung</v>
          </cell>
        </row>
        <row r="78">
          <cell r="A78" t="str">
            <v>ZH323</v>
          </cell>
          <cell r="B78" t="str">
            <v>Altenhof - ZKJ</v>
          </cell>
          <cell r="C78" t="str">
            <v>Amt für Jugend- und Berufsberatung</v>
          </cell>
        </row>
        <row r="79">
          <cell r="A79" t="str">
            <v>ZH326</v>
          </cell>
          <cell r="B79" t="str">
            <v>WG 22 Obstgarten - ZKJ</v>
          </cell>
          <cell r="C79" t="str">
            <v>Amt für Jugend- und Berufsberatung</v>
          </cell>
        </row>
        <row r="80">
          <cell r="A80" t="str">
            <v>ZH327</v>
          </cell>
          <cell r="B80" t="str">
            <v>Vert.igo - ZKJ</v>
          </cell>
          <cell r="C80" t="str">
            <v>Volksschulamt</v>
          </cell>
        </row>
        <row r="81">
          <cell r="A81" t="str">
            <v>ZH328</v>
          </cell>
          <cell r="B81" t="str">
            <v>Krisenintervention Riesbach - ZKJ</v>
          </cell>
          <cell r="C81" t="str">
            <v>Amt für Jugend- und Berufsberatung</v>
          </cell>
        </row>
        <row r="82">
          <cell r="A82" t="str">
            <v>ZH441</v>
          </cell>
          <cell r="B82" t="str">
            <v>Städt. Schule für cerebral gelähmte Kinder, Maurerschule</v>
          </cell>
          <cell r="C82" t="str">
            <v>Volksschulamt</v>
          </cell>
        </row>
        <row r="83">
          <cell r="A83" t="str">
            <v>ZH442</v>
          </cell>
          <cell r="B83" t="str">
            <v>Etz Chaim Schule</v>
          </cell>
          <cell r="C83" t="str">
            <v>Volksschulamt</v>
          </cell>
        </row>
        <row r="84">
          <cell r="A84" t="str">
            <v>ZH443</v>
          </cell>
          <cell r="B84" t="str">
            <v>Heilpädagogische Schule Affoltern</v>
          </cell>
          <cell r="C84" t="str">
            <v>Volksschulamt</v>
          </cell>
        </row>
        <row r="85">
          <cell r="A85" t="str">
            <v>ZH451</v>
          </cell>
          <cell r="B85" t="str">
            <v>Heilpädagogisches Institut St. Michael</v>
          </cell>
          <cell r="C85" t="str">
            <v>Volksschulamt</v>
          </cell>
        </row>
        <row r="86">
          <cell r="A86" t="str">
            <v>ZH452</v>
          </cell>
          <cell r="B86" t="str">
            <v>Stiftung Vivendra</v>
          </cell>
          <cell r="C86" t="str">
            <v>Volksschulamt</v>
          </cell>
        </row>
        <row r="87">
          <cell r="A87" t="str">
            <v>ZH453</v>
          </cell>
          <cell r="B87" t="str">
            <v>Ilgenhalde</v>
          </cell>
          <cell r="C87" t="str">
            <v>Volksschulamt</v>
          </cell>
        </row>
        <row r="88">
          <cell r="A88" t="str">
            <v>ZH457</v>
          </cell>
          <cell r="B88" t="str">
            <v>Stiftung Schloss Regensberg</v>
          </cell>
          <cell r="C88" t="str">
            <v>Volksschulamt</v>
          </cell>
        </row>
        <row r="89">
          <cell r="A89" t="str">
            <v>ZH458</v>
          </cell>
          <cell r="B89" t="str">
            <v>Stiftung Buechweid</v>
          </cell>
          <cell r="C89" t="str">
            <v>Volksschulamt</v>
          </cell>
        </row>
        <row r="90">
          <cell r="A90" t="str">
            <v>ZH460</v>
          </cell>
          <cell r="B90" t="str">
            <v>Stiftung Bühl</v>
          </cell>
          <cell r="C90" t="str">
            <v>Volksschulamt</v>
          </cell>
        </row>
        <row r="91">
          <cell r="A91" t="str">
            <v>ZH461</v>
          </cell>
          <cell r="B91" t="str">
            <v>meh für Menschen mit Körperbehinderung</v>
          </cell>
          <cell r="C91" t="str">
            <v>Volksschulamt</v>
          </cell>
        </row>
        <row r="92">
          <cell r="A92" t="str">
            <v>ZH462</v>
          </cell>
          <cell r="B92" t="str">
            <v>Sonderschulheim Tanne</v>
          </cell>
          <cell r="C92" t="str">
            <v>Volksschulamt</v>
          </cell>
        </row>
        <row r="93">
          <cell r="A93" t="str">
            <v>ZH463</v>
          </cell>
          <cell r="B93" t="str">
            <v>Sprachheilschule Stäfa</v>
          </cell>
          <cell r="C93" t="str">
            <v>Volksschulamt</v>
          </cell>
        </row>
        <row r="94">
          <cell r="A94" t="str">
            <v>ZH464</v>
          </cell>
          <cell r="B94" t="str">
            <v>Sprachheilschule Zürich</v>
          </cell>
          <cell r="C94" t="str">
            <v>Volksschulamt</v>
          </cell>
        </row>
        <row r="95">
          <cell r="A95" t="str">
            <v>ZH465</v>
          </cell>
          <cell r="B95" t="str">
            <v>Sprachheilschule Winterthur</v>
          </cell>
          <cell r="C95" t="str">
            <v>Volksschulamt</v>
          </cell>
        </row>
        <row r="96">
          <cell r="A96" t="str">
            <v>ZH467</v>
          </cell>
          <cell r="B96" t="str">
            <v>Tagesschule Stiftung Kind &amp; Autismus</v>
          </cell>
          <cell r="C96" t="str">
            <v>Volksschulamt</v>
          </cell>
        </row>
        <row r="97">
          <cell r="A97" t="str">
            <v>ZH469</v>
          </cell>
          <cell r="B97" t="str">
            <v>Heilpädagogische Schule Limmattal</v>
          </cell>
          <cell r="C97" t="str">
            <v>Volksschulamt</v>
          </cell>
        </row>
        <row r="98">
          <cell r="A98" t="str">
            <v>ZH470</v>
          </cell>
          <cell r="B98" t="str">
            <v>Stiftung Schule Tägerst</v>
          </cell>
          <cell r="C98" t="str">
            <v>Volksschulamt</v>
          </cell>
        </row>
        <row r="99">
          <cell r="A99" t="str">
            <v>ZH471</v>
          </cell>
          <cell r="B99" t="str">
            <v>KLEINgruppenschule Wädenswil</v>
          </cell>
          <cell r="C99" t="str">
            <v>Volksschulamt</v>
          </cell>
        </row>
        <row r="100">
          <cell r="A100" t="str">
            <v>ZH472</v>
          </cell>
          <cell r="B100" t="str">
            <v>Gruppenschule Thalwil</v>
          </cell>
          <cell r="C100" t="str">
            <v>Volksschulamt</v>
          </cell>
        </row>
        <row r="101">
          <cell r="A101" t="str">
            <v>ZH473</v>
          </cell>
          <cell r="B101" t="str">
            <v>Heilpädagogische Schule Turbenthal</v>
          </cell>
          <cell r="C101" t="str">
            <v>Volksschulamt</v>
          </cell>
        </row>
        <row r="102">
          <cell r="A102" t="str">
            <v>ZH474</v>
          </cell>
          <cell r="B102" t="str">
            <v>Sonderpädagogische Tagesschule Oberglatt</v>
          </cell>
          <cell r="C102" t="str">
            <v>Volksschulamt</v>
          </cell>
        </row>
        <row r="103">
          <cell r="A103" t="str">
            <v>ZH476</v>
          </cell>
          <cell r="B103" t="str">
            <v>Lernwerkstatt Bickwil</v>
          </cell>
          <cell r="C103" t="str">
            <v>Volksschulamt</v>
          </cell>
        </row>
        <row r="104">
          <cell r="A104" t="str">
            <v>ZH477</v>
          </cell>
          <cell r="B104" t="str">
            <v>EPI-Sonderschule</v>
          </cell>
          <cell r="C104" t="str">
            <v>Volksschulamt</v>
          </cell>
        </row>
        <row r="105">
          <cell r="A105" t="str">
            <v>ZH478</v>
          </cell>
          <cell r="B105" t="str">
            <v>Zentrum für Gehör und Sprache Zürich ZGSZ</v>
          </cell>
          <cell r="C105" t="str">
            <v>Volksschulamt</v>
          </cell>
        </row>
        <row r="106">
          <cell r="A106" t="str">
            <v>ZH480</v>
          </cell>
          <cell r="B106" t="str">
            <v>Heilpädagogische Schule Aemmetweg Wetzikon</v>
          </cell>
          <cell r="C106" t="str">
            <v>Volksschulamt</v>
          </cell>
        </row>
        <row r="107">
          <cell r="A107" t="str">
            <v>ZH484</v>
          </cell>
          <cell r="B107" t="str">
            <v>Schule für Körper- und Mehrfachbehinderte (SKB)</v>
          </cell>
          <cell r="C107" t="str">
            <v>Volksschulamt</v>
          </cell>
        </row>
        <row r="108">
          <cell r="A108" t="str">
            <v>ZH486</v>
          </cell>
          <cell r="B108" t="str">
            <v>Rehabilitationszentrum des Kinderspitals Zürich</v>
          </cell>
          <cell r="C108" t="str">
            <v>Volksschulamt</v>
          </cell>
        </row>
        <row r="109">
          <cell r="A109" t="str">
            <v>ZH488</v>
          </cell>
          <cell r="B109" t="str">
            <v>Stiftung Tagesschule Birke</v>
          </cell>
          <cell r="C109" t="str">
            <v>Volksschulamt</v>
          </cell>
        </row>
        <row r="110">
          <cell r="A110" t="str">
            <v>ZH489</v>
          </cell>
          <cell r="B110" t="str">
            <v>Sonderpädagogische Tageschule für Wahrnehmungsförderung</v>
          </cell>
          <cell r="C110" t="str">
            <v>Volksschulamt</v>
          </cell>
        </row>
        <row r="111">
          <cell r="A111" t="str">
            <v>ZH496</v>
          </cell>
          <cell r="B111" t="str">
            <v>Tagesschule visoparents</v>
          </cell>
          <cell r="C111" t="str">
            <v>Volksschulamt</v>
          </cell>
        </row>
        <row r="112">
          <cell r="A112" t="str">
            <v>ZH497</v>
          </cell>
          <cell r="B112" t="str">
            <v>Sonderpädagogische Tagesschule Toblerstrasse</v>
          </cell>
          <cell r="C112" t="str">
            <v>Volksschulamt</v>
          </cell>
        </row>
        <row r="113">
          <cell r="A113" t="str">
            <v>ZH500</v>
          </cell>
          <cell r="B113" t="str">
            <v>MZ Uitikon</v>
          </cell>
          <cell r="C113" t="str">
            <v>Volksschulamt</v>
          </cell>
        </row>
        <row r="114">
          <cell r="A114" t="str">
            <v>ZH501</v>
          </cell>
          <cell r="B114" t="str">
            <v>Klinikschule Kantonsspital Winterthur</v>
          </cell>
          <cell r="C114" t="str">
            <v>Volksschulamt</v>
          </cell>
        </row>
        <row r="115">
          <cell r="A115" t="str">
            <v>ZH502</v>
          </cell>
          <cell r="B115" t="str">
            <v>Spitalschule Adoleszentenstation ipw, Klinik Schlosstal</v>
          </cell>
          <cell r="C115" t="str">
            <v>Volksschulamt</v>
          </cell>
        </row>
        <row r="116">
          <cell r="A116" t="str">
            <v>ZH503</v>
          </cell>
          <cell r="B116" t="str">
            <v>Zentrum für Kinder- und Jugendpsychiatrie, Oberstufenschule</v>
          </cell>
          <cell r="C116" t="str">
            <v>Volksschulamt</v>
          </cell>
        </row>
        <row r="117">
          <cell r="A117" t="str">
            <v>ZH504</v>
          </cell>
          <cell r="B117" t="str">
            <v>Kant. Kinderstation Brüschhalde</v>
          </cell>
          <cell r="C117" t="str">
            <v>Volksschulamt</v>
          </cell>
        </row>
        <row r="118">
          <cell r="A118" t="str">
            <v>ZH510</v>
          </cell>
          <cell r="B118" t="str">
            <v>Kinderspital Zürich, Psychosomatische Therapiestation</v>
          </cell>
          <cell r="C118" t="str">
            <v>Volksschulamt</v>
          </cell>
        </row>
        <row r="119">
          <cell r="A119" t="str">
            <v>ZH511</v>
          </cell>
          <cell r="B119" t="str">
            <v>Kinderspital Zürich, sonderpädagogisch - therapapeutische Tagesschule</v>
          </cell>
          <cell r="C119" t="str">
            <v>Volksschulamt</v>
          </cell>
        </row>
        <row r="120">
          <cell r="A120" t="str">
            <v>ZH512</v>
          </cell>
          <cell r="B120" t="str">
            <v>Kinderspital Zürich, Spitalschule</v>
          </cell>
          <cell r="C120" t="str">
            <v>Volksschulamt</v>
          </cell>
        </row>
        <row r="121">
          <cell r="A121" t="str">
            <v>ZH520</v>
          </cell>
          <cell r="B121" t="str">
            <v>Sek3</v>
          </cell>
          <cell r="C121" t="str">
            <v>Volksschulamt</v>
          </cell>
        </row>
        <row r="122">
          <cell r="A122" t="str">
            <v>ZH521</v>
          </cell>
          <cell r="B122" t="str">
            <v>Tagesschule Fähre</v>
          </cell>
          <cell r="C122" t="str">
            <v>Volksschulamt</v>
          </cell>
        </row>
        <row r="123">
          <cell r="A123" t="str">
            <v>ZH522</v>
          </cell>
          <cell r="B123" t="str">
            <v>Rafaelschule, Heilpädagogogische Tagesschule</v>
          </cell>
          <cell r="C123" t="str">
            <v>Volksschulamt</v>
          </cell>
        </row>
        <row r="124">
          <cell r="A124" t="str">
            <v>ZH524</v>
          </cell>
          <cell r="B124" t="str">
            <v>Stiftung RGZ, Heilpädagogische Schule Dielsdorf</v>
          </cell>
          <cell r="C124" t="str">
            <v>Volksschulamt</v>
          </cell>
        </row>
        <row r="125">
          <cell r="A125" t="str">
            <v>ZH525</v>
          </cell>
          <cell r="B125" t="str">
            <v>Stiftung RGZ, Heilpädagogische Schule Zürich</v>
          </cell>
          <cell r="C125" t="str">
            <v>Volksschulamt</v>
          </cell>
        </row>
        <row r="126">
          <cell r="A126" t="str">
            <v>ZH526</v>
          </cell>
          <cell r="B126" t="str">
            <v>Stiftung M.A.C. Hermann-Witzig Schule</v>
          </cell>
          <cell r="C126" t="str">
            <v>Volksschulamt</v>
          </cell>
        </row>
        <row r="127">
          <cell r="A127" t="str">
            <v>ZH527</v>
          </cell>
          <cell r="B127" t="str">
            <v>Oberstufenschule Lengg</v>
          </cell>
          <cell r="C127" t="str">
            <v>Volksschulamt</v>
          </cell>
        </row>
        <row r="128">
          <cell r="A128" t="str">
            <v>ZH528</v>
          </cell>
          <cell r="B128" t="str">
            <v>PRIMA Sonderschulung</v>
          </cell>
          <cell r="C128" t="str">
            <v>Volksschulamt</v>
          </cell>
        </row>
        <row r="129">
          <cell r="A129" t="str">
            <v>ZH530</v>
          </cell>
          <cell r="B129" t="str">
            <v>Gesamtschule Erlen</v>
          </cell>
          <cell r="C129" t="str">
            <v>Volksschulamt</v>
          </cell>
        </row>
        <row r="130">
          <cell r="A130" t="str">
            <v>ZH531</v>
          </cell>
          <cell r="B130" t="str">
            <v>Tagessonderschule Eschenmosen / Räterschen</v>
          </cell>
          <cell r="C130" t="str">
            <v>Volksschulamt</v>
          </cell>
        </row>
        <row r="131">
          <cell r="A131" t="str">
            <v>ZH532</v>
          </cell>
          <cell r="B131" t="str">
            <v>Johannes-Schule</v>
          </cell>
          <cell r="C131" t="str">
            <v>Volksschulamt</v>
          </cell>
        </row>
        <row r="132">
          <cell r="A132" t="str">
            <v>ZH533</v>
          </cell>
          <cell r="B132" t="str">
            <v>Schule MOMO</v>
          </cell>
          <cell r="C132" t="str">
            <v>Volksschulamt</v>
          </cell>
        </row>
        <row r="133">
          <cell r="A133" t="str">
            <v>ZH534</v>
          </cell>
          <cell r="B133" t="str">
            <v>Schule im Grund</v>
          </cell>
          <cell r="C133" t="str">
            <v>Volksschulamt</v>
          </cell>
        </row>
        <row r="134">
          <cell r="A134" t="str">
            <v>ZH536</v>
          </cell>
          <cell r="B134" t="str">
            <v>Freie Evangelische Schule Zürich</v>
          </cell>
          <cell r="C134" t="str">
            <v>Volksschulamt</v>
          </cell>
        </row>
        <row r="135">
          <cell r="A135" t="str">
            <v>ZH537</v>
          </cell>
          <cell r="B135" t="str">
            <v>Freie Oberstufenschule Zürich</v>
          </cell>
          <cell r="C135" t="str">
            <v>Volksschulamt</v>
          </cell>
        </row>
        <row r="136">
          <cell r="A136" t="str">
            <v>ZH538</v>
          </cell>
          <cell r="B136" t="str">
            <v>Freie Primarschule Zürich</v>
          </cell>
          <cell r="C136" t="str">
            <v>Volksschulamt</v>
          </cell>
        </row>
        <row r="137">
          <cell r="A137" t="str">
            <v>ZH539</v>
          </cell>
          <cell r="B137" t="str">
            <v>Jüdische Schule NOAM</v>
          </cell>
          <cell r="C137" t="str">
            <v>Volksschulamt</v>
          </cell>
        </row>
        <row r="138">
          <cell r="A138" t="str">
            <v>ZH541</v>
          </cell>
          <cell r="B138" t="str">
            <v>Sonderschule PULS+</v>
          </cell>
          <cell r="C138" t="str">
            <v>Volksschulamt</v>
          </cell>
        </row>
        <row r="139">
          <cell r="A139" t="str">
            <v>ZH542</v>
          </cell>
          <cell r="B139" t="str">
            <v>Tagesschule LOGARTIS</v>
          </cell>
          <cell r="C139" t="str">
            <v>Volksschulamt</v>
          </cell>
        </row>
        <row r="140">
          <cell r="A140" t="str">
            <v>ZH543</v>
          </cell>
          <cell r="B140" t="str">
            <v>Tagessonderschule Intermezzo (ZKJ)</v>
          </cell>
          <cell r="C140" t="str">
            <v>Volksschulamt</v>
          </cell>
        </row>
        <row r="141">
          <cell r="A141" t="str">
            <v>ZH551</v>
          </cell>
          <cell r="B141" t="str">
            <v>Heimgarten - Schulinternat</v>
          </cell>
          <cell r="C141" t="str">
            <v>Volksschulamt</v>
          </cell>
        </row>
        <row r="142">
          <cell r="A142" t="str">
            <v>ZH552</v>
          </cell>
          <cell r="B142" t="str">
            <v>Schulinternat Ringlikon</v>
          </cell>
          <cell r="C142" t="str">
            <v>Volksschulamt</v>
          </cell>
        </row>
        <row r="143">
          <cell r="A143" t="str">
            <v>ZH601</v>
          </cell>
          <cell r="B143" t="str">
            <v>Schule für Sehbehinderte (SfS)</v>
          </cell>
          <cell r="C143" t="str">
            <v>Volksschulamt</v>
          </cell>
        </row>
        <row r="144">
          <cell r="A144" t="str">
            <v>ZH602</v>
          </cell>
          <cell r="B144" t="str">
            <v>Heilpädagogische Schule Stadt Zürich</v>
          </cell>
          <cell r="C144" t="str">
            <v>Volksschulamt</v>
          </cell>
        </row>
        <row r="145">
          <cell r="A145" t="str">
            <v>ZH603</v>
          </cell>
          <cell r="B145" t="str">
            <v>Heilpädagogische Schule Humlikon</v>
          </cell>
          <cell r="C145" t="str">
            <v>Volksschulamt</v>
          </cell>
        </row>
        <row r="146">
          <cell r="A146" t="str">
            <v>ZH604</v>
          </cell>
          <cell r="B146" t="str">
            <v>KGS Dällikon Oberstufe</v>
          </cell>
          <cell r="C146" t="str">
            <v>Volksschulamt</v>
          </cell>
        </row>
        <row r="147">
          <cell r="A147" t="str">
            <v>ZH605</v>
          </cell>
          <cell r="B147" t="str">
            <v>KGS Dielsdorf</v>
          </cell>
          <cell r="C147" t="str">
            <v>Volksschulamt</v>
          </cell>
        </row>
        <row r="148">
          <cell r="A148" t="str">
            <v>ZH606</v>
          </cell>
          <cell r="B148" t="str">
            <v>Heilpädagogische Schule Waidhöchi Horgen</v>
          </cell>
          <cell r="C148" t="str">
            <v>Volksschulamt</v>
          </cell>
        </row>
        <row r="149">
          <cell r="A149" t="str">
            <v>ZH607</v>
          </cell>
          <cell r="B149" t="str">
            <v>Kleingruppenschule Kleinandelfingen</v>
          </cell>
          <cell r="C149" t="str">
            <v>Volksschulamt</v>
          </cell>
        </row>
        <row r="150">
          <cell r="A150" t="str">
            <v>ZH609</v>
          </cell>
          <cell r="B150" t="str">
            <v>Kleingruppenschule Furttal</v>
          </cell>
          <cell r="C150" t="str">
            <v>Volksschulamt</v>
          </cell>
        </row>
        <row r="151">
          <cell r="A151" t="str">
            <v>ZH610</v>
          </cell>
          <cell r="B151" t="str">
            <v>Heilpädagogische Schule Rümlang</v>
          </cell>
          <cell r="C151" t="str">
            <v>Volksschulamt</v>
          </cell>
        </row>
        <row r="152">
          <cell r="A152" t="str">
            <v>ZH611</v>
          </cell>
          <cell r="B152" t="str">
            <v>Heilpädagogische Schule Uster</v>
          </cell>
          <cell r="C152" t="str">
            <v>Volksschulamt</v>
          </cell>
        </row>
        <row r="153">
          <cell r="A153" t="str">
            <v>ZH612</v>
          </cell>
          <cell r="B153" t="str">
            <v>Schule in Kleingruppen Wallisellen</v>
          </cell>
          <cell r="C153" t="str">
            <v>Volksschulamt</v>
          </cell>
        </row>
        <row r="154">
          <cell r="A154" t="str">
            <v>ZH614</v>
          </cell>
          <cell r="B154" t="str">
            <v>Heilpädagogische Schule Bezirk Bülach</v>
          </cell>
          <cell r="C154" t="str">
            <v>Volksschulamt</v>
          </cell>
        </row>
        <row r="155">
          <cell r="A155" t="str">
            <v>ZH615</v>
          </cell>
          <cell r="B155" t="str">
            <v>KGS Winterthur</v>
          </cell>
          <cell r="C155" t="str">
            <v>Volksschulamt</v>
          </cell>
        </row>
        <row r="156">
          <cell r="A156" t="str">
            <v>ZH616</v>
          </cell>
          <cell r="B156" t="str">
            <v>Michaelschule, Heilpädagogische Sonderschule</v>
          </cell>
          <cell r="C156" t="str">
            <v>Volksschulamt</v>
          </cell>
        </row>
        <row r="165">
          <cell r="A165">
            <v>2018</v>
          </cell>
        </row>
        <row r="166">
          <cell r="A166">
            <v>2019</v>
          </cell>
        </row>
        <row r="167">
          <cell r="A167">
            <v>2020</v>
          </cell>
        </row>
        <row r="168">
          <cell r="A168">
            <v>2021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bschluss" displayName="Abschluss" ref="A1:C28" totalsRowShown="0" headerRowDxfId="4" dataDxfId="3">
  <autoFilter ref="A1:C28" xr:uid="{00000000-0009-0000-0100-000001000000}"/>
  <sortState ref="A2:C27">
    <sortCondition ref="C1:C27"/>
  </sortState>
  <tableColumns count="3">
    <tableColumn id="1" xr3:uid="{00000000-0010-0000-0000-000001000000}" name="Abschlüsse" dataDxfId="2"/>
    <tableColumn id="2" xr3:uid="{00000000-0010-0000-0000-000002000000}" name="Kurzform" dataDxfId="1" dataCellStyle="Standard 3"/>
    <tableColumn id="3" xr3:uid="{00000000-0010-0000-0000-000003000000}" name="Reihenfolge" dataDxfId="0" dataCellStyle="Standard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zh.ch/content/dam/zhweb/bilder-dokumente/themen/familie/ergaenzende-hilfen-zur-erziehung/heime/einreihungsplan_kjg_vsg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A600"/>
  <sheetViews>
    <sheetView tabSelected="1" zoomScaleNormal="100" zoomScaleSheetLayoutView="80" zoomScalePageLayoutView="70" workbookViewId="0">
      <pane ySplit="4" topLeftCell="A5" activePane="bottomLeft" state="frozen"/>
      <selection pane="bottomLeft" activeCell="P35" sqref="P35"/>
    </sheetView>
  </sheetViews>
  <sheetFormatPr baseColWidth="10" defaultColWidth="9.140625" defaultRowHeight="12.75" x14ac:dyDescent="0.2"/>
  <cols>
    <col min="1" max="1" width="10.140625" style="102" customWidth="1"/>
    <col min="2" max="2" width="5.5703125" style="102" customWidth="1"/>
    <col min="3" max="3" width="32.42578125" style="102" bestFit="1" customWidth="1"/>
    <col min="4" max="4" width="5.5703125" style="102" bestFit="1" customWidth="1"/>
    <col min="5" max="5" width="15.85546875" style="102" customWidth="1"/>
    <col min="6" max="6" width="19.85546875" style="102" customWidth="1"/>
    <col min="7" max="7" width="8.42578125" style="102" bestFit="1" customWidth="1"/>
    <col min="8" max="8" width="20.140625" style="102" bestFit="1" customWidth="1"/>
    <col min="9" max="9" width="6.42578125" style="102" customWidth="1"/>
    <col min="10" max="10" width="7.140625" style="102" customWidth="1"/>
    <col min="11" max="11" width="7.85546875" style="102" customWidth="1"/>
    <col min="12" max="12" width="8.5703125" style="102" customWidth="1"/>
    <col min="13" max="13" width="10.140625" style="102" customWidth="1"/>
    <col min="14" max="14" width="12.85546875" style="102" customWidth="1"/>
    <col min="15" max="15" width="18.42578125" style="102" bestFit="1" customWidth="1"/>
    <col min="16" max="16" width="10.7109375" style="102" customWidth="1"/>
    <col min="17" max="17" width="8.5703125" style="102" bestFit="1" customWidth="1"/>
    <col min="18" max="18" width="6.85546875" style="102" customWidth="1"/>
    <col min="19" max="20" width="12.7109375" style="102" customWidth="1"/>
    <col min="21" max="23" width="9.7109375" style="102" customWidth="1"/>
    <col min="24" max="24" width="23.140625" style="102" customWidth="1"/>
    <col min="25" max="25" width="12.7109375" style="142" customWidth="1"/>
    <col min="26" max="27" width="4.42578125" style="143" customWidth="1"/>
    <col min="28" max="408" width="9.140625" style="102" customWidth="1"/>
    <col min="409" max="16384" width="9.140625" style="102"/>
  </cols>
  <sheetData>
    <row r="1" spans="1:27" ht="38.25" x14ac:dyDescent="0.25">
      <c r="A1" s="2"/>
      <c r="B1" s="6" t="s">
        <v>0</v>
      </c>
      <c r="C1" s="7"/>
      <c r="D1" s="8"/>
      <c r="E1" s="9"/>
      <c r="F1" s="10"/>
      <c r="G1" s="11"/>
      <c r="H1" s="10"/>
      <c r="I1" s="11"/>
      <c r="J1" s="5"/>
      <c r="K1" s="5"/>
      <c r="L1" s="5"/>
      <c r="M1" s="5"/>
      <c r="N1" s="128" t="s">
        <v>507</v>
      </c>
      <c r="O1" s="5"/>
      <c r="P1" s="2"/>
      <c r="Q1" s="2"/>
      <c r="R1" s="5"/>
      <c r="S1" s="129" t="str">
        <f>S4</f>
        <v>Effektiver Brutto-jahreslohn</v>
      </c>
      <c r="T1" s="146" t="s">
        <v>509</v>
      </c>
      <c r="U1" s="147" t="s">
        <v>23</v>
      </c>
      <c r="V1" s="129" t="str">
        <f t="shared" ref="V1:W1" si="0">V4</f>
        <v>DAG/
Einmal-zulagen</v>
      </c>
      <c r="W1" s="130" t="str">
        <f t="shared" si="0"/>
        <v>Zulagen</v>
      </c>
      <c r="X1" s="3"/>
      <c r="Y1" s="139"/>
      <c r="Z1" s="11"/>
      <c r="AA1" s="11"/>
    </row>
    <row r="2" spans="1:27" ht="30" customHeight="1" x14ac:dyDescent="0.2">
      <c r="A2" s="23"/>
      <c r="B2" s="23"/>
      <c r="C2" s="24"/>
      <c r="D2" s="4"/>
      <c r="E2" s="4"/>
      <c r="F2" s="25" t="s">
        <v>1</v>
      </c>
      <c r="G2" s="66"/>
      <c r="H2" s="26" t="str">
        <f>IF(G2="","",VLOOKUP(G2,Institutionen!A:B,2,FALSE))</f>
        <v/>
      </c>
      <c r="I2" s="25"/>
      <c r="J2" s="25"/>
      <c r="K2" s="25"/>
      <c r="L2" s="12"/>
      <c r="M2" s="12"/>
      <c r="N2" s="32" t="str">
        <f>IF(G2="","",VLOOKUP(G2,Institutionen!A:C,3,FALSE))</f>
        <v/>
      </c>
      <c r="O2" s="12"/>
      <c r="P2" s="4"/>
      <c r="Q2" s="148" t="s">
        <v>508</v>
      </c>
      <c r="R2" s="149"/>
      <c r="S2" s="131">
        <f>SUBTOTAL(9,S5:S600)</f>
        <v>0</v>
      </c>
      <c r="T2" s="131">
        <f>SUBTOTAL(9,T5:T600)</f>
        <v>0</v>
      </c>
      <c r="U2" s="145">
        <f>SUBTOTAL(9,U5:U600)</f>
        <v>0</v>
      </c>
      <c r="V2" s="132">
        <f>SUBTOTAL(9,V5:V600)</f>
        <v>0</v>
      </c>
      <c r="W2" s="131">
        <f>SUBTOTAL(9,W5:W600)</f>
        <v>0</v>
      </c>
      <c r="X2" s="13"/>
      <c r="Y2" s="103"/>
      <c r="Z2" s="11"/>
      <c r="AA2" s="11"/>
    </row>
    <row r="3" spans="1:27" ht="30" customHeight="1" x14ac:dyDescent="0.2">
      <c r="A3" s="28" t="str">
        <f>"Personalformular (PERS): "&amp;G3&amp;" "&amp;J3</f>
        <v>Personalformular (PERS): Schlussrechnung 2023</v>
      </c>
      <c r="B3" s="28"/>
      <c r="C3" s="27"/>
      <c r="D3" s="5"/>
      <c r="E3" s="5"/>
      <c r="F3" s="100" t="s">
        <v>2</v>
      </c>
      <c r="G3" s="98" t="s">
        <v>260</v>
      </c>
      <c r="I3" s="99" t="s">
        <v>4</v>
      </c>
      <c r="J3" s="29">
        <v>2023</v>
      </c>
      <c r="K3" s="5"/>
      <c r="L3" s="14"/>
      <c r="M3" s="14"/>
      <c r="N3" s="14"/>
      <c r="O3" s="14"/>
      <c r="P3" s="12"/>
      <c r="Q3" s="12"/>
      <c r="R3" s="15"/>
      <c r="S3" s="12"/>
      <c r="T3" s="12"/>
      <c r="U3" s="5"/>
      <c r="V3" s="12"/>
      <c r="W3" s="12"/>
      <c r="X3" s="30"/>
      <c r="Y3" s="104"/>
      <c r="Z3" s="120"/>
      <c r="AA3" s="120"/>
    </row>
    <row r="4" spans="1:27" ht="63.75" customHeight="1" x14ac:dyDescent="0.2">
      <c r="A4" s="31" t="s">
        <v>5</v>
      </c>
      <c r="B4" s="16" t="s">
        <v>6</v>
      </c>
      <c r="C4" s="33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16" t="s">
        <v>16</v>
      </c>
      <c r="M4" s="16" t="s">
        <v>17</v>
      </c>
      <c r="N4" s="16" t="s">
        <v>18</v>
      </c>
      <c r="O4" s="16" t="s">
        <v>19</v>
      </c>
      <c r="P4" s="17" t="s">
        <v>20</v>
      </c>
      <c r="Q4" s="17" t="s">
        <v>21</v>
      </c>
      <c r="R4" s="17" t="str">
        <f>"Monate im Jahr "</f>
        <v xml:space="preserve">Monate im Jahr </v>
      </c>
      <c r="S4" s="17" t="s">
        <v>22</v>
      </c>
      <c r="T4" s="18" t="s">
        <v>509</v>
      </c>
      <c r="U4" s="34" t="s">
        <v>23</v>
      </c>
      <c r="V4" s="16" t="s">
        <v>24</v>
      </c>
      <c r="W4" s="16" t="s">
        <v>25</v>
      </c>
      <c r="X4" s="79" t="s">
        <v>26</v>
      </c>
      <c r="Y4" s="137" t="s">
        <v>27</v>
      </c>
      <c r="Z4" s="138" t="s">
        <v>28</v>
      </c>
      <c r="AA4" s="138" t="s">
        <v>29</v>
      </c>
    </row>
    <row r="5" spans="1:27" x14ac:dyDescent="0.2">
      <c r="A5" s="67"/>
      <c r="B5" s="68"/>
      <c r="C5" s="69" t="str">
        <f t="shared" ref="C5" si="1">IF(B5="","",VLOOKUP(B5,Einreihungsplan,2,0))</f>
        <v/>
      </c>
      <c r="D5" s="67"/>
      <c r="E5" s="71"/>
      <c r="F5" s="71"/>
      <c r="G5" s="72"/>
      <c r="H5" s="73"/>
      <c r="I5" s="68"/>
      <c r="J5" s="68"/>
      <c r="K5" s="70"/>
      <c r="L5" s="74"/>
      <c r="M5" s="67"/>
      <c r="N5" s="75"/>
      <c r="O5" s="75"/>
      <c r="P5" s="76"/>
      <c r="Q5" s="76"/>
      <c r="R5" s="119"/>
      <c r="S5" s="77"/>
      <c r="T5" s="80" t="str">
        <f>IFERROR(IF(S5&lt;Y5*0.645,S5-Y5*0.645,IF(S5&gt;Y5,S5-Y5,"")),"")</f>
        <v/>
      </c>
      <c r="U5" s="78" t="str">
        <f>IF(L5=0,"",IFERROR(R5/12*L5,""))</f>
        <v/>
      </c>
      <c r="V5" s="77"/>
      <c r="W5" s="77"/>
      <c r="X5" s="19"/>
      <c r="Y5" s="140" t="str">
        <f>IF(B5=2.11,U5*VLOOKUP("101",Lohntabelle!N:P,2,FALSE),IFERROR(U5*VLOOKUP(I5&amp;"31",Lohntabelle!N:P,2,FALSE),""))</f>
        <v/>
      </c>
      <c r="Z5" s="141" t="str">
        <f>IF($B5="","",VLOOKUP($B5,Funktionen!$B$3:$E$99,3,FALSE))</f>
        <v/>
      </c>
      <c r="AA5" s="141" t="str">
        <f>IF($B5="","",VLOOKUP($B5,Funktionen!$B$3:$E$99,4,FALSE))</f>
        <v/>
      </c>
    </row>
    <row r="6" spans="1:27" x14ac:dyDescent="0.2">
      <c r="A6" s="67"/>
      <c r="B6" s="68"/>
      <c r="C6" s="69" t="str">
        <f t="shared" ref="C6:C45" si="2">IF(B6="","",VLOOKUP(B6,Einreihungsplan,2,0))</f>
        <v/>
      </c>
      <c r="D6" s="67"/>
      <c r="E6" s="71"/>
      <c r="F6" s="71"/>
      <c r="G6" s="72"/>
      <c r="H6" s="73"/>
      <c r="I6" s="68"/>
      <c r="J6" s="68"/>
      <c r="K6" s="70"/>
      <c r="L6" s="74"/>
      <c r="M6" s="67"/>
      <c r="N6" s="75"/>
      <c r="O6" s="75"/>
      <c r="P6" s="76"/>
      <c r="Q6" s="76"/>
      <c r="R6" s="119"/>
      <c r="S6" s="77"/>
      <c r="T6" s="80" t="str">
        <f t="shared" ref="T6:T45" si="3">IFERROR(IF(B6=2.11,
IF(S6&lt;Y6*0.645*0.5,S6-Y6*0.645*0.5,IF(S6&gt;Y6,S6-Y6,"")),
IF(S6&lt;Y6*0.645,S6-Y6*0.645,IF(S6&gt;Y6,S6-Y6,""))),"")</f>
        <v/>
      </c>
      <c r="U6" s="78" t="str">
        <f t="shared" ref="U6:U69" si="4">IF(L6=0,"",IFERROR(R6/12*L6,""))</f>
        <v/>
      </c>
      <c r="V6" s="77"/>
      <c r="W6" s="77"/>
      <c r="X6" s="19"/>
      <c r="Y6" s="140" t="str">
        <f>IF(B6=2.11,U6*VLOOKUP("101",Lohntabelle!N:P,2,FALSE),IFERROR(U6*VLOOKUP(I6&amp;"31",Lohntabelle!N:P,2,FALSE),""))</f>
        <v/>
      </c>
      <c r="Z6" s="141" t="str">
        <f>IF($B6="","",VLOOKUP($B6,Funktionen!$B$3:$E$99,3,FALSE))</f>
        <v/>
      </c>
      <c r="AA6" s="141" t="str">
        <f>IF($B6="","",VLOOKUP($B6,Funktionen!$B$3:$E$99,4,FALSE))</f>
        <v/>
      </c>
    </row>
    <row r="7" spans="1:27" x14ac:dyDescent="0.2">
      <c r="A7" s="67"/>
      <c r="B7" s="68"/>
      <c r="C7" s="69" t="str">
        <f t="shared" si="2"/>
        <v/>
      </c>
      <c r="D7" s="67"/>
      <c r="E7" s="71"/>
      <c r="F7" s="71"/>
      <c r="G7" s="72"/>
      <c r="H7" s="73"/>
      <c r="I7" s="68"/>
      <c r="J7" s="68"/>
      <c r="K7" s="70"/>
      <c r="L7" s="74"/>
      <c r="M7" s="67"/>
      <c r="N7" s="75"/>
      <c r="O7" s="75"/>
      <c r="P7" s="76"/>
      <c r="Q7" s="76"/>
      <c r="R7" s="119"/>
      <c r="S7" s="77"/>
      <c r="T7" s="80" t="str">
        <f t="shared" si="3"/>
        <v/>
      </c>
      <c r="U7" s="78" t="str">
        <f t="shared" si="4"/>
        <v/>
      </c>
      <c r="V7" s="77"/>
      <c r="W7" s="77"/>
      <c r="X7" s="19"/>
      <c r="Y7" s="140" t="str">
        <f>IF(B7=2.11,U7*VLOOKUP("101",Lohntabelle!N:P,2,FALSE),IFERROR(U7*VLOOKUP(I7&amp;"31",Lohntabelle!N:P,2,FALSE),""))</f>
        <v/>
      </c>
      <c r="Z7" s="141" t="str">
        <f>IF($B7="","",VLOOKUP($B7,Funktionen!$B$3:$E$99,3,FALSE))</f>
        <v/>
      </c>
      <c r="AA7" s="141" t="str">
        <f>IF($B7="","",VLOOKUP($B7,Funktionen!$B$3:$E$99,4,FALSE))</f>
        <v/>
      </c>
    </row>
    <row r="8" spans="1:27" x14ac:dyDescent="0.2">
      <c r="A8" s="67"/>
      <c r="B8" s="68"/>
      <c r="C8" s="69" t="str">
        <f t="shared" si="2"/>
        <v/>
      </c>
      <c r="D8" s="67"/>
      <c r="E8" s="71"/>
      <c r="F8" s="71"/>
      <c r="G8" s="72"/>
      <c r="H8" s="73"/>
      <c r="I8" s="68"/>
      <c r="J8" s="68"/>
      <c r="K8" s="70"/>
      <c r="L8" s="74"/>
      <c r="M8" s="67"/>
      <c r="N8" s="75"/>
      <c r="O8" s="75"/>
      <c r="P8" s="76"/>
      <c r="Q8" s="76"/>
      <c r="R8" s="119"/>
      <c r="S8" s="77"/>
      <c r="T8" s="80" t="str">
        <f t="shared" si="3"/>
        <v/>
      </c>
      <c r="U8" s="78" t="str">
        <f t="shared" si="4"/>
        <v/>
      </c>
      <c r="V8" s="77"/>
      <c r="W8" s="77"/>
      <c r="X8" s="19"/>
      <c r="Y8" s="140" t="str">
        <f>IF(B8=2.11,U8*VLOOKUP("101",Lohntabelle!N:P,2,FALSE),IFERROR(U8*VLOOKUP(I8&amp;"31",Lohntabelle!N:P,2,FALSE),""))</f>
        <v/>
      </c>
      <c r="Z8" s="141" t="str">
        <f>IF($B8="","",VLOOKUP($B8,Funktionen!$B$3:$E$99,3,FALSE))</f>
        <v/>
      </c>
      <c r="AA8" s="141" t="str">
        <f>IF($B8="","",VLOOKUP($B8,Funktionen!$B$3:$E$99,4,FALSE))</f>
        <v/>
      </c>
    </row>
    <row r="9" spans="1:27" x14ac:dyDescent="0.2">
      <c r="A9" s="67"/>
      <c r="B9" s="68"/>
      <c r="C9" s="69" t="str">
        <f t="shared" si="2"/>
        <v/>
      </c>
      <c r="D9" s="67"/>
      <c r="E9" s="71"/>
      <c r="F9" s="71"/>
      <c r="G9" s="72"/>
      <c r="H9" s="73"/>
      <c r="I9" s="68"/>
      <c r="J9" s="68"/>
      <c r="K9" s="70"/>
      <c r="L9" s="74"/>
      <c r="M9" s="67"/>
      <c r="N9" s="75"/>
      <c r="O9" s="75"/>
      <c r="P9" s="76"/>
      <c r="Q9" s="76"/>
      <c r="R9" s="119"/>
      <c r="S9" s="77"/>
      <c r="T9" s="80" t="str">
        <f t="shared" si="3"/>
        <v/>
      </c>
      <c r="U9" s="78" t="str">
        <f t="shared" si="4"/>
        <v/>
      </c>
      <c r="V9" s="77"/>
      <c r="W9" s="77"/>
      <c r="X9" s="19"/>
      <c r="Y9" s="140" t="str">
        <f>IF(B9=2.11,U9*VLOOKUP("101",Lohntabelle!N:P,2,FALSE),IFERROR(U9*VLOOKUP(I9&amp;"31",Lohntabelle!N:P,2,FALSE),""))</f>
        <v/>
      </c>
      <c r="Z9" s="141" t="str">
        <f>IF($B9="","",VLOOKUP($B9,Funktionen!$B$3:$E$99,3,FALSE))</f>
        <v/>
      </c>
      <c r="AA9" s="141" t="str">
        <f>IF($B9="","",VLOOKUP($B9,Funktionen!$B$3:$E$99,4,FALSE))</f>
        <v/>
      </c>
    </row>
    <row r="10" spans="1:27" x14ac:dyDescent="0.2">
      <c r="A10" s="67"/>
      <c r="B10" s="68"/>
      <c r="C10" s="69" t="str">
        <f t="shared" si="2"/>
        <v/>
      </c>
      <c r="D10" s="67"/>
      <c r="E10" s="71"/>
      <c r="F10" s="71"/>
      <c r="G10" s="72"/>
      <c r="H10" s="73"/>
      <c r="I10" s="68"/>
      <c r="J10" s="68"/>
      <c r="K10" s="70"/>
      <c r="L10" s="74"/>
      <c r="M10" s="67"/>
      <c r="N10" s="75"/>
      <c r="O10" s="75"/>
      <c r="P10" s="76"/>
      <c r="Q10" s="76"/>
      <c r="R10" s="119"/>
      <c r="S10" s="77"/>
      <c r="T10" s="80" t="str">
        <f t="shared" si="3"/>
        <v/>
      </c>
      <c r="U10" s="78" t="str">
        <f t="shared" si="4"/>
        <v/>
      </c>
      <c r="V10" s="77"/>
      <c r="W10" s="77"/>
      <c r="X10" s="19"/>
      <c r="Y10" s="140" t="str">
        <f>IF(B10=2.11,U10*VLOOKUP("101",Lohntabelle!N:P,2,FALSE),IFERROR(U10*VLOOKUP(I10&amp;"31",Lohntabelle!N:P,2,FALSE),""))</f>
        <v/>
      </c>
      <c r="Z10" s="141" t="str">
        <f>IF($B10="","",VLOOKUP($B10,Funktionen!$B$3:$E$99,3,FALSE))</f>
        <v/>
      </c>
      <c r="AA10" s="141" t="str">
        <f>IF($B10="","",VLOOKUP($B10,Funktionen!$B$3:$E$99,4,FALSE))</f>
        <v/>
      </c>
    </row>
    <row r="11" spans="1:27" x14ac:dyDescent="0.2">
      <c r="A11" s="67"/>
      <c r="B11" s="68"/>
      <c r="C11" s="69" t="str">
        <f t="shared" si="2"/>
        <v/>
      </c>
      <c r="D11" s="67"/>
      <c r="E11" s="71"/>
      <c r="F11" s="71"/>
      <c r="G11" s="72"/>
      <c r="H11" s="73"/>
      <c r="I11" s="68"/>
      <c r="J11" s="68"/>
      <c r="K11" s="70"/>
      <c r="L11" s="74"/>
      <c r="M11" s="67"/>
      <c r="N11" s="75"/>
      <c r="O11" s="75"/>
      <c r="P11" s="76"/>
      <c r="Q11" s="76"/>
      <c r="R11" s="119"/>
      <c r="S11" s="77"/>
      <c r="T11" s="80" t="str">
        <f t="shared" si="3"/>
        <v/>
      </c>
      <c r="U11" s="78" t="str">
        <f t="shared" si="4"/>
        <v/>
      </c>
      <c r="V11" s="77"/>
      <c r="W11" s="77"/>
      <c r="X11" s="19"/>
      <c r="Y11" s="140" t="str">
        <f>IF(B11=2.11,U11*VLOOKUP("101",Lohntabelle!N:P,2,FALSE),IFERROR(U11*VLOOKUP(I11&amp;"31",Lohntabelle!N:P,2,FALSE),""))</f>
        <v/>
      </c>
      <c r="Z11" s="141" t="str">
        <f>IF($B11="","",VLOOKUP($B11,Funktionen!$B$3:$E$99,3,FALSE))</f>
        <v/>
      </c>
      <c r="AA11" s="141" t="str">
        <f>IF($B11="","",VLOOKUP($B11,Funktionen!$B$3:$E$99,4,FALSE))</f>
        <v/>
      </c>
    </row>
    <row r="12" spans="1:27" x14ac:dyDescent="0.2">
      <c r="A12" s="67"/>
      <c r="B12" s="68"/>
      <c r="C12" s="69" t="str">
        <f t="shared" si="2"/>
        <v/>
      </c>
      <c r="D12" s="67"/>
      <c r="E12" s="71"/>
      <c r="F12" s="71"/>
      <c r="G12" s="72"/>
      <c r="H12" s="73"/>
      <c r="I12" s="68"/>
      <c r="J12" s="68"/>
      <c r="K12" s="70"/>
      <c r="L12" s="74"/>
      <c r="M12" s="67"/>
      <c r="N12" s="75"/>
      <c r="O12" s="75"/>
      <c r="P12" s="76"/>
      <c r="Q12" s="76"/>
      <c r="R12" s="119"/>
      <c r="S12" s="77"/>
      <c r="T12" s="80" t="str">
        <f t="shared" si="3"/>
        <v/>
      </c>
      <c r="U12" s="78" t="str">
        <f t="shared" si="4"/>
        <v/>
      </c>
      <c r="V12" s="77"/>
      <c r="W12" s="77"/>
      <c r="X12" s="19"/>
      <c r="Y12" s="140" t="str">
        <f>IF(B12=2.11,U12*VLOOKUP("101",Lohntabelle!N:P,2,FALSE),IFERROR(U12*VLOOKUP(I12&amp;"31",Lohntabelle!N:P,2,FALSE),""))</f>
        <v/>
      </c>
      <c r="Z12" s="141" t="str">
        <f>IF($B12="","",VLOOKUP($B12,Funktionen!$B$3:$E$99,3,FALSE))</f>
        <v/>
      </c>
      <c r="AA12" s="141" t="str">
        <f>IF($B12="","",VLOOKUP($B12,Funktionen!$B$3:$E$99,4,FALSE))</f>
        <v/>
      </c>
    </row>
    <row r="13" spans="1:27" x14ac:dyDescent="0.2">
      <c r="A13" s="67"/>
      <c r="B13" s="68"/>
      <c r="C13" s="69" t="str">
        <f t="shared" si="2"/>
        <v/>
      </c>
      <c r="D13" s="67"/>
      <c r="E13" s="71"/>
      <c r="F13" s="71"/>
      <c r="G13" s="72"/>
      <c r="H13" s="73"/>
      <c r="I13" s="68"/>
      <c r="J13" s="68"/>
      <c r="K13" s="70"/>
      <c r="L13" s="74"/>
      <c r="M13" s="67"/>
      <c r="N13" s="75"/>
      <c r="O13" s="75"/>
      <c r="P13" s="76"/>
      <c r="Q13" s="76"/>
      <c r="R13" s="119"/>
      <c r="S13" s="77"/>
      <c r="T13" s="80" t="str">
        <f t="shared" si="3"/>
        <v/>
      </c>
      <c r="U13" s="78" t="str">
        <f t="shared" si="4"/>
        <v/>
      </c>
      <c r="V13" s="77"/>
      <c r="W13" s="77"/>
      <c r="X13" s="19"/>
      <c r="Y13" s="140" t="str">
        <f>IF(B13=2.11,U13*VLOOKUP("101",Lohntabelle!N:P,2,FALSE),IFERROR(U13*VLOOKUP(I13&amp;"31",Lohntabelle!N:P,2,FALSE),""))</f>
        <v/>
      </c>
      <c r="Z13" s="141" t="str">
        <f>IF($B13="","",VLOOKUP($B13,Funktionen!$B$3:$E$99,3,FALSE))</f>
        <v/>
      </c>
      <c r="AA13" s="141" t="str">
        <f>IF($B13="","",VLOOKUP($B13,Funktionen!$B$3:$E$99,4,FALSE))</f>
        <v/>
      </c>
    </row>
    <row r="14" spans="1:27" x14ac:dyDescent="0.2">
      <c r="A14" s="67"/>
      <c r="B14" s="68"/>
      <c r="C14" s="69" t="str">
        <f t="shared" si="2"/>
        <v/>
      </c>
      <c r="D14" s="67"/>
      <c r="E14" s="71"/>
      <c r="F14" s="71"/>
      <c r="G14" s="72"/>
      <c r="H14" s="73"/>
      <c r="I14" s="68"/>
      <c r="J14" s="68"/>
      <c r="K14" s="70"/>
      <c r="L14" s="74"/>
      <c r="M14" s="67"/>
      <c r="N14" s="75"/>
      <c r="O14" s="75"/>
      <c r="P14" s="76"/>
      <c r="Q14" s="76"/>
      <c r="R14" s="119"/>
      <c r="S14" s="77"/>
      <c r="T14" s="80" t="str">
        <f t="shared" si="3"/>
        <v/>
      </c>
      <c r="U14" s="78" t="str">
        <f t="shared" si="4"/>
        <v/>
      </c>
      <c r="V14" s="77"/>
      <c r="W14" s="77"/>
      <c r="X14" s="19"/>
      <c r="Y14" s="140" t="str">
        <f>IF(B14=2.11,U14*VLOOKUP("101",Lohntabelle!N:P,2,FALSE),IFERROR(U14*VLOOKUP(I14&amp;"31",Lohntabelle!N:P,2,FALSE),""))</f>
        <v/>
      </c>
      <c r="Z14" s="141" t="str">
        <f>IF($B14="","",VLOOKUP($B14,Funktionen!$B$3:$E$99,3,FALSE))</f>
        <v/>
      </c>
      <c r="AA14" s="141" t="str">
        <f>IF($B14="","",VLOOKUP($B14,Funktionen!$B$3:$E$99,4,FALSE))</f>
        <v/>
      </c>
    </row>
    <row r="15" spans="1:27" x14ac:dyDescent="0.2">
      <c r="A15" s="67"/>
      <c r="B15" s="68"/>
      <c r="C15" s="69" t="str">
        <f t="shared" si="2"/>
        <v/>
      </c>
      <c r="D15" s="67"/>
      <c r="E15" s="71"/>
      <c r="F15" s="71"/>
      <c r="G15" s="72"/>
      <c r="H15" s="73"/>
      <c r="I15" s="68"/>
      <c r="J15" s="68"/>
      <c r="K15" s="70"/>
      <c r="L15" s="74"/>
      <c r="M15" s="67"/>
      <c r="N15" s="75"/>
      <c r="O15" s="75"/>
      <c r="P15" s="76"/>
      <c r="Q15" s="76"/>
      <c r="R15" s="119"/>
      <c r="S15" s="77"/>
      <c r="T15" s="80" t="str">
        <f t="shared" si="3"/>
        <v/>
      </c>
      <c r="U15" s="78" t="str">
        <f t="shared" si="4"/>
        <v/>
      </c>
      <c r="V15" s="77"/>
      <c r="W15" s="77"/>
      <c r="X15" s="19"/>
      <c r="Y15" s="140" t="str">
        <f>IF(B15=2.11,U15*VLOOKUP("101",Lohntabelle!N:P,2,FALSE),IFERROR(U15*VLOOKUP(I15&amp;"31",Lohntabelle!N:P,2,FALSE),""))</f>
        <v/>
      </c>
      <c r="Z15" s="141" t="str">
        <f>IF($B15="","",VLOOKUP($B15,Funktionen!$B$3:$E$99,3,FALSE))</f>
        <v/>
      </c>
      <c r="AA15" s="141" t="str">
        <f>IF($B15="","",VLOOKUP($B15,Funktionen!$B$3:$E$99,4,FALSE))</f>
        <v/>
      </c>
    </row>
    <row r="16" spans="1:27" x14ac:dyDescent="0.2">
      <c r="A16" s="67"/>
      <c r="B16" s="68"/>
      <c r="C16" s="69" t="str">
        <f t="shared" si="2"/>
        <v/>
      </c>
      <c r="D16" s="67"/>
      <c r="E16" s="71"/>
      <c r="F16" s="71"/>
      <c r="G16" s="72"/>
      <c r="H16" s="73"/>
      <c r="I16" s="68"/>
      <c r="J16" s="68"/>
      <c r="K16" s="70"/>
      <c r="L16" s="74"/>
      <c r="M16" s="67"/>
      <c r="N16" s="75"/>
      <c r="O16" s="75"/>
      <c r="P16" s="76"/>
      <c r="Q16" s="76"/>
      <c r="R16" s="119"/>
      <c r="S16" s="77"/>
      <c r="T16" s="80" t="str">
        <f t="shared" si="3"/>
        <v/>
      </c>
      <c r="U16" s="78" t="str">
        <f t="shared" si="4"/>
        <v/>
      </c>
      <c r="V16" s="77"/>
      <c r="W16" s="77"/>
      <c r="X16" s="19"/>
      <c r="Y16" s="140" t="str">
        <f>IF(B16=2.11,U16*VLOOKUP("101",Lohntabelle!N:P,2,FALSE),IFERROR(U16*VLOOKUP(I16&amp;"31",Lohntabelle!N:P,2,FALSE),""))</f>
        <v/>
      </c>
      <c r="Z16" s="141" t="str">
        <f>IF($B16="","",VLOOKUP($B16,Funktionen!$B$3:$E$99,3,FALSE))</f>
        <v/>
      </c>
      <c r="AA16" s="141" t="str">
        <f>IF($B16="","",VLOOKUP($B16,Funktionen!$B$3:$E$99,4,FALSE))</f>
        <v/>
      </c>
    </row>
    <row r="17" spans="1:27" x14ac:dyDescent="0.2">
      <c r="A17" s="67"/>
      <c r="B17" s="68"/>
      <c r="C17" s="69" t="str">
        <f t="shared" si="2"/>
        <v/>
      </c>
      <c r="D17" s="67"/>
      <c r="E17" s="71"/>
      <c r="F17" s="71"/>
      <c r="G17" s="72"/>
      <c r="H17" s="73"/>
      <c r="I17" s="68"/>
      <c r="J17" s="68"/>
      <c r="K17" s="70"/>
      <c r="L17" s="74"/>
      <c r="M17" s="67"/>
      <c r="N17" s="75"/>
      <c r="O17" s="75"/>
      <c r="P17" s="76"/>
      <c r="Q17" s="76"/>
      <c r="R17" s="119"/>
      <c r="S17" s="77"/>
      <c r="T17" s="80" t="str">
        <f t="shared" si="3"/>
        <v/>
      </c>
      <c r="U17" s="78" t="str">
        <f t="shared" si="4"/>
        <v/>
      </c>
      <c r="V17" s="77"/>
      <c r="W17" s="77"/>
      <c r="X17" s="19"/>
      <c r="Y17" s="140" t="str">
        <f>IF(B17=2.11,U17*VLOOKUP("101",Lohntabelle!N:P,2,FALSE),IFERROR(U17*VLOOKUP(I17&amp;"31",Lohntabelle!N:P,2,FALSE),""))</f>
        <v/>
      </c>
      <c r="Z17" s="141" t="str">
        <f>IF($B17="","",VLOOKUP($B17,Funktionen!$B$3:$E$99,3,FALSE))</f>
        <v/>
      </c>
      <c r="AA17" s="141" t="str">
        <f>IF($B17="","",VLOOKUP($B17,Funktionen!$B$3:$E$99,4,FALSE))</f>
        <v/>
      </c>
    </row>
    <row r="18" spans="1:27" x14ac:dyDescent="0.2">
      <c r="A18" s="67"/>
      <c r="B18" s="68"/>
      <c r="C18" s="69" t="str">
        <f t="shared" si="2"/>
        <v/>
      </c>
      <c r="D18" s="67"/>
      <c r="E18" s="71"/>
      <c r="F18" s="71"/>
      <c r="G18" s="72"/>
      <c r="H18" s="73"/>
      <c r="I18" s="68"/>
      <c r="J18" s="68"/>
      <c r="K18" s="70"/>
      <c r="L18" s="74"/>
      <c r="M18" s="67"/>
      <c r="N18" s="75"/>
      <c r="O18" s="75"/>
      <c r="P18" s="76"/>
      <c r="Q18" s="76"/>
      <c r="R18" s="119"/>
      <c r="S18" s="77"/>
      <c r="T18" s="80" t="str">
        <f t="shared" si="3"/>
        <v/>
      </c>
      <c r="U18" s="78" t="str">
        <f t="shared" si="4"/>
        <v/>
      </c>
      <c r="V18" s="77"/>
      <c r="W18" s="77"/>
      <c r="X18" s="19"/>
      <c r="Y18" s="140" t="str">
        <f>IF(B18=2.11,U18*VLOOKUP("101",Lohntabelle!N:P,2,FALSE),IFERROR(U18*VLOOKUP(I18&amp;"31",Lohntabelle!N:P,2,FALSE),""))</f>
        <v/>
      </c>
      <c r="Z18" s="141" t="str">
        <f>IF($B18="","",VLOOKUP($B18,Funktionen!$B$3:$E$99,3,FALSE))</f>
        <v/>
      </c>
      <c r="AA18" s="141" t="str">
        <f>IF($B18="","",VLOOKUP($B18,Funktionen!$B$3:$E$99,4,FALSE))</f>
        <v/>
      </c>
    </row>
    <row r="19" spans="1:27" x14ac:dyDescent="0.2">
      <c r="A19" s="67"/>
      <c r="B19" s="68"/>
      <c r="C19" s="69" t="str">
        <f t="shared" si="2"/>
        <v/>
      </c>
      <c r="D19" s="67"/>
      <c r="E19" s="71"/>
      <c r="F19" s="71"/>
      <c r="G19" s="72"/>
      <c r="H19" s="73"/>
      <c r="I19" s="68"/>
      <c r="J19" s="68"/>
      <c r="K19" s="70"/>
      <c r="L19" s="74"/>
      <c r="M19" s="67"/>
      <c r="N19" s="75"/>
      <c r="O19" s="75"/>
      <c r="P19" s="76"/>
      <c r="Q19" s="76"/>
      <c r="R19" s="119"/>
      <c r="S19" s="77"/>
      <c r="T19" s="80" t="str">
        <f t="shared" si="3"/>
        <v/>
      </c>
      <c r="U19" s="78" t="str">
        <f t="shared" si="4"/>
        <v/>
      </c>
      <c r="V19" s="77"/>
      <c r="W19" s="77"/>
      <c r="X19" s="19"/>
      <c r="Y19" s="140" t="str">
        <f>IF(B19=2.11,U19*VLOOKUP("101",Lohntabelle!N:P,2,FALSE),IFERROR(U19*VLOOKUP(I19&amp;"31",Lohntabelle!N:P,2,FALSE),""))</f>
        <v/>
      </c>
      <c r="Z19" s="141" t="str">
        <f>IF($B19="","",VLOOKUP($B19,Funktionen!$B$3:$E$99,3,FALSE))</f>
        <v/>
      </c>
      <c r="AA19" s="141" t="str">
        <f>IF($B19="","",VLOOKUP($B19,Funktionen!$B$3:$E$99,4,FALSE))</f>
        <v/>
      </c>
    </row>
    <row r="20" spans="1:27" x14ac:dyDescent="0.2">
      <c r="A20" s="67"/>
      <c r="B20" s="68"/>
      <c r="C20" s="69" t="str">
        <f t="shared" si="2"/>
        <v/>
      </c>
      <c r="D20" s="67"/>
      <c r="E20" s="71"/>
      <c r="F20" s="71"/>
      <c r="G20" s="72"/>
      <c r="H20" s="73"/>
      <c r="I20" s="68"/>
      <c r="J20" s="68"/>
      <c r="K20" s="70"/>
      <c r="L20" s="74"/>
      <c r="M20" s="67"/>
      <c r="N20" s="75"/>
      <c r="O20" s="75"/>
      <c r="P20" s="76"/>
      <c r="Q20" s="76"/>
      <c r="R20" s="119"/>
      <c r="S20" s="77"/>
      <c r="T20" s="80" t="str">
        <f t="shared" si="3"/>
        <v/>
      </c>
      <c r="U20" s="78" t="str">
        <f t="shared" si="4"/>
        <v/>
      </c>
      <c r="V20" s="77"/>
      <c r="W20" s="77"/>
      <c r="X20" s="19"/>
      <c r="Y20" s="140" t="str">
        <f>IF(B20=2.11,U20*VLOOKUP("101",Lohntabelle!N:P,2,FALSE),IFERROR(U20*VLOOKUP(I20&amp;"31",Lohntabelle!N:P,2,FALSE),""))</f>
        <v/>
      </c>
      <c r="Z20" s="141" t="str">
        <f>IF($B20="","",VLOOKUP($B20,Funktionen!$B$3:$E$99,3,FALSE))</f>
        <v/>
      </c>
      <c r="AA20" s="141" t="str">
        <f>IF($B20="","",VLOOKUP($B20,Funktionen!$B$3:$E$99,4,FALSE))</f>
        <v/>
      </c>
    </row>
    <row r="21" spans="1:27" x14ac:dyDescent="0.2">
      <c r="A21" s="67"/>
      <c r="B21" s="68"/>
      <c r="C21" s="69" t="str">
        <f t="shared" si="2"/>
        <v/>
      </c>
      <c r="D21" s="67"/>
      <c r="E21" s="71"/>
      <c r="F21" s="71"/>
      <c r="G21" s="72"/>
      <c r="H21" s="73"/>
      <c r="I21" s="68"/>
      <c r="J21" s="68"/>
      <c r="K21" s="70"/>
      <c r="L21" s="74"/>
      <c r="M21" s="67"/>
      <c r="N21" s="75"/>
      <c r="O21" s="75"/>
      <c r="P21" s="76"/>
      <c r="Q21" s="76"/>
      <c r="R21" s="119"/>
      <c r="S21" s="77"/>
      <c r="T21" s="80" t="str">
        <f t="shared" si="3"/>
        <v/>
      </c>
      <c r="U21" s="78" t="str">
        <f t="shared" si="4"/>
        <v/>
      </c>
      <c r="V21" s="77"/>
      <c r="W21" s="77"/>
      <c r="X21" s="19"/>
      <c r="Y21" s="140" t="str">
        <f>IF(B21=2.11,U21*VLOOKUP("101",Lohntabelle!N:P,2,FALSE),IFERROR(U21*VLOOKUP(I21&amp;"31",Lohntabelle!N:P,2,FALSE),""))</f>
        <v/>
      </c>
      <c r="Z21" s="141" t="str">
        <f>IF($B21="","",VLOOKUP($B21,Funktionen!$B$3:$E$99,3,FALSE))</f>
        <v/>
      </c>
      <c r="AA21" s="141" t="str">
        <f>IF($B21="","",VLOOKUP($B21,Funktionen!$B$3:$E$99,4,FALSE))</f>
        <v/>
      </c>
    </row>
    <row r="22" spans="1:27" x14ac:dyDescent="0.2">
      <c r="A22" s="67"/>
      <c r="B22" s="68"/>
      <c r="C22" s="69" t="str">
        <f t="shared" si="2"/>
        <v/>
      </c>
      <c r="D22" s="67"/>
      <c r="E22" s="71"/>
      <c r="F22" s="71"/>
      <c r="G22" s="72"/>
      <c r="H22" s="73"/>
      <c r="I22" s="68"/>
      <c r="J22" s="68"/>
      <c r="K22" s="70"/>
      <c r="L22" s="74"/>
      <c r="M22" s="67"/>
      <c r="N22" s="75"/>
      <c r="O22" s="75"/>
      <c r="P22" s="76"/>
      <c r="Q22" s="76"/>
      <c r="R22" s="119"/>
      <c r="S22" s="77"/>
      <c r="T22" s="80" t="str">
        <f t="shared" si="3"/>
        <v/>
      </c>
      <c r="U22" s="78" t="str">
        <f t="shared" si="4"/>
        <v/>
      </c>
      <c r="V22" s="77"/>
      <c r="W22" s="77"/>
      <c r="X22" s="19"/>
      <c r="Y22" s="140" t="str">
        <f>IF(B22=2.11,U22*VLOOKUP("101",Lohntabelle!N:P,2,FALSE),IFERROR(U22*VLOOKUP(I22&amp;"31",Lohntabelle!N:P,2,FALSE),""))</f>
        <v/>
      </c>
      <c r="Z22" s="141" t="str">
        <f>IF($B22="","",VLOOKUP($B22,Funktionen!$B$3:$E$99,3,FALSE))</f>
        <v/>
      </c>
      <c r="AA22" s="141" t="str">
        <f>IF($B22="","",VLOOKUP($B22,Funktionen!$B$3:$E$99,4,FALSE))</f>
        <v/>
      </c>
    </row>
    <row r="23" spans="1:27" x14ac:dyDescent="0.2">
      <c r="A23" s="67"/>
      <c r="B23" s="68"/>
      <c r="C23" s="69" t="str">
        <f t="shared" si="2"/>
        <v/>
      </c>
      <c r="D23" s="67"/>
      <c r="E23" s="71"/>
      <c r="F23" s="71"/>
      <c r="G23" s="72"/>
      <c r="H23" s="73"/>
      <c r="I23" s="68"/>
      <c r="J23" s="68"/>
      <c r="K23" s="70"/>
      <c r="L23" s="74"/>
      <c r="M23" s="67"/>
      <c r="N23" s="75"/>
      <c r="O23" s="75"/>
      <c r="P23" s="76"/>
      <c r="Q23" s="76"/>
      <c r="R23" s="119"/>
      <c r="S23" s="77"/>
      <c r="T23" s="80" t="str">
        <f t="shared" si="3"/>
        <v/>
      </c>
      <c r="U23" s="78" t="str">
        <f t="shared" si="4"/>
        <v/>
      </c>
      <c r="V23" s="77"/>
      <c r="W23" s="77"/>
      <c r="X23" s="19"/>
      <c r="Y23" s="140" t="str">
        <f>IF(B23=2.11,U23*VLOOKUP("101",Lohntabelle!N:P,2,FALSE),IFERROR(U23*VLOOKUP(I23&amp;"31",Lohntabelle!N:P,2,FALSE),""))</f>
        <v/>
      </c>
      <c r="Z23" s="141" t="str">
        <f>IF($B23="","",VLOOKUP($B23,Funktionen!$B$3:$E$99,3,FALSE))</f>
        <v/>
      </c>
      <c r="AA23" s="141" t="str">
        <f>IF($B23="","",VLOOKUP($B23,Funktionen!$B$3:$E$99,4,FALSE))</f>
        <v/>
      </c>
    </row>
    <row r="24" spans="1:27" x14ac:dyDescent="0.2">
      <c r="A24" s="67"/>
      <c r="B24" s="68"/>
      <c r="C24" s="69" t="str">
        <f t="shared" si="2"/>
        <v/>
      </c>
      <c r="D24" s="67"/>
      <c r="E24" s="71"/>
      <c r="F24" s="71"/>
      <c r="G24" s="72"/>
      <c r="H24" s="73"/>
      <c r="I24" s="68"/>
      <c r="J24" s="68"/>
      <c r="K24" s="70"/>
      <c r="L24" s="74"/>
      <c r="M24" s="67"/>
      <c r="N24" s="75"/>
      <c r="O24" s="75"/>
      <c r="P24" s="76"/>
      <c r="Q24" s="76"/>
      <c r="R24" s="119"/>
      <c r="S24" s="77"/>
      <c r="T24" s="80" t="str">
        <f t="shared" si="3"/>
        <v/>
      </c>
      <c r="U24" s="78" t="str">
        <f t="shared" si="4"/>
        <v/>
      </c>
      <c r="V24" s="77"/>
      <c r="W24" s="77"/>
      <c r="X24" s="19"/>
      <c r="Y24" s="140" t="str">
        <f>IF(B24=2.11,U24*VLOOKUP("101",Lohntabelle!N:P,2,FALSE),IFERROR(U24*VLOOKUP(I24&amp;"31",Lohntabelle!N:P,2,FALSE),""))</f>
        <v/>
      </c>
      <c r="Z24" s="141" t="str">
        <f>IF($B24="","",VLOOKUP($B24,Funktionen!$B$3:$E$99,3,FALSE))</f>
        <v/>
      </c>
      <c r="AA24" s="141" t="str">
        <f>IF($B24="","",VLOOKUP($B24,Funktionen!$B$3:$E$99,4,FALSE))</f>
        <v/>
      </c>
    </row>
    <row r="25" spans="1:27" x14ac:dyDescent="0.2">
      <c r="A25" s="67"/>
      <c r="B25" s="68"/>
      <c r="C25" s="69" t="str">
        <f t="shared" si="2"/>
        <v/>
      </c>
      <c r="D25" s="67"/>
      <c r="E25" s="71"/>
      <c r="F25" s="71"/>
      <c r="G25" s="72"/>
      <c r="H25" s="73"/>
      <c r="I25" s="68"/>
      <c r="J25" s="68"/>
      <c r="K25" s="70"/>
      <c r="L25" s="74"/>
      <c r="M25" s="67"/>
      <c r="N25" s="75"/>
      <c r="O25" s="75"/>
      <c r="P25" s="76"/>
      <c r="Q25" s="76"/>
      <c r="R25" s="119"/>
      <c r="S25" s="77"/>
      <c r="T25" s="80" t="str">
        <f t="shared" si="3"/>
        <v/>
      </c>
      <c r="U25" s="78" t="str">
        <f t="shared" si="4"/>
        <v/>
      </c>
      <c r="V25" s="77"/>
      <c r="W25" s="77"/>
      <c r="X25" s="19"/>
      <c r="Y25" s="140" t="str">
        <f>IF(B25=2.11,U25*VLOOKUP("101",Lohntabelle!N:P,2,FALSE),IFERROR(U25*VLOOKUP(I25&amp;"31",Lohntabelle!N:P,2,FALSE),""))</f>
        <v/>
      </c>
      <c r="Z25" s="141" t="str">
        <f>IF($B25="","",VLOOKUP($B25,Funktionen!$B$3:$E$99,3,FALSE))</f>
        <v/>
      </c>
      <c r="AA25" s="141" t="str">
        <f>IF($B25="","",VLOOKUP($B25,Funktionen!$B$3:$E$99,4,FALSE))</f>
        <v/>
      </c>
    </row>
    <row r="26" spans="1:27" x14ac:dyDescent="0.2">
      <c r="A26" s="67"/>
      <c r="B26" s="68"/>
      <c r="C26" s="69" t="str">
        <f t="shared" si="2"/>
        <v/>
      </c>
      <c r="D26" s="67"/>
      <c r="E26" s="71"/>
      <c r="F26" s="71"/>
      <c r="G26" s="72"/>
      <c r="H26" s="73"/>
      <c r="I26" s="68"/>
      <c r="J26" s="68"/>
      <c r="K26" s="70"/>
      <c r="L26" s="74"/>
      <c r="M26" s="67"/>
      <c r="N26" s="75"/>
      <c r="O26" s="75"/>
      <c r="P26" s="76"/>
      <c r="Q26" s="76"/>
      <c r="R26" s="119"/>
      <c r="S26" s="77"/>
      <c r="T26" s="80" t="str">
        <f t="shared" si="3"/>
        <v/>
      </c>
      <c r="U26" s="78" t="str">
        <f t="shared" si="4"/>
        <v/>
      </c>
      <c r="V26" s="77"/>
      <c r="W26" s="77"/>
      <c r="X26" s="19"/>
      <c r="Y26" s="140" t="str">
        <f>IF(B26=2.11,U26*VLOOKUP("101",Lohntabelle!N:P,2,FALSE),IFERROR(U26*VLOOKUP(I26&amp;"31",Lohntabelle!N:P,2,FALSE),""))</f>
        <v/>
      </c>
      <c r="Z26" s="141" t="str">
        <f>IF($B26="","",VLOOKUP($B26,Funktionen!$B$3:$E$99,3,FALSE))</f>
        <v/>
      </c>
      <c r="AA26" s="141" t="str">
        <f>IF($B26="","",VLOOKUP($B26,Funktionen!$B$3:$E$99,4,FALSE))</f>
        <v/>
      </c>
    </row>
    <row r="27" spans="1:27" x14ac:dyDescent="0.2">
      <c r="A27" s="67"/>
      <c r="B27" s="68"/>
      <c r="C27" s="69" t="str">
        <f t="shared" si="2"/>
        <v/>
      </c>
      <c r="D27" s="67"/>
      <c r="E27" s="71"/>
      <c r="F27" s="71"/>
      <c r="G27" s="72"/>
      <c r="H27" s="73"/>
      <c r="I27" s="68"/>
      <c r="J27" s="68"/>
      <c r="K27" s="70"/>
      <c r="L27" s="74"/>
      <c r="M27" s="67"/>
      <c r="N27" s="75"/>
      <c r="O27" s="75"/>
      <c r="P27" s="76"/>
      <c r="Q27" s="76"/>
      <c r="R27" s="119"/>
      <c r="S27" s="77"/>
      <c r="T27" s="80" t="str">
        <f t="shared" si="3"/>
        <v/>
      </c>
      <c r="U27" s="78" t="str">
        <f t="shared" si="4"/>
        <v/>
      </c>
      <c r="V27" s="77"/>
      <c r="W27" s="77"/>
      <c r="X27" s="19"/>
      <c r="Y27" s="140" t="str">
        <f>IF(B27=2.11,U27*VLOOKUP("101",Lohntabelle!N:P,2,FALSE),IFERROR(U27*VLOOKUP(I27&amp;"31",Lohntabelle!N:P,2,FALSE),""))</f>
        <v/>
      </c>
      <c r="Z27" s="141" t="str">
        <f>IF($B27="","",VLOOKUP($B27,Funktionen!$B$3:$E$99,3,FALSE))</f>
        <v/>
      </c>
      <c r="AA27" s="141" t="str">
        <f>IF($B27="","",VLOOKUP($B27,Funktionen!$B$3:$E$99,4,FALSE))</f>
        <v/>
      </c>
    </row>
    <row r="28" spans="1:27" x14ac:dyDescent="0.2">
      <c r="A28" s="67"/>
      <c r="B28" s="68"/>
      <c r="C28" s="69" t="str">
        <f t="shared" si="2"/>
        <v/>
      </c>
      <c r="D28" s="67"/>
      <c r="E28" s="71"/>
      <c r="F28" s="71"/>
      <c r="G28" s="72"/>
      <c r="H28" s="73"/>
      <c r="I28" s="68"/>
      <c r="J28" s="68"/>
      <c r="K28" s="70"/>
      <c r="L28" s="74"/>
      <c r="M28" s="67"/>
      <c r="N28" s="75"/>
      <c r="O28" s="75"/>
      <c r="P28" s="76"/>
      <c r="Q28" s="76"/>
      <c r="R28" s="119"/>
      <c r="S28" s="77"/>
      <c r="T28" s="80" t="str">
        <f t="shared" si="3"/>
        <v/>
      </c>
      <c r="U28" s="78" t="str">
        <f t="shared" si="4"/>
        <v/>
      </c>
      <c r="V28" s="77"/>
      <c r="W28" s="77"/>
      <c r="X28" s="19"/>
      <c r="Y28" s="140" t="str">
        <f>IF(B28=2.11,U28*VLOOKUP("101",Lohntabelle!N:P,2,FALSE),IFERROR(U28*VLOOKUP(I28&amp;"31",Lohntabelle!N:P,2,FALSE),""))</f>
        <v/>
      </c>
      <c r="Z28" s="141" t="str">
        <f>IF($B28="","",VLOOKUP($B28,Funktionen!$B$3:$E$99,3,FALSE))</f>
        <v/>
      </c>
      <c r="AA28" s="141" t="str">
        <f>IF($B28="","",VLOOKUP($B28,Funktionen!$B$3:$E$99,4,FALSE))</f>
        <v/>
      </c>
    </row>
    <row r="29" spans="1:27" x14ac:dyDescent="0.2">
      <c r="A29" s="67"/>
      <c r="B29" s="68"/>
      <c r="C29" s="69" t="str">
        <f t="shared" si="2"/>
        <v/>
      </c>
      <c r="D29" s="67"/>
      <c r="E29" s="71"/>
      <c r="F29" s="71"/>
      <c r="G29" s="72"/>
      <c r="H29" s="73"/>
      <c r="I29" s="68"/>
      <c r="J29" s="68"/>
      <c r="K29" s="70"/>
      <c r="L29" s="74"/>
      <c r="M29" s="67"/>
      <c r="N29" s="75"/>
      <c r="O29" s="75"/>
      <c r="P29" s="76"/>
      <c r="Q29" s="76"/>
      <c r="R29" s="119"/>
      <c r="S29" s="77"/>
      <c r="T29" s="80" t="str">
        <f t="shared" si="3"/>
        <v/>
      </c>
      <c r="U29" s="78" t="str">
        <f t="shared" si="4"/>
        <v/>
      </c>
      <c r="V29" s="77"/>
      <c r="W29" s="77"/>
      <c r="X29" s="19"/>
      <c r="Y29" s="140" t="str">
        <f>IF(B29=2.11,U29*VLOOKUP("101",Lohntabelle!N:P,2,FALSE),IFERROR(U29*VLOOKUP(I29&amp;"31",Lohntabelle!N:P,2,FALSE),""))</f>
        <v/>
      </c>
      <c r="Z29" s="141" t="str">
        <f>IF($B29="","",VLOOKUP($B29,Funktionen!$B$3:$E$99,3,FALSE))</f>
        <v/>
      </c>
      <c r="AA29" s="141" t="str">
        <f>IF($B29="","",VLOOKUP($B29,Funktionen!$B$3:$E$99,4,FALSE))</f>
        <v/>
      </c>
    </row>
    <row r="30" spans="1:27" x14ac:dyDescent="0.2">
      <c r="A30" s="67"/>
      <c r="B30" s="68"/>
      <c r="C30" s="69" t="str">
        <f t="shared" si="2"/>
        <v/>
      </c>
      <c r="D30" s="67"/>
      <c r="E30" s="71"/>
      <c r="F30" s="71"/>
      <c r="G30" s="72"/>
      <c r="H30" s="73"/>
      <c r="I30" s="68"/>
      <c r="J30" s="68"/>
      <c r="K30" s="70"/>
      <c r="L30" s="74"/>
      <c r="M30" s="67"/>
      <c r="N30" s="75"/>
      <c r="O30" s="75"/>
      <c r="P30" s="76"/>
      <c r="Q30" s="76"/>
      <c r="R30" s="119"/>
      <c r="S30" s="77"/>
      <c r="T30" s="80" t="str">
        <f t="shared" si="3"/>
        <v/>
      </c>
      <c r="U30" s="78" t="str">
        <f t="shared" si="4"/>
        <v/>
      </c>
      <c r="V30" s="77"/>
      <c r="W30" s="77"/>
      <c r="X30" s="19"/>
      <c r="Y30" s="140" t="str">
        <f>IF(B30=2.11,U30*VLOOKUP("101",Lohntabelle!N:P,2,FALSE),IFERROR(U30*VLOOKUP(I30&amp;"31",Lohntabelle!N:P,2,FALSE),""))</f>
        <v/>
      </c>
      <c r="Z30" s="141" t="str">
        <f>IF($B30="","",VLOOKUP($B30,Funktionen!$B$3:$E$99,3,FALSE))</f>
        <v/>
      </c>
      <c r="AA30" s="141" t="str">
        <f>IF($B30="","",VLOOKUP($B30,Funktionen!$B$3:$E$99,4,FALSE))</f>
        <v/>
      </c>
    </row>
    <row r="31" spans="1:27" x14ac:dyDescent="0.2">
      <c r="A31" s="67"/>
      <c r="B31" s="68"/>
      <c r="C31" s="69" t="str">
        <f t="shared" si="2"/>
        <v/>
      </c>
      <c r="D31" s="67"/>
      <c r="E31" s="71"/>
      <c r="F31" s="71"/>
      <c r="G31" s="72"/>
      <c r="H31" s="73"/>
      <c r="I31" s="68"/>
      <c r="J31" s="68"/>
      <c r="K31" s="70"/>
      <c r="L31" s="74"/>
      <c r="M31" s="67"/>
      <c r="N31" s="75"/>
      <c r="O31" s="75"/>
      <c r="P31" s="76"/>
      <c r="Q31" s="76"/>
      <c r="R31" s="119"/>
      <c r="S31" s="77"/>
      <c r="T31" s="80" t="str">
        <f t="shared" si="3"/>
        <v/>
      </c>
      <c r="U31" s="78" t="str">
        <f t="shared" si="4"/>
        <v/>
      </c>
      <c r="V31" s="77"/>
      <c r="W31" s="77"/>
      <c r="X31" s="19"/>
      <c r="Y31" s="140" t="str">
        <f>IF(B31=2.11,U31*VLOOKUP("101",Lohntabelle!N:P,2,FALSE),IFERROR(U31*VLOOKUP(I31&amp;"31",Lohntabelle!N:P,2,FALSE),""))</f>
        <v/>
      </c>
      <c r="Z31" s="141" t="str">
        <f>IF($B31="","",VLOOKUP($B31,Funktionen!$B$3:$E$99,3,FALSE))</f>
        <v/>
      </c>
      <c r="AA31" s="141" t="str">
        <f>IF($B31="","",VLOOKUP($B31,Funktionen!$B$3:$E$99,4,FALSE))</f>
        <v/>
      </c>
    </row>
    <row r="32" spans="1:27" x14ac:dyDescent="0.2">
      <c r="A32" s="67"/>
      <c r="B32" s="68"/>
      <c r="C32" s="69" t="str">
        <f t="shared" si="2"/>
        <v/>
      </c>
      <c r="D32" s="67"/>
      <c r="E32" s="71"/>
      <c r="F32" s="71"/>
      <c r="G32" s="72"/>
      <c r="H32" s="73"/>
      <c r="I32" s="68"/>
      <c r="J32" s="68"/>
      <c r="K32" s="70"/>
      <c r="L32" s="74"/>
      <c r="M32" s="67"/>
      <c r="N32" s="75"/>
      <c r="O32" s="75"/>
      <c r="P32" s="76"/>
      <c r="Q32" s="76"/>
      <c r="R32" s="119"/>
      <c r="S32" s="77"/>
      <c r="T32" s="80" t="str">
        <f t="shared" si="3"/>
        <v/>
      </c>
      <c r="U32" s="78" t="str">
        <f t="shared" si="4"/>
        <v/>
      </c>
      <c r="V32" s="77"/>
      <c r="W32" s="77"/>
      <c r="X32" s="19"/>
      <c r="Y32" s="140" t="str">
        <f>IF(B32=2.11,U32*VLOOKUP("101",Lohntabelle!N:P,2,FALSE),IFERROR(U32*VLOOKUP(I32&amp;"31",Lohntabelle!N:P,2,FALSE),""))</f>
        <v/>
      </c>
      <c r="Z32" s="141" t="str">
        <f>IF($B32="","",VLOOKUP($B32,Funktionen!$B$3:$E$99,3,FALSE))</f>
        <v/>
      </c>
      <c r="AA32" s="141" t="str">
        <f>IF($B32="","",VLOOKUP($B32,Funktionen!$B$3:$E$99,4,FALSE))</f>
        <v/>
      </c>
    </row>
    <row r="33" spans="1:27" x14ac:dyDescent="0.2">
      <c r="A33" s="67"/>
      <c r="B33" s="68"/>
      <c r="C33" s="69" t="str">
        <f t="shared" si="2"/>
        <v/>
      </c>
      <c r="D33" s="67"/>
      <c r="E33" s="71"/>
      <c r="F33" s="71"/>
      <c r="G33" s="72"/>
      <c r="H33" s="73"/>
      <c r="I33" s="68"/>
      <c r="J33" s="68"/>
      <c r="K33" s="70"/>
      <c r="L33" s="74"/>
      <c r="M33" s="67"/>
      <c r="N33" s="75"/>
      <c r="O33" s="75"/>
      <c r="P33" s="76"/>
      <c r="Q33" s="76"/>
      <c r="R33" s="119"/>
      <c r="S33" s="77"/>
      <c r="T33" s="80" t="str">
        <f t="shared" si="3"/>
        <v/>
      </c>
      <c r="U33" s="78" t="str">
        <f t="shared" si="4"/>
        <v/>
      </c>
      <c r="V33" s="77"/>
      <c r="W33" s="77"/>
      <c r="X33" s="19"/>
      <c r="Y33" s="140" t="str">
        <f>IF(B33=2.11,U33*VLOOKUP("101",Lohntabelle!N:P,2,FALSE),IFERROR(U33*VLOOKUP(I33&amp;"31",Lohntabelle!N:P,2,FALSE),""))</f>
        <v/>
      </c>
      <c r="Z33" s="141" t="str">
        <f>IF($B33="","",VLOOKUP($B33,Funktionen!$B$3:$E$99,3,FALSE))</f>
        <v/>
      </c>
      <c r="AA33" s="141" t="str">
        <f>IF($B33="","",VLOOKUP($B33,Funktionen!$B$3:$E$99,4,FALSE))</f>
        <v/>
      </c>
    </row>
    <row r="34" spans="1:27" x14ac:dyDescent="0.2">
      <c r="A34" s="67"/>
      <c r="B34" s="68"/>
      <c r="C34" s="69" t="str">
        <f t="shared" si="2"/>
        <v/>
      </c>
      <c r="D34" s="67"/>
      <c r="E34" s="71"/>
      <c r="F34" s="71"/>
      <c r="G34" s="72"/>
      <c r="H34" s="73"/>
      <c r="I34" s="68"/>
      <c r="J34" s="68"/>
      <c r="K34" s="70"/>
      <c r="L34" s="74"/>
      <c r="M34" s="67"/>
      <c r="N34" s="75"/>
      <c r="O34" s="75"/>
      <c r="P34" s="76"/>
      <c r="Q34" s="76"/>
      <c r="R34" s="119"/>
      <c r="S34" s="77"/>
      <c r="T34" s="80" t="str">
        <f t="shared" si="3"/>
        <v/>
      </c>
      <c r="U34" s="78" t="str">
        <f t="shared" si="4"/>
        <v/>
      </c>
      <c r="V34" s="77"/>
      <c r="W34" s="77"/>
      <c r="X34" s="19"/>
      <c r="Y34" s="140" t="str">
        <f>IF(B34=2.11,U34*VLOOKUP("101",Lohntabelle!N:P,2,FALSE),IFERROR(U34*VLOOKUP(I34&amp;"31",Lohntabelle!N:P,2,FALSE),""))</f>
        <v/>
      </c>
      <c r="Z34" s="141" t="str">
        <f>IF($B34="","",VLOOKUP($B34,Funktionen!$B$3:$E$99,3,FALSE))</f>
        <v/>
      </c>
      <c r="AA34" s="141" t="str">
        <f>IF($B34="","",VLOOKUP($B34,Funktionen!$B$3:$E$99,4,FALSE))</f>
        <v/>
      </c>
    </row>
    <row r="35" spans="1:27" x14ac:dyDescent="0.2">
      <c r="A35" s="67"/>
      <c r="B35" s="68"/>
      <c r="C35" s="69" t="str">
        <f t="shared" si="2"/>
        <v/>
      </c>
      <c r="D35" s="67"/>
      <c r="E35" s="71"/>
      <c r="F35" s="71"/>
      <c r="G35" s="72"/>
      <c r="H35" s="73"/>
      <c r="I35" s="68"/>
      <c r="J35" s="68"/>
      <c r="K35" s="70"/>
      <c r="L35" s="74"/>
      <c r="M35" s="67"/>
      <c r="N35" s="75"/>
      <c r="O35" s="75"/>
      <c r="P35" s="76"/>
      <c r="Q35" s="76"/>
      <c r="R35" s="119"/>
      <c r="S35" s="77"/>
      <c r="T35" s="80" t="str">
        <f t="shared" si="3"/>
        <v/>
      </c>
      <c r="U35" s="78" t="str">
        <f t="shared" si="4"/>
        <v/>
      </c>
      <c r="V35" s="77"/>
      <c r="W35" s="77"/>
      <c r="X35" s="19"/>
      <c r="Y35" s="140" t="str">
        <f>IF(B35=2.11,U35*VLOOKUP("101",Lohntabelle!N:P,2,FALSE),IFERROR(U35*VLOOKUP(I35&amp;"31",Lohntabelle!N:P,2,FALSE),""))</f>
        <v/>
      </c>
      <c r="Z35" s="141" t="str">
        <f>IF($B35="","",VLOOKUP($B35,Funktionen!$B$3:$E$99,3,FALSE))</f>
        <v/>
      </c>
      <c r="AA35" s="141" t="str">
        <f>IF($B35="","",VLOOKUP($B35,Funktionen!$B$3:$E$99,4,FALSE))</f>
        <v/>
      </c>
    </row>
    <row r="36" spans="1:27" x14ac:dyDescent="0.2">
      <c r="A36" s="67"/>
      <c r="B36" s="68"/>
      <c r="C36" s="69" t="str">
        <f t="shared" si="2"/>
        <v/>
      </c>
      <c r="D36" s="67"/>
      <c r="E36" s="71"/>
      <c r="F36" s="71"/>
      <c r="G36" s="72"/>
      <c r="H36" s="73"/>
      <c r="I36" s="68"/>
      <c r="J36" s="68"/>
      <c r="K36" s="70"/>
      <c r="L36" s="74"/>
      <c r="M36" s="67"/>
      <c r="N36" s="75"/>
      <c r="O36" s="75"/>
      <c r="P36" s="76"/>
      <c r="Q36" s="76"/>
      <c r="R36" s="119"/>
      <c r="S36" s="77"/>
      <c r="T36" s="80" t="str">
        <f t="shared" si="3"/>
        <v/>
      </c>
      <c r="U36" s="78" t="str">
        <f t="shared" si="4"/>
        <v/>
      </c>
      <c r="V36" s="77"/>
      <c r="W36" s="77"/>
      <c r="X36" s="19"/>
      <c r="Y36" s="140" t="str">
        <f>IF(B36=2.11,U36*VLOOKUP("101",Lohntabelle!N:P,2,FALSE),IFERROR(U36*VLOOKUP(I36&amp;"31",Lohntabelle!N:P,2,FALSE),""))</f>
        <v/>
      </c>
      <c r="Z36" s="141" t="str">
        <f>IF($B36="","",VLOOKUP($B36,Funktionen!$B$3:$E$99,3,FALSE))</f>
        <v/>
      </c>
      <c r="AA36" s="141" t="str">
        <f>IF($B36="","",VLOOKUP($B36,Funktionen!$B$3:$E$99,4,FALSE))</f>
        <v/>
      </c>
    </row>
    <row r="37" spans="1:27" x14ac:dyDescent="0.2">
      <c r="A37" s="67"/>
      <c r="B37" s="68"/>
      <c r="C37" s="69" t="str">
        <f t="shared" si="2"/>
        <v/>
      </c>
      <c r="D37" s="67"/>
      <c r="E37" s="71"/>
      <c r="F37" s="71"/>
      <c r="G37" s="72"/>
      <c r="H37" s="73"/>
      <c r="I37" s="68"/>
      <c r="J37" s="68"/>
      <c r="K37" s="70"/>
      <c r="L37" s="74"/>
      <c r="M37" s="67"/>
      <c r="N37" s="75"/>
      <c r="O37" s="75"/>
      <c r="P37" s="76"/>
      <c r="Q37" s="76"/>
      <c r="R37" s="119"/>
      <c r="S37" s="77"/>
      <c r="T37" s="80" t="str">
        <f t="shared" si="3"/>
        <v/>
      </c>
      <c r="U37" s="78" t="str">
        <f t="shared" si="4"/>
        <v/>
      </c>
      <c r="V37" s="77"/>
      <c r="W37" s="77"/>
      <c r="X37" s="19"/>
      <c r="Y37" s="140" t="str">
        <f>IF(B37=2.11,U37*VLOOKUP("101",Lohntabelle!N:P,2,FALSE),IFERROR(U37*VLOOKUP(I37&amp;"31",Lohntabelle!N:P,2,FALSE),""))</f>
        <v/>
      </c>
      <c r="Z37" s="141" t="str">
        <f>IF($B37="","",VLOOKUP($B37,Funktionen!$B$3:$E$99,3,FALSE))</f>
        <v/>
      </c>
      <c r="AA37" s="141" t="str">
        <f>IF($B37="","",VLOOKUP($B37,Funktionen!$B$3:$E$99,4,FALSE))</f>
        <v/>
      </c>
    </row>
    <row r="38" spans="1:27" x14ac:dyDescent="0.2">
      <c r="A38" s="67"/>
      <c r="B38" s="68"/>
      <c r="C38" s="69" t="str">
        <f t="shared" si="2"/>
        <v/>
      </c>
      <c r="D38" s="67"/>
      <c r="E38" s="71"/>
      <c r="F38" s="71"/>
      <c r="G38" s="72"/>
      <c r="H38" s="73"/>
      <c r="I38" s="68"/>
      <c r="J38" s="68"/>
      <c r="K38" s="70"/>
      <c r="L38" s="74"/>
      <c r="M38" s="67"/>
      <c r="N38" s="75"/>
      <c r="O38" s="75"/>
      <c r="P38" s="76"/>
      <c r="Q38" s="76"/>
      <c r="R38" s="119"/>
      <c r="S38" s="77"/>
      <c r="T38" s="80" t="str">
        <f t="shared" si="3"/>
        <v/>
      </c>
      <c r="U38" s="78" t="str">
        <f t="shared" si="4"/>
        <v/>
      </c>
      <c r="V38" s="77"/>
      <c r="W38" s="77"/>
      <c r="X38" s="19"/>
      <c r="Y38" s="140" t="str">
        <f>IF(B38=2.11,U38*VLOOKUP("101",Lohntabelle!N:P,2,FALSE),IFERROR(U38*VLOOKUP(I38&amp;"31",Lohntabelle!N:P,2,FALSE),""))</f>
        <v/>
      </c>
      <c r="Z38" s="141" t="str">
        <f>IF($B38="","",VLOOKUP($B38,Funktionen!$B$3:$E$99,3,FALSE))</f>
        <v/>
      </c>
      <c r="AA38" s="141" t="str">
        <f>IF($B38="","",VLOOKUP($B38,Funktionen!$B$3:$E$99,4,FALSE))</f>
        <v/>
      </c>
    </row>
    <row r="39" spans="1:27" x14ac:dyDescent="0.2">
      <c r="A39" s="67"/>
      <c r="B39" s="68"/>
      <c r="C39" s="69" t="str">
        <f t="shared" si="2"/>
        <v/>
      </c>
      <c r="D39" s="67"/>
      <c r="E39" s="71"/>
      <c r="F39" s="71"/>
      <c r="G39" s="72"/>
      <c r="H39" s="73"/>
      <c r="I39" s="68"/>
      <c r="J39" s="68"/>
      <c r="K39" s="70"/>
      <c r="L39" s="74"/>
      <c r="M39" s="67"/>
      <c r="N39" s="75"/>
      <c r="O39" s="75"/>
      <c r="P39" s="76"/>
      <c r="Q39" s="76"/>
      <c r="R39" s="119"/>
      <c r="S39" s="77"/>
      <c r="T39" s="80" t="str">
        <f t="shared" si="3"/>
        <v/>
      </c>
      <c r="U39" s="78" t="str">
        <f t="shared" si="4"/>
        <v/>
      </c>
      <c r="V39" s="77"/>
      <c r="W39" s="77"/>
      <c r="X39" s="19"/>
      <c r="Y39" s="140" t="str">
        <f>IF(B39=2.11,U39*VLOOKUP("101",Lohntabelle!N:P,2,FALSE),IFERROR(U39*VLOOKUP(I39&amp;"31",Lohntabelle!N:P,2,FALSE),""))</f>
        <v/>
      </c>
      <c r="Z39" s="141" t="str">
        <f>IF($B39="","",VLOOKUP($B39,Funktionen!$B$3:$E$99,3,FALSE))</f>
        <v/>
      </c>
      <c r="AA39" s="141" t="str">
        <f>IF($B39="","",VLOOKUP($B39,Funktionen!$B$3:$E$99,4,FALSE))</f>
        <v/>
      </c>
    </row>
    <row r="40" spans="1:27" x14ac:dyDescent="0.2">
      <c r="A40" s="67"/>
      <c r="B40" s="68"/>
      <c r="C40" s="69" t="str">
        <f t="shared" si="2"/>
        <v/>
      </c>
      <c r="D40" s="67"/>
      <c r="E40" s="71"/>
      <c r="F40" s="71"/>
      <c r="G40" s="72"/>
      <c r="H40" s="73"/>
      <c r="I40" s="68"/>
      <c r="J40" s="68"/>
      <c r="K40" s="70"/>
      <c r="L40" s="74"/>
      <c r="M40" s="67"/>
      <c r="N40" s="75"/>
      <c r="O40" s="75"/>
      <c r="P40" s="76"/>
      <c r="Q40" s="76"/>
      <c r="R40" s="119"/>
      <c r="S40" s="77"/>
      <c r="T40" s="80" t="str">
        <f t="shared" si="3"/>
        <v/>
      </c>
      <c r="U40" s="78" t="str">
        <f t="shared" si="4"/>
        <v/>
      </c>
      <c r="V40" s="77"/>
      <c r="W40" s="77"/>
      <c r="X40" s="19"/>
      <c r="Y40" s="140" t="str">
        <f>IF(B40=2.11,U40*VLOOKUP("101",Lohntabelle!N:P,2,FALSE),IFERROR(U40*VLOOKUP(I40&amp;"31",Lohntabelle!N:P,2,FALSE),""))</f>
        <v/>
      </c>
      <c r="Z40" s="141" t="str">
        <f>IF($B40="","",VLOOKUP($B40,Funktionen!$B$3:$E$99,3,FALSE))</f>
        <v/>
      </c>
      <c r="AA40" s="141" t="str">
        <f>IF($B40="","",VLOOKUP($B40,Funktionen!$B$3:$E$99,4,FALSE))</f>
        <v/>
      </c>
    </row>
    <row r="41" spans="1:27" x14ac:dyDescent="0.2">
      <c r="A41" s="67"/>
      <c r="B41" s="68"/>
      <c r="C41" s="69" t="str">
        <f t="shared" si="2"/>
        <v/>
      </c>
      <c r="D41" s="67"/>
      <c r="E41" s="71"/>
      <c r="F41" s="71"/>
      <c r="G41" s="72"/>
      <c r="H41" s="73"/>
      <c r="I41" s="68"/>
      <c r="J41" s="68"/>
      <c r="K41" s="70"/>
      <c r="L41" s="74"/>
      <c r="M41" s="67"/>
      <c r="N41" s="75"/>
      <c r="O41" s="75"/>
      <c r="P41" s="76"/>
      <c r="Q41" s="76"/>
      <c r="R41" s="119"/>
      <c r="S41" s="77"/>
      <c r="T41" s="80" t="str">
        <f t="shared" si="3"/>
        <v/>
      </c>
      <c r="U41" s="78" t="str">
        <f t="shared" si="4"/>
        <v/>
      </c>
      <c r="V41" s="77"/>
      <c r="W41" s="77"/>
      <c r="X41" s="19"/>
      <c r="Y41" s="140" t="str">
        <f>IF(B41=2.11,U41*VLOOKUP("101",Lohntabelle!N:P,2,FALSE),IFERROR(U41*VLOOKUP(I41&amp;"31",Lohntabelle!N:P,2,FALSE),""))</f>
        <v/>
      </c>
      <c r="Z41" s="141" t="str">
        <f>IF($B41="","",VLOOKUP($B41,Funktionen!$B$3:$E$99,3,FALSE))</f>
        <v/>
      </c>
      <c r="AA41" s="141" t="str">
        <f>IF($B41="","",VLOOKUP($B41,Funktionen!$B$3:$E$99,4,FALSE))</f>
        <v/>
      </c>
    </row>
    <row r="42" spans="1:27" x14ac:dyDescent="0.2">
      <c r="A42" s="67"/>
      <c r="B42" s="68"/>
      <c r="C42" s="69" t="str">
        <f t="shared" si="2"/>
        <v/>
      </c>
      <c r="D42" s="67"/>
      <c r="E42" s="71"/>
      <c r="F42" s="71"/>
      <c r="G42" s="72"/>
      <c r="H42" s="73"/>
      <c r="I42" s="68"/>
      <c r="J42" s="68"/>
      <c r="K42" s="70"/>
      <c r="L42" s="74"/>
      <c r="M42" s="67"/>
      <c r="N42" s="75"/>
      <c r="O42" s="75"/>
      <c r="P42" s="76"/>
      <c r="Q42" s="76"/>
      <c r="R42" s="119"/>
      <c r="S42" s="77"/>
      <c r="T42" s="80" t="str">
        <f t="shared" si="3"/>
        <v/>
      </c>
      <c r="U42" s="78" t="str">
        <f t="shared" si="4"/>
        <v/>
      </c>
      <c r="V42" s="77"/>
      <c r="W42" s="77"/>
      <c r="X42" s="19"/>
      <c r="Y42" s="140" t="str">
        <f>IF(B42=2.11,U42*VLOOKUP("101",Lohntabelle!N:P,2,FALSE),IFERROR(U42*VLOOKUP(I42&amp;"31",Lohntabelle!N:P,2,FALSE),""))</f>
        <v/>
      </c>
      <c r="Z42" s="141" t="str">
        <f>IF($B42="","",VLOOKUP($B42,Funktionen!$B$3:$E$99,3,FALSE))</f>
        <v/>
      </c>
      <c r="AA42" s="141" t="str">
        <f>IF($B42="","",VLOOKUP($B42,Funktionen!$B$3:$E$99,4,FALSE))</f>
        <v/>
      </c>
    </row>
    <row r="43" spans="1:27" x14ac:dyDescent="0.2">
      <c r="A43" s="67"/>
      <c r="B43" s="68"/>
      <c r="C43" s="69" t="str">
        <f t="shared" si="2"/>
        <v/>
      </c>
      <c r="D43" s="67"/>
      <c r="E43" s="71"/>
      <c r="F43" s="71"/>
      <c r="G43" s="72"/>
      <c r="H43" s="73"/>
      <c r="I43" s="68"/>
      <c r="J43" s="68"/>
      <c r="K43" s="70"/>
      <c r="L43" s="74"/>
      <c r="M43" s="67"/>
      <c r="N43" s="75"/>
      <c r="O43" s="75"/>
      <c r="P43" s="76"/>
      <c r="Q43" s="76"/>
      <c r="R43" s="119"/>
      <c r="S43" s="77"/>
      <c r="T43" s="80" t="str">
        <f t="shared" si="3"/>
        <v/>
      </c>
      <c r="U43" s="78" t="str">
        <f t="shared" si="4"/>
        <v/>
      </c>
      <c r="V43" s="77"/>
      <c r="W43" s="77"/>
      <c r="X43" s="19"/>
      <c r="Y43" s="140" t="str">
        <f>IF(B43=2.11,U43*VLOOKUP("101",Lohntabelle!N:P,2,FALSE),IFERROR(U43*VLOOKUP(I43&amp;"31",Lohntabelle!N:P,2,FALSE),""))</f>
        <v/>
      </c>
      <c r="Z43" s="141" t="str">
        <f>IF($B43="","",VLOOKUP($B43,Funktionen!$B$3:$E$99,3,FALSE))</f>
        <v/>
      </c>
      <c r="AA43" s="141" t="str">
        <f>IF($B43="","",VLOOKUP($B43,Funktionen!$B$3:$E$99,4,FALSE))</f>
        <v/>
      </c>
    </row>
    <row r="44" spans="1:27" x14ac:dyDescent="0.2">
      <c r="A44" s="67"/>
      <c r="B44" s="68"/>
      <c r="C44" s="69" t="str">
        <f t="shared" si="2"/>
        <v/>
      </c>
      <c r="D44" s="67"/>
      <c r="E44" s="71"/>
      <c r="F44" s="71"/>
      <c r="G44" s="72"/>
      <c r="H44" s="73"/>
      <c r="I44" s="68"/>
      <c r="J44" s="68"/>
      <c r="K44" s="70"/>
      <c r="L44" s="74"/>
      <c r="M44" s="67"/>
      <c r="N44" s="75"/>
      <c r="O44" s="75"/>
      <c r="P44" s="76"/>
      <c r="Q44" s="76"/>
      <c r="R44" s="119"/>
      <c r="S44" s="77"/>
      <c r="T44" s="80" t="str">
        <f t="shared" si="3"/>
        <v/>
      </c>
      <c r="U44" s="78" t="str">
        <f t="shared" si="4"/>
        <v/>
      </c>
      <c r="V44" s="77"/>
      <c r="W44" s="77"/>
      <c r="X44" s="19"/>
      <c r="Y44" s="140" t="str">
        <f>IF(B44=2.11,U44*VLOOKUP("101",Lohntabelle!N:P,2,FALSE),IFERROR(U44*VLOOKUP(I44&amp;"31",Lohntabelle!N:P,2,FALSE),""))</f>
        <v/>
      </c>
      <c r="Z44" s="141" t="str">
        <f>IF($B44="","",VLOOKUP($B44,Funktionen!$B$3:$E$99,3,FALSE))</f>
        <v/>
      </c>
      <c r="AA44" s="141" t="str">
        <f>IF($B44="","",VLOOKUP($B44,Funktionen!$B$3:$E$99,4,FALSE))</f>
        <v/>
      </c>
    </row>
    <row r="45" spans="1:27" x14ac:dyDescent="0.2">
      <c r="A45" s="67"/>
      <c r="B45" s="68"/>
      <c r="C45" s="69" t="str">
        <f t="shared" si="2"/>
        <v/>
      </c>
      <c r="D45" s="67"/>
      <c r="E45" s="71"/>
      <c r="F45" s="71"/>
      <c r="G45" s="72"/>
      <c r="H45" s="73"/>
      <c r="I45" s="68"/>
      <c r="J45" s="68"/>
      <c r="K45" s="70"/>
      <c r="L45" s="74"/>
      <c r="M45" s="67"/>
      <c r="N45" s="75"/>
      <c r="O45" s="75"/>
      <c r="P45" s="76"/>
      <c r="Q45" s="76"/>
      <c r="R45" s="119"/>
      <c r="S45" s="77"/>
      <c r="T45" s="80" t="str">
        <f t="shared" si="3"/>
        <v/>
      </c>
      <c r="U45" s="78" t="str">
        <f t="shared" si="4"/>
        <v/>
      </c>
      <c r="V45" s="77"/>
      <c r="W45" s="77"/>
      <c r="X45" s="19"/>
      <c r="Y45" s="140" t="str">
        <f>IF(B45=2.11,U45*VLOOKUP("101",Lohntabelle!N:P,2,FALSE),IFERROR(U45*VLOOKUP(I45&amp;"31",Lohntabelle!N:P,2,FALSE),""))</f>
        <v/>
      </c>
      <c r="Z45" s="141" t="str">
        <f>IF($B45="","",VLOOKUP($B45,Funktionen!$B$3:$E$99,3,FALSE))</f>
        <v/>
      </c>
      <c r="AA45" s="141" t="str">
        <f>IF($B45="","",VLOOKUP($B45,Funktionen!$B$3:$E$99,4,FALSE))</f>
        <v/>
      </c>
    </row>
    <row r="46" spans="1:27" x14ac:dyDescent="0.2">
      <c r="A46" s="67"/>
      <c r="B46" s="68"/>
      <c r="C46" s="69" t="str">
        <f t="shared" ref="C46:C109" si="5">IF(B46="","",VLOOKUP(B46,Einreihungsplan,2,0))</f>
        <v/>
      </c>
      <c r="D46" s="67"/>
      <c r="E46" s="71"/>
      <c r="F46" s="71"/>
      <c r="G46" s="72"/>
      <c r="H46" s="73"/>
      <c r="I46" s="68"/>
      <c r="J46" s="68"/>
      <c r="K46" s="70"/>
      <c r="L46" s="74"/>
      <c r="M46" s="67"/>
      <c r="N46" s="75"/>
      <c r="O46" s="75"/>
      <c r="P46" s="76"/>
      <c r="Q46" s="76"/>
      <c r="R46" s="119"/>
      <c r="S46" s="77"/>
      <c r="T46" s="80" t="str">
        <f t="shared" ref="T46:T109" si="6">IFERROR(IF(B46=2.11,
IF(S46&lt;Y46*0.645*0.5,S46-Y46*0.645*0.5,IF(S46&gt;Y46,S46-Y46,"")),
IF(S46&lt;Y46*0.645,S46-Y46*0.645,IF(S46&gt;Y46,S46-Y46,""))),"")</f>
        <v/>
      </c>
      <c r="U46" s="78" t="str">
        <f t="shared" si="4"/>
        <v/>
      </c>
      <c r="V46" s="77"/>
      <c r="W46" s="77"/>
      <c r="X46" s="19"/>
      <c r="Y46" s="140" t="str">
        <f>IF(B46=2.11,U46*VLOOKUP("101",Lohntabelle!N:P,2,FALSE),IFERROR(U46*VLOOKUP(I46&amp;"31",Lohntabelle!N:P,2,FALSE),""))</f>
        <v/>
      </c>
      <c r="Z46" s="141" t="str">
        <f>IF($B46="","",VLOOKUP($B46,Funktionen!$B$3:$E$99,3,FALSE))</f>
        <v/>
      </c>
      <c r="AA46" s="141" t="str">
        <f>IF($B46="","",VLOOKUP($B46,Funktionen!$B$3:$E$99,4,FALSE))</f>
        <v/>
      </c>
    </row>
    <row r="47" spans="1:27" x14ac:dyDescent="0.2">
      <c r="A47" s="67"/>
      <c r="B47" s="68"/>
      <c r="C47" s="69" t="str">
        <f t="shared" si="5"/>
        <v/>
      </c>
      <c r="D47" s="67"/>
      <c r="E47" s="71"/>
      <c r="F47" s="71"/>
      <c r="G47" s="72"/>
      <c r="H47" s="73"/>
      <c r="I47" s="68"/>
      <c r="J47" s="68"/>
      <c r="K47" s="70"/>
      <c r="L47" s="74"/>
      <c r="M47" s="67"/>
      <c r="N47" s="75"/>
      <c r="O47" s="75"/>
      <c r="P47" s="76"/>
      <c r="Q47" s="76"/>
      <c r="R47" s="119"/>
      <c r="S47" s="77"/>
      <c r="T47" s="80" t="str">
        <f t="shared" si="6"/>
        <v/>
      </c>
      <c r="U47" s="78" t="str">
        <f t="shared" si="4"/>
        <v/>
      </c>
      <c r="V47" s="77"/>
      <c r="W47" s="77"/>
      <c r="X47" s="19"/>
      <c r="Y47" s="140" t="str">
        <f>IF(B47=2.11,U47*VLOOKUP("101",Lohntabelle!N:P,2,FALSE),IFERROR(U47*VLOOKUP(I47&amp;"31",Lohntabelle!N:P,2,FALSE),""))</f>
        <v/>
      </c>
      <c r="Z47" s="141" t="str">
        <f>IF($B47="","",VLOOKUP($B47,Funktionen!$B$3:$E$99,3,FALSE))</f>
        <v/>
      </c>
      <c r="AA47" s="141" t="str">
        <f>IF($B47="","",VLOOKUP($B47,Funktionen!$B$3:$E$99,4,FALSE))</f>
        <v/>
      </c>
    </row>
    <row r="48" spans="1:27" x14ac:dyDescent="0.2">
      <c r="A48" s="67"/>
      <c r="B48" s="68"/>
      <c r="C48" s="69" t="str">
        <f t="shared" si="5"/>
        <v/>
      </c>
      <c r="D48" s="67"/>
      <c r="E48" s="71"/>
      <c r="F48" s="71"/>
      <c r="G48" s="72"/>
      <c r="H48" s="73"/>
      <c r="I48" s="68"/>
      <c r="J48" s="68"/>
      <c r="K48" s="70"/>
      <c r="L48" s="74"/>
      <c r="M48" s="67"/>
      <c r="N48" s="75"/>
      <c r="O48" s="75"/>
      <c r="P48" s="76"/>
      <c r="Q48" s="76"/>
      <c r="R48" s="119"/>
      <c r="S48" s="77"/>
      <c r="T48" s="80" t="str">
        <f t="shared" si="6"/>
        <v/>
      </c>
      <c r="U48" s="78" t="str">
        <f t="shared" si="4"/>
        <v/>
      </c>
      <c r="V48" s="77"/>
      <c r="W48" s="77"/>
      <c r="X48" s="19"/>
      <c r="Y48" s="140" t="str">
        <f>IF(B48=2.11,U48*VLOOKUP("101",Lohntabelle!N:P,2,FALSE),IFERROR(U48*VLOOKUP(I48&amp;"31",Lohntabelle!N:P,2,FALSE),""))</f>
        <v/>
      </c>
      <c r="Z48" s="141" t="str">
        <f>IF($B48="","",VLOOKUP($B48,Funktionen!$B$3:$E$99,3,FALSE))</f>
        <v/>
      </c>
      <c r="AA48" s="141" t="str">
        <f>IF($B48="","",VLOOKUP($B48,Funktionen!$B$3:$E$99,4,FALSE))</f>
        <v/>
      </c>
    </row>
    <row r="49" spans="1:27" x14ac:dyDescent="0.2">
      <c r="A49" s="67"/>
      <c r="B49" s="68"/>
      <c r="C49" s="69" t="str">
        <f t="shared" si="5"/>
        <v/>
      </c>
      <c r="D49" s="67"/>
      <c r="E49" s="71"/>
      <c r="F49" s="71"/>
      <c r="G49" s="72"/>
      <c r="H49" s="73"/>
      <c r="I49" s="68"/>
      <c r="J49" s="68"/>
      <c r="K49" s="70"/>
      <c r="L49" s="74"/>
      <c r="M49" s="67"/>
      <c r="N49" s="75"/>
      <c r="O49" s="75"/>
      <c r="P49" s="76"/>
      <c r="Q49" s="76"/>
      <c r="R49" s="119"/>
      <c r="S49" s="77"/>
      <c r="T49" s="80" t="str">
        <f t="shared" si="6"/>
        <v/>
      </c>
      <c r="U49" s="78" t="str">
        <f t="shared" si="4"/>
        <v/>
      </c>
      <c r="V49" s="77"/>
      <c r="W49" s="77"/>
      <c r="X49" s="19"/>
      <c r="Y49" s="140" t="str">
        <f>IF(B49=2.11,U49*VLOOKUP("101",Lohntabelle!N:P,2,FALSE),IFERROR(U49*VLOOKUP(I49&amp;"31",Lohntabelle!N:P,2,FALSE),""))</f>
        <v/>
      </c>
      <c r="Z49" s="141" t="str">
        <f>IF($B49="","",VLOOKUP($B49,Funktionen!$B$3:$E$99,3,FALSE))</f>
        <v/>
      </c>
      <c r="AA49" s="141" t="str">
        <f>IF($B49="","",VLOOKUP($B49,Funktionen!$B$3:$E$99,4,FALSE))</f>
        <v/>
      </c>
    </row>
    <row r="50" spans="1:27" x14ac:dyDescent="0.2">
      <c r="A50" s="67"/>
      <c r="B50" s="68"/>
      <c r="C50" s="69" t="str">
        <f t="shared" si="5"/>
        <v/>
      </c>
      <c r="D50" s="67"/>
      <c r="E50" s="71"/>
      <c r="F50" s="71"/>
      <c r="G50" s="72"/>
      <c r="H50" s="73"/>
      <c r="I50" s="68"/>
      <c r="J50" s="68"/>
      <c r="K50" s="70"/>
      <c r="L50" s="74"/>
      <c r="M50" s="67"/>
      <c r="N50" s="75"/>
      <c r="O50" s="75"/>
      <c r="P50" s="76"/>
      <c r="Q50" s="76"/>
      <c r="R50" s="119"/>
      <c r="S50" s="77"/>
      <c r="T50" s="80" t="str">
        <f t="shared" si="6"/>
        <v/>
      </c>
      <c r="U50" s="78" t="str">
        <f t="shared" si="4"/>
        <v/>
      </c>
      <c r="V50" s="77"/>
      <c r="W50" s="77"/>
      <c r="X50" s="19"/>
      <c r="Y50" s="140" t="str">
        <f>IF(B50=2.11,U50*VLOOKUP("101",Lohntabelle!N:P,2,FALSE),IFERROR(U50*VLOOKUP(I50&amp;"31",Lohntabelle!N:P,2,FALSE),""))</f>
        <v/>
      </c>
      <c r="Z50" s="141" t="str">
        <f>IF($B50="","",VLOOKUP($B50,Funktionen!$B$3:$E$99,3,FALSE))</f>
        <v/>
      </c>
      <c r="AA50" s="141" t="str">
        <f>IF($B50="","",VLOOKUP($B50,Funktionen!$B$3:$E$99,4,FALSE))</f>
        <v/>
      </c>
    </row>
    <row r="51" spans="1:27" x14ac:dyDescent="0.2">
      <c r="A51" s="67"/>
      <c r="B51" s="68"/>
      <c r="C51" s="69" t="str">
        <f t="shared" si="5"/>
        <v/>
      </c>
      <c r="D51" s="67"/>
      <c r="E51" s="71"/>
      <c r="F51" s="71"/>
      <c r="G51" s="72"/>
      <c r="H51" s="73"/>
      <c r="I51" s="68"/>
      <c r="J51" s="68"/>
      <c r="K51" s="70"/>
      <c r="L51" s="74"/>
      <c r="M51" s="67"/>
      <c r="N51" s="75"/>
      <c r="O51" s="75"/>
      <c r="P51" s="76"/>
      <c r="Q51" s="76"/>
      <c r="R51" s="119"/>
      <c r="S51" s="77"/>
      <c r="T51" s="80" t="str">
        <f t="shared" si="6"/>
        <v/>
      </c>
      <c r="U51" s="78" t="str">
        <f t="shared" si="4"/>
        <v/>
      </c>
      <c r="V51" s="77"/>
      <c r="W51" s="77"/>
      <c r="X51" s="19"/>
      <c r="Y51" s="140" t="str">
        <f>IF(B51=2.11,U51*VLOOKUP("101",Lohntabelle!N:P,2,FALSE),IFERROR(U51*VLOOKUP(I51&amp;"31",Lohntabelle!N:P,2,FALSE),""))</f>
        <v/>
      </c>
      <c r="Z51" s="141" t="str">
        <f>IF($B51="","",VLOOKUP($B51,Funktionen!$B$3:$E$99,3,FALSE))</f>
        <v/>
      </c>
      <c r="AA51" s="141" t="str">
        <f>IF($B51="","",VLOOKUP($B51,Funktionen!$B$3:$E$99,4,FALSE))</f>
        <v/>
      </c>
    </row>
    <row r="52" spans="1:27" x14ac:dyDescent="0.2">
      <c r="A52" s="67"/>
      <c r="B52" s="68"/>
      <c r="C52" s="69" t="str">
        <f t="shared" si="5"/>
        <v/>
      </c>
      <c r="D52" s="67"/>
      <c r="E52" s="71"/>
      <c r="F52" s="71"/>
      <c r="G52" s="72"/>
      <c r="H52" s="73"/>
      <c r="I52" s="68"/>
      <c r="J52" s="68"/>
      <c r="K52" s="70"/>
      <c r="L52" s="74"/>
      <c r="M52" s="67"/>
      <c r="N52" s="75"/>
      <c r="O52" s="75"/>
      <c r="P52" s="76"/>
      <c r="Q52" s="76"/>
      <c r="R52" s="119"/>
      <c r="S52" s="77"/>
      <c r="T52" s="80" t="str">
        <f t="shared" si="6"/>
        <v/>
      </c>
      <c r="U52" s="78" t="str">
        <f t="shared" si="4"/>
        <v/>
      </c>
      <c r="V52" s="77"/>
      <c r="W52" s="77"/>
      <c r="X52" s="19"/>
      <c r="Y52" s="140" t="str">
        <f>IF(B52=2.11,U52*VLOOKUP("101",Lohntabelle!N:P,2,FALSE),IFERROR(U52*VLOOKUP(I52&amp;"31",Lohntabelle!N:P,2,FALSE),""))</f>
        <v/>
      </c>
      <c r="Z52" s="141" t="str">
        <f>IF($B52="","",VLOOKUP($B52,Funktionen!$B$3:$E$99,3,FALSE))</f>
        <v/>
      </c>
      <c r="AA52" s="141" t="str">
        <f>IF($B52="","",VLOOKUP($B52,Funktionen!$B$3:$E$99,4,FALSE))</f>
        <v/>
      </c>
    </row>
    <row r="53" spans="1:27" x14ac:dyDescent="0.2">
      <c r="A53" s="67"/>
      <c r="B53" s="68"/>
      <c r="C53" s="69" t="str">
        <f t="shared" si="5"/>
        <v/>
      </c>
      <c r="D53" s="67"/>
      <c r="E53" s="71"/>
      <c r="F53" s="71"/>
      <c r="G53" s="72"/>
      <c r="H53" s="73"/>
      <c r="I53" s="68"/>
      <c r="J53" s="68"/>
      <c r="K53" s="70"/>
      <c r="L53" s="74"/>
      <c r="M53" s="67"/>
      <c r="N53" s="75"/>
      <c r="O53" s="75"/>
      <c r="P53" s="76"/>
      <c r="Q53" s="76"/>
      <c r="R53" s="119"/>
      <c r="S53" s="77"/>
      <c r="T53" s="80" t="str">
        <f t="shared" si="6"/>
        <v/>
      </c>
      <c r="U53" s="78" t="str">
        <f t="shared" si="4"/>
        <v/>
      </c>
      <c r="V53" s="77"/>
      <c r="W53" s="77"/>
      <c r="X53" s="19"/>
      <c r="Y53" s="140" t="str">
        <f>IF(B53=2.11,U53*VLOOKUP("101",Lohntabelle!N:P,2,FALSE),IFERROR(U53*VLOOKUP(I53&amp;"31",Lohntabelle!N:P,2,FALSE),""))</f>
        <v/>
      </c>
      <c r="Z53" s="141" t="str">
        <f>IF($B53="","",VLOOKUP($B53,Funktionen!$B$3:$E$99,3,FALSE))</f>
        <v/>
      </c>
      <c r="AA53" s="141" t="str">
        <f>IF($B53="","",VLOOKUP($B53,Funktionen!$B$3:$E$99,4,FALSE))</f>
        <v/>
      </c>
    </row>
    <row r="54" spans="1:27" x14ac:dyDescent="0.2">
      <c r="A54" s="67"/>
      <c r="B54" s="68"/>
      <c r="C54" s="69" t="str">
        <f t="shared" si="5"/>
        <v/>
      </c>
      <c r="D54" s="67"/>
      <c r="E54" s="71"/>
      <c r="F54" s="71"/>
      <c r="G54" s="72"/>
      <c r="H54" s="73"/>
      <c r="I54" s="68"/>
      <c r="J54" s="68"/>
      <c r="K54" s="70"/>
      <c r="L54" s="74"/>
      <c r="M54" s="67"/>
      <c r="N54" s="75"/>
      <c r="O54" s="75"/>
      <c r="P54" s="76"/>
      <c r="Q54" s="76"/>
      <c r="R54" s="119"/>
      <c r="S54" s="77"/>
      <c r="T54" s="80" t="str">
        <f t="shared" si="6"/>
        <v/>
      </c>
      <c r="U54" s="78" t="str">
        <f t="shared" si="4"/>
        <v/>
      </c>
      <c r="V54" s="77"/>
      <c r="W54" s="77"/>
      <c r="X54" s="19"/>
      <c r="Y54" s="140" t="str">
        <f>IF(B54=2.11,U54*VLOOKUP("101",Lohntabelle!N:P,2,FALSE),IFERROR(U54*VLOOKUP(I54&amp;"31",Lohntabelle!N:P,2,FALSE),""))</f>
        <v/>
      </c>
      <c r="Z54" s="141" t="str">
        <f>IF($B54="","",VLOOKUP($B54,Funktionen!$B$3:$E$99,3,FALSE))</f>
        <v/>
      </c>
      <c r="AA54" s="141" t="str">
        <f>IF($B54="","",VLOOKUP($B54,Funktionen!$B$3:$E$99,4,FALSE))</f>
        <v/>
      </c>
    </row>
    <row r="55" spans="1:27" x14ac:dyDescent="0.2">
      <c r="A55" s="67"/>
      <c r="B55" s="68"/>
      <c r="C55" s="69" t="str">
        <f t="shared" si="5"/>
        <v/>
      </c>
      <c r="D55" s="67"/>
      <c r="E55" s="71"/>
      <c r="F55" s="71"/>
      <c r="G55" s="72"/>
      <c r="H55" s="73"/>
      <c r="I55" s="68"/>
      <c r="J55" s="68"/>
      <c r="K55" s="70"/>
      <c r="L55" s="74"/>
      <c r="M55" s="67"/>
      <c r="N55" s="75"/>
      <c r="O55" s="75"/>
      <c r="P55" s="76"/>
      <c r="Q55" s="76"/>
      <c r="R55" s="119"/>
      <c r="S55" s="77"/>
      <c r="T55" s="80" t="str">
        <f t="shared" si="6"/>
        <v/>
      </c>
      <c r="U55" s="78" t="str">
        <f t="shared" si="4"/>
        <v/>
      </c>
      <c r="V55" s="77"/>
      <c r="W55" s="77"/>
      <c r="X55" s="19"/>
      <c r="Y55" s="140" t="str">
        <f>IF(B55=2.11,U55*VLOOKUP("101",Lohntabelle!N:P,2,FALSE),IFERROR(U55*VLOOKUP(I55&amp;"31",Lohntabelle!N:P,2,FALSE),""))</f>
        <v/>
      </c>
      <c r="Z55" s="141" t="str">
        <f>IF($B55="","",VLOOKUP($B55,Funktionen!$B$3:$E$99,3,FALSE))</f>
        <v/>
      </c>
      <c r="AA55" s="141" t="str">
        <f>IF($B55="","",VLOOKUP($B55,Funktionen!$B$3:$E$99,4,FALSE))</f>
        <v/>
      </c>
    </row>
    <row r="56" spans="1:27" x14ac:dyDescent="0.2">
      <c r="A56" s="67"/>
      <c r="B56" s="68"/>
      <c r="C56" s="69" t="str">
        <f t="shared" si="5"/>
        <v/>
      </c>
      <c r="D56" s="67"/>
      <c r="E56" s="71"/>
      <c r="F56" s="71"/>
      <c r="G56" s="72"/>
      <c r="H56" s="73"/>
      <c r="I56" s="68"/>
      <c r="J56" s="68"/>
      <c r="K56" s="70"/>
      <c r="L56" s="74"/>
      <c r="M56" s="67"/>
      <c r="N56" s="75"/>
      <c r="O56" s="75"/>
      <c r="P56" s="76"/>
      <c r="Q56" s="76"/>
      <c r="R56" s="119"/>
      <c r="S56" s="77"/>
      <c r="T56" s="80" t="str">
        <f t="shared" si="6"/>
        <v/>
      </c>
      <c r="U56" s="78" t="str">
        <f t="shared" si="4"/>
        <v/>
      </c>
      <c r="V56" s="77"/>
      <c r="W56" s="77"/>
      <c r="X56" s="19"/>
      <c r="Y56" s="140" t="str">
        <f>IF(B56=2.11,U56*VLOOKUP("101",Lohntabelle!N:P,2,FALSE),IFERROR(U56*VLOOKUP(I56&amp;"31",Lohntabelle!N:P,2,FALSE),""))</f>
        <v/>
      </c>
      <c r="Z56" s="141" t="str">
        <f>IF($B56="","",VLOOKUP($B56,Funktionen!$B$3:$E$99,3,FALSE))</f>
        <v/>
      </c>
      <c r="AA56" s="141" t="str">
        <f>IF($B56="","",VLOOKUP($B56,Funktionen!$B$3:$E$99,4,FALSE))</f>
        <v/>
      </c>
    </row>
    <row r="57" spans="1:27" x14ac:dyDescent="0.2">
      <c r="A57" s="67"/>
      <c r="B57" s="68"/>
      <c r="C57" s="69" t="str">
        <f t="shared" si="5"/>
        <v/>
      </c>
      <c r="D57" s="67"/>
      <c r="E57" s="71"/>
      <c r="F57" s="71"/>
      <c r="G57" s="72"/>
      <c r="H57" s="73"/>
      <c r="I57" s="68"/>
      <c r="J57" s="68"/>
      <c r="K57" s="70"/>
      <c r="L57" s="74"/>
      <c r="M57" s="67"/>
      <c r="N57" s="75"/>
      <c r="O57" s="75"/>
      <c r="P57" s="76"/>
      <c r="Q57" s="76"/>
      <c r="R57" s="119"/>
      <c r="S57" s="77"/>
      <c r="T57" s="80" t="str">
        <f t="shared" si="6"/>
        <v/>
      </c>
      <c r="U57" s="78" t="str">
        <f t="shared" si="4"/>
        <v/>
      </c>
      <c r="V57" s="77"/>
      <c r="W57" s="77"/>
      <c r="X57" s="19"/>
      <c r="Y57" s="140" t="str">
        <f>IF(B57=2.11,U57*VLOOKUP("101",Lohntabelle!N:P,2,FALSE),IFERROR(U57*VLOOKUP(I57&amp;"31",Lohntabelle!N:P,2,FALSE),""))</f>
        <v/>
      </c>
      <c r="Z57" s="141" t="str">
        <f>IF($B57="","",VLOOKUP($B57,Funktionen!$B$3:$E$99,3,FALSE))</f>
        <v/>
      </c>
      <c r="AA57" s="141" t="str">
        <f>IF($B57="","",VLOOKUP($B57,Funktionen!$B$3:$E$99,4,FALSE))</f>
        <v/>
      </c>
    </row>
    <row r="58" spans="1:27" x14ac:dyDescent="0.2">
      <c r="A58" s="67"/>
      <c r="B58" s="68"/>
      <c r="C58" s="69" t="str">
        <f t="shared" si="5"/>
        <v/>
      </c>
      <c r="D58" s="67"/>
      <c r="E58" s="71"/>
      <c r="F58" s="71"/>
      <c r="G58" s="72"/>
      <c r="H58" s="73"/>
      <c r="I58" s="68"/>
      <c r="J58" s="68"/>
      <c r="K58" s="70"/>
      <c r="L58" s="74"/>
      <c r="M58" s="67"/>
      <c r="N58" s="75"/>
      <c r="O58" s="75"/>
      <c r="P58" s="76"/>
      <c r="Q58" s="76"/>
      <c r="R58" s="119"/>
      <c r="S58" s="77"/>
      <c r="T58" s="80" t="str">
        <f t="shared" si="6"/>
        <v/>
      </c>
      <c r="U58" s="78" t="str">
        <f t="shared" si="4"/>
        <v/>
      </c>
      <c r="V58" s="77"/>
      <c r="W58" s="77"/>
      <c r="X58" s="19"/>
      <c r="Y58" s="140" t="str">
        <f>IF(B58=2.11,U58*VLOOKUP("101",Lohntabelle!N:P,2,FALSE),IFERROR(U58*VLOOKUP(I58&amp;"31",Lohntabelle!N:P,2,FALSE),""))</f>
        <v/>
      </c>
      <c r="Z58" s="141" t="str">
        <f>IF($B58="","",VLOOKUP($B58,Funktionen!$B$3:$E$99,3,FALSE))</f>
        <v/>
      </c>
      <c r="AA58" s="141" t="str">
        <f>IF($B58="","",VLOOKUP($B58,Funktionen!$B$3:$E$99,4,FALSE))</f>
        <v/>
      </c>
    </row>
    <row r="59" spans="1:27" x14ac:dyDescent="0.2">
      <c r="A59" s="67"/>
      <c r="B59" s="68"/>
      <c r="C59" s="69" t="str">
        <f t="shared" si="5"/>
        <v/>
      </c>
      <c r="D59" s="67"/>
      <c r="E59" s="71"/>
      <c r="F59" s="71"/>
      <c r="G59" s="72"/>
      <c r="H59" s="73"/>
      <c r="I59" s="68"/>
      <c r="J59" s="68"/>
      <c r="K59" s="70"/>
      <c r="L59" s="74"/>
      <c r="M59" s="67"/>
      <c r="N59" s="75"/>
      <c r="O59" s="75"/>
      <c r="P59" s="76"/>
      <c r="Q59" s="76"/>
      <c r="R59" s="119"/>
      <c r="S59" s="77"/>
      <c r="T59" s="80" t="str">
        <f t="shared" si="6"/>
        <v/>
      </c>
      <c r="U59" s="78" t="str">
        <f t="shared" si="4"/>
        <v/>
      </c>
      <c r="V59" s="77"/>
      <c r="W59" s="77"/>
      <c r="X59" s="19"/>
      <c r="Y59" s="140" t="str">
        <f>IF(B59=2.11,U59*VLOOKUP("101",Lohntabelle!N:P,2,FALSE),IFERROR(U59*VLOOKUP(I59&amp;"31",Lohntabelle!N:P,2,FALSE),""))</f>
        <v/>
      </c>
      <c r="Z59" s="141" t="str">
        <f>IF($B59="","",VLOOKUP($B59,Funktionen!$B$3:$E$99,3,FALSE))</f>
        <v/>
      </c>
      <c r="AA59" s="141" t="str">
        <f>IF($B59="","",VLOOKUP($B59,Funktionen!$B$3:$E$99,4,FALSE))</f>
        <v/>
      </c>
    </row>
    <row r="60" spans="1:27" x14ac:dyDescent="0.2">
      <c r="A60" s="67"/>
      <c r="B60" s="68"/>
      <c r="C60" s="69" t="str">
        <f t="shared" si="5"/>
        <v/>
      </c>
      <c r="D60" s="67"/>
      <c r="E60" s="71"/>
      <c r="F60" s="71"/>
      <c r="G60" s="72"/>
      <c r="H60" s="73"/>
      <c r="I60" s="68"/>
      <c r="J60" s="68"/>
      <c r="K60" s="70"/>
      <c r="L60" s="74"/>
      <c r="M60" s="67"/>
      <c r="N60" s="75"/>
      <c r="O60" s="75"/>
      <c r="P60" s="76"/>
      <c r="Q60" s="76"/>
      <c r="R60" s="119"/>
      <c r="S60" s="77"/>
      <c r="T60" s="80" t="str">
        <f t="shared" si="6"/>
        <v/>
      </c>
      <c r="U60" s="78" t="str">
        <f t="shared" si="4"/>
        <v/>
      </c>
      <c r="V60" s="77"/>
      <c r="W60" s="77"/>
      <c r="X60" s="19"/>
      <c r="Y60" s="140" t="str">
        <f>IF(B60=2.11,U60*VLOOKUP("101",Lohntabelle!N:P,2,FALSE),IFERROR(U60*VLOOKUP(I60&amp;"31",Lohntabelle!N:P,2,FALSE),""))</f>
        <v/>
      </c>
      <c r="Z60" s="141" t="str">
        <f>IF($B60="","",VLOOKUP($B60,Funktionen!$B$3:$E$99,3,FALSE))</f>
        <v/>
      </c>
      <c r="AA60" s="141" t="str">
        <f>IF($B60="","",VLOOKUP($B60,Funktionen!$B$3:$E$99,4,FALSE))</f>
        <v/>
      </c>
    </row>
    <row r="61" spans="1:27" x14ac:dyDescent="0.2">
      <c r="A61" s="67"/>
      <c r="B61" s="68"/>
      <c r="C61" s="69" t="str">
        <f t="shared" si="5"/>
        <v/>
      </c>
      <c r="D61" s="67"/>
      <c r="E61" s="71"/>
      <c r="F61" s="71"/>
      <c r="G61" s="72"/>
      <c r="H61" s="73"/>
      <c r="I61" s="68"/>
      <c r="J61" s="68"/>
      <c r="K61" s="70"/>
      <c r="L61" s="74"/>
      <c r="M61" s="67"/>
      <c r="N61" s="75"/>
      <c r="O61" s="75"/>
      <c r="P61" s="76"/>
      <c r="Q61" s="76"/>
      <c r="R61" s="119"/>
      <c r="S61" s="77"/>
      <c r="T61" s="80" t="str">
        <f t="shared" si="6"/>
        <v/>
      </c>
      <c r="U61" s="78" t="str">
        <f t="shared" si="4"/>
        <v/>
      </c>
      <c r="V61" s="77"/>
      <c r="W61" s="77"/>
      <c r="X61" s="19"/>
      <c r="Y61" s="140" t="str">
        <f>IF(B61=2.11,U61*VLOOKUP("101",Lohntabelle!N:P,2,FALSE),IFERROR(U61*VLOOKUP(I61&amp;"31",Lohntabelle!N:P,2,FALSE),""))</f>
        <v/>
      </c>
      <c r="Z61" s="141" t="str">
        <f>IF($B61="","",VLOOKUP($B61,Funktionen!$B$3:$E$99,3,FALSE))</f>
        <v/>
      </c>
      <c r="AA61" s="141" t="str">
        <f>IF($B61="","",VLOOKUP($B61,Funktionen!$B$3:$E$99,4,FALSE))</f>
        <v/>
      </c>
    </row>
    <row r="62" spans="1:27" x14ac:dyDescent="0.2">
      <c r="A62" s="67"/>
      <c r="B62" s="68"/>
      <c r="C62" s="69" t="str">
        <f t="shared" si="5"/>
        <v/>
      </c>
      <c r="D62" s="67"/>
      <c r="E62" s="71"/>
      <c r="F62" s="71"/>
      <c r="G62" s="72"/>
      <c r="H62" s="73"/>
      <c r="I62" s="68"/>
      <c r="J62" s="68"/>
      <c r="K62" s="70"/>
      <c r="L62" s="74"/>
      <c r="M62" s="67"/>
      <c r="N62" s="75"/>
      <c r="O62" s="75"/>
      <c r="P62" s="76"/>
      <c r="Q62" s="76"/>
      <c r="R62" s="119"/>
      <c r="S62" s="77"/>
      <c r="T62" s="80" t="str">
        <f t="shared" si="6"/>
        <v/>
      </c>
      <c r="U62" s="78" t="str">
        <f t="shared" si="4"/>
        <v/>
      </c>
      <c r="V62" s="77"/>
      <c r="W62" s="77"/>
      <c r="X62" s="19"/>
      <c r="Y62" s="140" t="str">
        <f>IF(B62=2.11,U62*VLOOKUP("101",Lohntabelle!N:P,2,FALSE),IFERROR(U62*VLOOKUP(I62&amp;"31",Lohntabelle!N:P,2,FALSE),""))</f>
        <v/>
      </c>
      <c r="Z62" s="141" t="str">
        <f>IF($B62="","",VLOOKUP($B62,Funktionen!$B$3:$E$99,3,FALSE))</f>
        <v/>
      </c>
      <c r="AA62" s="141" t="str">
        <f>IF($B62="","",VLOOKUP($B62,Funktionen!$B$3:$E$99,4,FALSE))</f>
        <v/>
      </c>
    </row>
    <row r="63" spans="1:27" x14ac:dyDescent="0.2">
      <c r="A63" s="67"/>
      <c r="B63" s="68"/>
      <c r="C63" s="69" t="str">
        <f t="shared" si="5"/>
        <v/>
      </c>
      <c r="D63" s="67"/>
      <c r="E63" s="71"/>
      <c r="F63" s="71"/>
      <c r="G63" s="72"/>
      <c r="H63" s="73"/>
      <c r="I63" s="68"/>
      <c r="J63" s="68"/>
      <c r="K63" s="70"/>
      <c r="L63" s="74"/>
      <c r="M63" s="67"/>
      <c r="N63" s="75"/>
      <c r="O63" s="75"/>
      <c r="P63" s="76"/>
      <c r="Q63" s="76"/>
      <c r="R63" s="119"/>
      <c r="S63" s="77"/>
      <c r="T63" s="80" t="str">
        <f t="shared" si="6"/>
        <v/>
      </c>
      <c r="U63" s="78" t="str">
        <f t="shared" si="4"/>
        <v/>
      </c>
      <c r="V63" s="77"/>
      <c r="W63" s="77"/>
      <c r="X63" s="19"/>
      <c r="Y63" s="140" t="str">
        <f>IF(B63=2.11,U63*VLOOKUP("101",Lohntabelle!N:P,2,FALSE),IFERROR(U63*VLOOKUP(I63&amp;"31",Lohntabelle!N:P,2,FALSE),""))</f>
        <v/>
      </c>
      <c r="Z63" s="141" t="str">
        <f>IF($B63="","",VLOOKUP($B63,Funktionen!$B$3:$E$99,3,FALSE))</f>
        <v/>
      </c>
      <c r="AA63" s="141" t="str">
        <f>IF($B63="","",VLOOKUP($B63,Funktionen!$B$3:$E$99,4,FALSE))</f>
        <v/>
      </c>
    </row>
    <row r="64" spans="1:27" x14ac:dyDescent="0.2">
      <c r="A64" s="67"/>
      <c r="B64" s="68"/>
      <c r="C64" s="69" t="str">
        <f t="shared" si="5"/>
        <v/>
      </c>
      <c r="D64" s="67"/>
      <c r="E64" s="71"/>
      <c r="F64" s="71"/>
      <c r="G64" s="72"/>
      <c r="H64" s="73"/>
      <c r="I64" s="68"/>
      <c r="J64" s="68"/>
      <c r="K64" s="70"/>
      <c r="L64" s="74"/>
      <c r="M64" s="67"/>
      <c r="N64" s="75"/>
      <c r="O64" s="75"/>
      <c r="P64" s="76"/>
      <c r="Q64" s="76"/>
      <c r="R64" s="119"/>
      <c r="S64" s="77"/>
      <c r="T64" s="80" t="str">
        <f t="shared" si="6"/>
        <v/>
      </c>
      <c r="U64" s="78" t="str">
        <f t="shared" si="4"/>
        <v/>
      </c>
      <c r="V64" s="77"/>
      <c r="W64" s="77"/>
      <c r="X64" s="19"/>
      <c r="Y64" s="140" t="str">
        <f>IF(B64=2.11,U64*VLOOKUP("101",Lohntabelle!N:P,2,FALSE),IFERROR(U64*VLOOKUP(I64&amp;"31",Lohntabelle!N:P,2,FALSE),""))</f>
        <v/>
      </c>
      <c r="Z64" s="141" t="str">
        <f>IF($B64="","",VLOOKUP($B64,Funktionen!$B$3:$E$99,3,FALSE))</f>
        <v/>
      </c>
      <c r="AA64" s="141" t="str">
        <f>IF($B64="","",VLOOKUP($B64,Funktionen!$B$3:$E$99,4,FALSE))</f>
        <v/>
      </c>
    </row>
    <row r="65" spans="1:27" x14ac:dyDescent="0.2">
      <c r="A65" s="67"/>
      <c r="B65" s="68"/>
      <c r="C65" s="69" t="str">
        <f t="shared" si="5"/>
        <v/>
      </c>
      <c r="D65" s="67"/>
      <c r="E65" s="71"/>
      <c r="F65" s="71"/>
      <c r="G65" s="72"/>
      <c r="H65" s="73"/>
      <c r="I65" s="68"/>
      <c r="J65" s="68"/>
      <c r="K65" s="70"/>
      <c r="L65" s="74"/>
      <c r="M65" s="67"/>
      <c r="N65" s="75"/>
      <c r="O65" s="75"/>
      <c r="P65" s="76"/>
      <c r="Q65" s="76"/>
      <c r="R65" s="119"/>
      <c r="S65" s="77"/>
      <c r="T65" s="80" t="str">
        <f t="shared" si="6"/>
        <v/>
      </c>
      <c r="U65" s="78" t="str">
        <f t="shared" si="4"/>
        <v/>
      </c>
      <c r="V65" s="77"/>
      <c r="W65" s="77"/>
      <c r="X65" s="19"/>
      <c r="Y65" s="140" t="str">
        <f>IF(B65=2.11,U65*VLOOKUP("101",Lohntabelle!N:P,2,FALSE),IFERROR(U65*VLOOKUP(I65&amp;"31",Lohntabelle!N:P,2,FALSE),""))</f>
        <v/>
      </c>
      <c r="Z65" s="141" t="str">
        <f>IF($B65="","",VLOOKUP($B65,Funktionen!$B$3:$E$99,3,FALSE))</f>
        <v/>
      </c>
      <c r="AA65" s="141" t="str">
        <f>IF($B65="","",VLOOKUP($B65,Funktionen!$B$3:$E$99,4,FALSE))</f>
        <v/>
      </c>
    </row>
    <row r="66" spans="1:27" x14ac:dyDescent="0.2">
      <c r="A66" s="67"/>
      <c r="B66" s="68"/>
      <c r="C66" s="69" t="str">
        <f t="shared" si="5"/>
        <v/>
      </c>
      <c r="D66" s="67"/>
      <c r="E66" s="71"/>
      <c r="F66" s="71"/>
      <c r="G66" s="72"/>
      <c r="H66" s="73"/>
      <c r="I66" s="68"/>
      <c r="J66" s="68"/>
      <c r="K66" s="70"/>
      <c r="L66" s="74"/>
      <c r="M66" s="67"/>
      <c r="N66" s="75"/>
      <c r="O66" s="75"/>
      <c r="P66" s="76"/>
      <c r="Q66" s="76"/>
      <c r="R66" s="119"/>
      <c r="S66" s="77"/>
      <c r="T66" s="80" t="str">
        <f t="shared" si="6"/>
        <v/>
      </c>
      <c r="U66" s="78" t="str">
        <f t="shared" si="4"/>
        <v/>
      </c>
      <c r="V66" s="77"/>
      <c r="W66" s="77"/>
      <c r="X66" s="19"/>
      <c r="Y66" s="140" t="str">
        <f>IF(B66=2.11,U66*VLOOKUP("101",Lohntabelle!N:P,2,FALSE),IFERROR(U66*VLOOKUP(I66&amp;"31",Lohntabelle!N:P,2,FALSE),""))</f>
        <v/>
      </c>
      <c r="Z66" s="141" t="str">
        <f>IF($B66="","",VLOOKUP($B66,Funktionen!$B$3:$E$99,3,FALSE))</f>
        <v/>
      </c>
      <c r="AA66" s="141" t="str">
        <f>IF($B66="","",VLOOKUP($B66,Funktionen!$B$3:$E$99,4,FALSE))</f>
        <v/>
      </c>
    </row>
    <row r="67" spans="1:27" x14ac:dyDescent="0.2">
      <c r="A67" s="67"/>
      <c r="B67" s="68"/>
      <c r="C67" s="69" t="str">
        <f t="shared" si="5"/>
        <v/>
      </c>
      <c r="D67" s="67"/>
      <c r="E67" s="71"/>
      <c r="F67" s="71"/>
      <c r="G67" s="72"/>
      <c r="H67" s="73"/>
      <c r="I67" s="68"/>
      <c r="J67" s="68"/>
      <c r="K67" s="70"/>
      <c r="L67" s="74"/>
      <c r="M67" s="67"/>
      <c r="N67" s="75"/>
      <c r="O67" s="75"/>
      <c r="P67" s="76"/>
      <c r="Q67" s="76"/>
      <c r="R67" s="119"/>
      <c r="S67" s="77"/>
      <c r="T67" s="80" t="str">
        <f t="shared" si="6"/>
        <v/>
      </c>
      <c r="U67" s="78" t="str">
        <f t="shared" si="4"/>
        <v/>
      </c>
      <c r="V67" s="77"/>
      <c r="W67" s="77"/>
      <c r="X67" s="19"/>
      <c r="Y67" s="140" t="str">
        <f>IF(B67=2.11,U67*VLOOKUP("101",Lohntabelle!N:P,2,FALSE),IFERROR(U67*VLOOKUP(I67&amp;"31",Lohntabelle!N:P,2,FALSE),""))</f>
        <v/>
      </c>
      <c r="Z67" s="141" t="str">
        <f>IF($B67="","",VLOOKUP($B67,Funktionen!$B$3:$E$99,3,FALSE))</f>
        <v/>
      </c>
      <c r="AA67" s="141" t="str">
        <f>IF($B67="","",VLOOKUP($B67,Funktionen!$B$3:$E$99,4,FALSE))</f>
        <v/>
      </c>
    </row>
    <row r="68" spans="1:27" x14ac:dyDescent="0.2">
      <c r="A68" s="67"/>
      <c r="B68" s="68"/>
      <c r="C68" s="69" t="str">
        <f t="shared" si="5"/>
        <v/>
      </c>
      <c r="D68" s="67"/>
      <c r="E68" s="71"/>
      <c r="F68" s="71"/>
      <c r="G68" s="72"/>
      <c r="H68" s="73"/>
      <c r="I68" s="68"/>
      <c r="J68" s="68"/>
      <c r="K68" s="70"/>
      <c r="L68" s="74"/>
      <c r="M68" s="67"/>
      <c r="N68" s="75"/>
      <c r="O68" s="75"/>
      <c r="P68" s="76"/>
      <c r="Q68" s="76"/>
      <c r="R68" s="119"/>
      <c r="S68" s="77"/>
      <c r="T68" s="80" t="str">
        <f t="shared" si="6"/>
        <v/>
      </c>
      <c r="U68" s="78" t="str">
        <f t="shared" si="4"/>
        <v/>
      </c>
      <c r="V68" s="77"/>
      <c r="W68" s="77"/>
      <c r="X68" s="19"/>
      <c r="Y68" s="140" t="str">
        <f>IF(B68=2.11,U68*VLOOKUP("101",Lohntabelle!N:P,2,FALSE),IFERROR(U68*VLOOKUP(I68&amp;"31",Lohntabelle!N:P,2,FALSE),""))</f>
        <v/>
      </c>
      <c r="Z68" s="141" t="str">
        <f>IF($B68="","",VLOOKUP($B68,Funktionen!$B$3:$E$99,3,FALSE))</f>
        <v/>
      </c>
      <c r="AA68" s="141" t="str">
        <f>IF($B68="","",VLOOKUP($B68,Funktionen!$B$3:$E$99,4,FALSE))</f>
        <v/>
      </c>
    </row>
    <row r="69" spans="1:27" x14ac:dyDescent="0.2">
      <c r="A69" s="67"/>
      <c r="B69" s="68"/>
      <c r="C69" s="69" t="str">
        <f t="shared" si="5"/>
        <v/>
      </c>
      <c r="D69" s="67"/>
      <c r="E69" s="71"/>
      <c r="F69" s="71"/>
      <c r="G69" s="72"/>
      <c r="H69" s="73"/>
      <c r="I69" s="68"/>
      <c r="J69" s="68"/>
      <c r="K69" s="70"/>
      <c r="L69" s="74"/>
      <c r="M69" s="67"/>
      <c r="N69" s="75"/>
      <c r="O69" s="75"/>
      <c r="P69" s="76"/>
      <c r="Q69" s="76"/>
      <c r="R69" s="119"/>
      <c r="S69" s="77"/>
      <c r="T69" s="80" t="str">
        <f t="shared" si="6"/>
        <v/>
      </c>
      <c r="U69" s="78" t="str">
        <f t="shared" si="4"/>
        <v/>
      </c>
      <c r="V69" s="77"/>
      <c r="W69" s="77"/>
      <c r="X69" s="19"/>
      <c r="Y69" s="140" t="str">
        <f>IF(B69=2.11,U69*VLOOKUP("101",Lohntabelle!N:P,2,FALSE),IFERROR(U69*VLOOKUP(I69&amp;"31",Lohntabelle!N:P,2,FALSE),""))</f>
        <v/>
      </c>
      <c r="Z69" s="141" t="str">
        <f>IF($B69="","",VLOOKUP($B69,Funktionen!$B$3:$E$99,3,FALSE))</f>
        <v/>
      </c>
      <c r="AA69" s="141" t="str">
        <f>IF($B69="","",VLOOKUP($B69,Funktionen!$B$3:$E$99,4,FALSE))</f>
        <v/>
      </c>
    </row>
    <row r="70" spans="1:27" x14ac:dyDescent="0.2">
      <c r="A70" s="67"/>
      <c r="B70" s="68"/>
      <c r="C70" s="69" t="str">
        <f t="shared" si="5"/>
        <v/>
      </c>
      <c r="D70" s="67"/>
      <c r="E70" s="71"/>
      <c r="F70" s="71"/>
      <c r="G70" s="72"/>
      <c r="H70" s="73"/>
      <c r="I70" s="68"/>
      <c r="J70" s="68"/>
      <c r="K70" s="70"/>
      <c r="L70" s="74"/>
      <c r="M70" s="67"/>
      <c r="N70" s="75"/>
      <c r="O70" s="75"/>
      <c r="P70" s="76"/>
      <c r="Q70" s="76"/>
      <c r="R70" s="119"/>
      <c r="S70" s="77"/>
      <c r="T70" s="80" t="str">
        <f t="shared" si="6"/>
        <v/>
      </c>
      <c r="U70" s="78" t="str">
        <f t="shared" ref="U70:U133" si="7">IF(L70=0,"",IFERROR(R70/12*L70,""))</f>
        <v/>
      </c>
      <c r="V70" s="77"/>
      <c r="W70" s="77"/>
      <c r="X70" s="19"/>
      <c r="Y70" s="140" t="str">
        <f>IF(B70=2.11,U70*VLOOKUP("101",Lohntabelle!N:P,2,FALSE),IFERROR(U70*VLOOKUP(I70&amp;"31",Lohntabelle!N:P,2,FALSE),""))</f>
        <v/>
      </c>
      <c r="Z70" s="141" t="str">
        <f>IF($B70="","",VLOOKUP($B70,Funktionen!$B$3:$E$99,3,FALSE))</f>
        <v/>
      </c>
      <c r="AA70" s="141" t="str">
        <f>IF($B70="","",VLOOKUP($B70,Funktionen!$B$3:$E$99,4,FALSE))</f>
        <v/>
      </c>
    </row>
    <row r="71" spans="1:27" x14ac:dyDescent="0.2">
      <c r="A71" s="67"/>
      <c r="B71" s="68"/>
      <c r="C71" s="69" t="str">
        <f t="shared" si="5"/>
        <v/>
      </c>
      <c r="D71" s="67"/>
      <c r="E71" s="71"/>
      <c r="F71" s="71"/>
      <c r="G71" s="72"/>
      <c r="H71" s="73"/>
      <c r="I71" s="68"/>
      <c r="J71" s="68"/>
      <c r="K71" s="70"/>
      <c r="L71" s="74"/>
      <c r="M71" s="67"/>
      <c r="N71" s="75"/>
      <c r="O71" s="75"/>
      <c r="P71" s="76"/>
      <c r="Q71" s="76"/>
      <c r="R71" s="119"/>
      <c r="S71" s="77"/>
      <c r="T71" s="80" t="str">
        <f t="shared" si="6"/>
        <v/>
      </c>
      <c r="U71" s="78" t="str">
        <f t="shared" si="7"/>
        <v/>
      </c>
      <c r="V71" s="77"/>
      <c r="W71" s="77"/>
      <c r="X71" s="19"/>
      <c r="Y71" s="140" t="str">
        <f>IF(B71=2.11,U71*VLOOKUP("101",Lohntabelle!N:P,2,FALSE),IFERROR(U71*VLOOKUP(I71&amp;"31",Lohntabelle!N:P,2,FALSE),""))</f>
        <v/>
      </c>
      <c r="Z71" s="141" t="str">
        <f>IF($B71="","",VLOOKUP($B71,Funktionen!$B$3:$E$99,3,FALSE))</f>
        <v/>
      </c>
      <c r="AA71" s="141" t="str">
        <f>IF($B71="","",VLOOKUP($B71,Funktionen!$B$3:$E$99,4,FALSE))</f>
        <v/>
      </c>
    </row>
    <row r="72" spans="1:27" x14ac:dyDescent="0.2">
      <c r="A72" s="67"/>
      <c r="B72" s="68"/>
      <c r="C72" s="69" t="str">
        <f t="shared" si="5"/>
        <v/>
      </c>
      <c r="D72" s="67"/>
      <c r="E72" s="71"/>
      <c r="F72" s="71"/>
      <c r="G72" s="72"/>
      <c r="H72" s="73"/>
      <c r="I72" s="68"/>
      <c r="J72" s="68"/>
      <c r="K72" s="70"/>
      <c r="L72" s="74"/>
      <c r="M72" s="67"/>
      <c r="N72" s="75"/>
      <c r="O72" s="75"/>
      <c r="P72" s="76"/>
      <c r="Q72" s="76"/>
      <c r="R72" s="119"/>
      <c r="S72" s="77"/>
      <c r="T72" s="80" t="str">
        <f t="shared" si="6"/>
        <v/>
      </c>
      <c r="U72" s="78" t="str">
        <f t="shared" si="7"/>
        <v/>
      </c>
      <c r="V72" s="77"/>
      <c r="W72" s="77"/>
      <c r="X72" s="19"/>
      <c r="Y72" s="140" t="str">
        <f>IF(B72=2.11,U72*VLOOKUP("101",Lohntabelle!N:P,2,FALSE),IFERROR(U72*VLOOKUP(I72&amp;"31",Lohntabelle!N:P,2,FALSE),""))</f>
        <v/>
      </c>
      <c r="Z72" s="141" t="str">
        <f>IF($B72="","",VLOOKUP($B72,Funktionen!$B$3:$E$99,3,FALSE))</f>
        <v/>
      </c>
      <c r="AA72" s="141" t="str">
        <f>IF($B72="","",VLOOKUP($B72,Funktionen!$B$3:$E$99,4,FALSE))</f>
        <v/>
      </c>
    </row>
    <row r="73" spans="1:27" x14ac:dyDescent="0.2">
      <c r="A73" s="67"/>
      <c r="B73" s="68"/>
      <c r="C73" s="69" t="str">
        <f t="shared" si="5"/>
        <v/>
      </c>
      <c r="D73" s="67"/>
      <c r="E73" s="71"/>
      <c r="F73" s="71"/>
      <c r="G73" s="72"/>
      <c r="H73" s="73"/>
      <c r="I73" s="68"/>
      <c r="J73" s="68"/>
      <c r="K73" s="70"/>
      <c r="L73" s="74"/>
      <c r="M73" s="67"/>
      <c r="N73" s="75"/>
      <c r="O73" s="75"/>
      <c r="P73" s="76"/>
      <c r="Q73" s="76"/>
      <c r="R73" s="119"/>
      <c r="S73" s="77"/>
      <c r="T73" s="80" t="str">
        <f t="shared" si="6"/>
        <v/>
      </c>
      <c r="U73" s="78" t="str">
        <f t="shared" si="7"/>
        <v/>
      </c>
      <c r="V73" s="77"/>
      <c r="W73" s="77"/>
      <c r="X73" s="19"/>
      <c r="Y73" s="140" t="str">
        <f>IF(B73=2.11,U73*VLOOKUP("101",Lohntabelle!N:P,2,FALSE),IFERROR(U73*VLOOKUP(I73&amp;"31",Lohntabelle!N:P,2,FALSE),""))</f>
        <v/>
      </c>
      <c r="Z73" s="141" t="str">
        <f>IF($B73="","",VLOOKUP($B73,Funktionen!$B$3:$E$99,3,FALSE))</f>
        <v/>
      </c>
      <c r="AA73" s="141" t="str">
        <f>IF($B73="","",VLOOKUP($B73,Funktionen!$B$3:$E$99,4,FALSE))</f>
        <v/>
      </c>
    </row>
    <row r="74" spans="1:27" x14ac:dyDescent="0.2">
      <c r="A74" s="67"/>
      <c r="B74" s="68"/>
      <c r="C74" s="69" t="str">
        <f t="shared" si="5"/>
        <v/>
      </c>
      <c r="D74" s="67"/>
      <c r="E74" s="71"/>
      <c r="F74" s="71"/>
      <c r="G74" s="72"/>
      <c r="H74" s="73"/>
      <c r="I74" s="68"/>
      <c r="J74" s="68"/>
      <c r="K74" s="70"/>
      <c r="L74" s="74"/>
      <c r="M74" s="67"/>
      <c r="N74" s="75"/>
      <c r="O74" s="75"/>
      <c r="P74" s="76"/>
      <c r="Q74" s="76"/>
      <c r="R74" s="119"/>
      <c r="S74" s="77"/>
      <c r="T74" s="80" t="str">
        <f t="shared" si="6"/>
        <v/>
      </c>
      <c r="U74" s="78" t="str">
        <f t="shared" si="7"/>
        <v/>
      </c>
      <c r="V74" s="77"/>
      <c r="W74" s="77"/>
      <c r="X74" s="19"/>
      <c r="Y74" s="140" t="str">
        <f>IF(B74=2.11,U74*VLOOKUP("101",Lohntabelle!N:P,2,FALSE),IFERROR(U74*VLOOKUP(I74&amp;"31",Lohntabelle!N:P,2,FALSE),""))</f>
        <v/>
      </c>
      <c r="Z74" s="141" t="str">
        <f>IF($B74="","",VLOOKUP($B74,Funktionen!$B$3:$E$99,3,FALSE))</f>
        <v/>
      </c>
      <c r="AA74" s="141" t="str">
        <f>IF($B74="","",VLOOKUP($B74,Funktionen!$B$3:$E$99,4,FALSE))</f>
        <v/>
      </c>
    </row>
    <row r="75" spans="1:27" x14ac:dyDescent="0.2">
      <c r="A75" s="67"/>
      <c r="B75" s="68"/>
      <c r="C75" s="69" t="str">
        <f t="shared" si="5"/>
        <v/>
      </c>
      <c r="D75" s="67"/>
      <c r="E75" s="71"/>
      <c r="F75" s="71"/>
      <c r="G75" s="72"/>
      <c r="H75" s="73"/>
      <c r="I75" s="68"/>
      <c r="J75" s="68"/>
      <c r="K75" s="70"/>
      <c r="L75" s="74"/>
      <c r="M75" s="67"/>
      <c r="N75" s="75"/>
      <c r="O75" s="75"/>
      <c r="P75" s="76"/>
      <c r="Q75" s="76"/>
      <c r="R75" s="119"/>
      <c r="S75" s="77"/>
      <c r="T75" s="80" t="str">
        <f t="shared" si="6"/>
        <v/>
      </c>
      <c r="U75" s="78" t="str">
        <f t="shared" si="7"/>
        <v/>
      </c>
      <c r="V75" s="77"/>
      <c r="W75" s="77"/>
      <c r="X75" s="19"/>
      <c r="Y75" s="140" t="str">
        <f>IF(B75=2.11,U75*VLOOKUP("101",Lohntabelle!N:P,2,FALSE),IFERROR(U75*VLOOKUP(I75&amp;"31",Lohntabelle!N:P,2,FALSE),""))</f>
        <v/>
      </c>
      <c r="Z75" s="141" t="str">
        <f>IF($B75="","",VLOOKUP($B75,Funktionen!$B$3:$E$99,3,FALSE))</f>
        <v/>
      </c>
      <c r="AA75" s="141" t="str">
        <f>IF($B75="","",VLOOKUP($B75,Funktionen!$B$3:$E$99,4,FALSE))</f>
        <v/>
      </c>
    </row>
    <row r="76" spans="1:27" x14ac:dyDescent="0.2">
      <c r="A76" s="67"/>
      <c r="B76" s="68"/>
      <c r="C76" s="69" t="str">
        <f t="shared" si="5"/>
        <v/>
      </c>
      <c r="D76" s="67"/>
      <c r="E76" s="71"/>
      <c r="F76" s="71"/>
      <c r="G76" s="72"/>
      <c r="H76" s="73"/>
      <c r="I76" s="68"/>
      <c r="J76" s="68"/>
      <c r="K76" s="70"/>
      <c r="L76" s="74"/>
      <c r="M76" s="67"/>
      <c r="N76" s="75"/>
      <c r="O76" s="75"/>
      <c r="P76" s="76"/>
      <c r="Q76" s="76"/>
      <c r="R76" s="119"/>
      <c r="S76" s="77"/>
      <c r="T76" s="80" t="str">
        <f t="shared" si="6"/>
        <v/>
      </c>
      <c r="U76" s="78" t="str">
        <f t="shared" si="7"/>
        <v/>
      </c>
      <c r="V76" s="77"/>
      <c r="W76" s="77"/>
      <c r="X76" s="19"/>
      <c r="Y76" s="140" t="str">
        <f>IF(B76=2.11,U76*VLOOKUP("101",Lohntabelle!N:P,2,FALSE),IFERROR(U76*VLOOKUP(I76&amp;"31",Lohntabelle!N:P,2,FALSE),""))</f>
        <v/>
      </c>
      <c r="Z76" s="141" t="str">
        <f>IF($B76="","",VLOOKUP($B76,Funktionen!$B$3:$E$99,3,FALSE))</f>
        <v/>
      </c>
      <c r="AA76" s="141" t="str">
        <f>IF($B76="","",VLOOKUP($B76,Funktionen!$B$3:$E$99,4,FALSE))</f>
        <v/>
      </c>
    </row>
    <row r="77" spans="1:27" x14ac:dyDescent="0.2">
      <c r="A77" s="67"/>
      <c r="B77" s="68"/>
      <c r="C77" s="69" t="str">
        <f t="shared" si="5"/>
        <v/>
      </c>
      <c r="D77" s="67"/>
      <c r="E77" s="71"/>
      <c r="F77" s="71"/>
      <c r="G77" s="72"/>
      <c r="H77" s="73"/>
      <c r="I77" s="68"/>
      <c r="J77" s="68"/>
      <c r="K77" s="70"/>
      <c r="L77" s="74"/>
      <c r="M77" s="67"/>
      <c r="N77" s="75"/>
      <c r="O77" s="75"/>
      <c r="P77" s="76"/>
      <c r="Q77" s="76"/>
      <c r="R77" s="119"/>
      <c r="S77" s="77"/>
      <c r="T77" s="80" t="str">
        <f t="shared" si="6"/>
        <v/>
      </c>
      <c r="U77" s="78" t="str">
        <f t="shared" si="7"/>
        <v/>
      </c>
      <c r="V77" s="77"/>
      <c r="W77" s="77"/>
      <c r="X77" s="19"/>
      <c r="Y77" s="140" t="str">
        <f>IF(B77=2.11,U77*VLOOKUP("101",Lohntabelle!N:P,2,FALSE),IFERROR(U77*VLOOKUP(I77&amp;"31",Lohntabelle!N:P,2,FALSE),""))</f>
        <v/>
      </c>
      <c r="Z77" s="141" t="str">
        <f>IF($B77="","",VLOOKUP($B77,Funktionen!$B$3:$E$99,3,FALSE))</f>
        <v/>
      </c>
      <c r="AA77" s="141" t="str">
        <f>IF($B77="","",VLOOKUP($B77,Funktionen!$B$3:$E$99,4,FALSE))</f>
        <v/>
      </c>
    </row>
    <row r="78" spans="1:27" x14ac:dyDescent="0.2">
      <c r="A78" s="67"/>
      <c r="B78" s="68"/>
      <c r="C78" s="69" t="str">
        <f t="shared" si="5"/>
        <v/>
      </c>
      <c r="D78" s="67"/>
      <c r="E78" s="71"/>
      <c r="F78" s="71"/>
      <c r="G78" s="72"/>
      <c r="H78" s="73"/>
      <c r="I78" s="68"/>
      <c r="J78" s="68"/>
      <c r="K78" s="70"/>
      <c r="L78" s="74"/>
      <c r="M78" s="67"/>
      <c r="N78" s="75"/>
      <c r="O78" s="75"/>
      <c r="P78" s="76"/>
      <c r="Q78" s="76"/>
      <c r="R78" s="119"/>
      <c r="S78" s="77"/>
      <c r="T78" s="80" t="str">
        <f t="shared" si="6"/>
        <v/>
      </c>
      <c r="U78" s="78" t="str">
        <f t="shared" si="7"/>
        <v/>
      </c>
      <c r="V78" s="77"/>
      <c r="W78" s="77"/>
      <c r="X78" s="19"/>
      <c r="Y78" s="140" t="str">
        <f>IF(B78=2.11,U78*VLOOKUP("101",Lohntabelle!N:P,2,FALSE),IFERROR(U78*VLOOKUP(I78&amp;"31",Lohntabelle!N:P,2,FALSE),""))</f>
        <v/>
      </c>
      <c r="Z78" s="141" t="str">
        <f>IF($B78="","",VLOOKUP($B78,Funktionen!$B$3:$E$99,3,FALSE))</f>
        <v/>
      </c>
      <c r="AA78" s="141" t="str">
        <f>IF($B78="","",VLOOKUP($B78,Funktionen!$B$3:$E$99,4,FALSE))</f>
        <v/>
      </c>
    </row>
    <row r="79" spans="1:27" x14ac:dyDescent="0.2">
      <c r="A79" s="67"/>
      <c r="B79" s="68"/>
      <c r="C79" s="69" t="str">
        <f t="shared" si="5"/>
        <v/>
      </c>
      <c r="D79" s="67"/>
      <c r="E79" s="71"/>
      <c r="F79" s="71"/>
      <c r="G79" s="72"/>
      <c r="H79" s="73"/>
      <c r="I79" s="68"/>
      <c r="J79" s="68"/>
      <c r="K79" s="70"/>
      <c r="L79" s="74"/>
      <c r="M79" s="67"/>
      <c r="N79" s="75"/>
      <c r="O79" s="75"/>
      <c r="P79" s="76"/>
      <c r="Q79" s="76"/>
      <c r="R79" s="119"/>
      <c r="S79" s="77"/>
      <c r="T79" s="80" t="str">
        <f t="shared" si="6"/>
        <v/>
      </c>
      <c r="U79" s="78" t="str">
        <f t="shared" si="7"/>
        <v/>
      </c>
      <c r="V79" s="77"/>
      <c r="W79" s="77"/>
      <c r="X79" s="19"/>
      <c r="Y79" s="140" t="str">
        <f>IF(B79=2.11,U79*VLOOKUP("101",Lohntabelle!N:P,2,FALSE),IFERROR(U79*VLOOKUP(I79&amp;"31",Lohntabelle!N:P,2,FALSE),""))</f>
        <v/>
      </c>
      <c r="Z79" s="141" t="str">
        <f>IF($B79="","",VLOOKUP($B79,Funktionen!$B$3:$E$99,3,FALSE))</f>
        <v/>
      </c>
      <c r="AA79" s="141" t="str">
        <f>IF($B79="","",VLOOKUP($B79,Funktionen!$B$3:$E$99,4,FALSE))</f>
        <v/>
      </c>
    </row>
    <row r="80" spans="1:27" x14ac:dyDescent="0.2">
      <c r="A80" s="67"/>
      <c r="B80" s="68"/>
      <c r="C80" s="69" t="str">
        <f t="shared" si="5"/>
        <v/>
      </c>
      <c r="D80" s="67"/>
      <c r="E80" s="71"/>
      <c r="F80" s="71"/>
      <c r="G80" s="72"/>
      <c r="H80" s="73"/>
      <c r="I80" s="68"/>
      <c r="J80" s="68"/>
      <c r="K80" s="70"/>
      <c r="L80" s="74"/>
      <c r="M80" s="67"/>
      <c r="N80" s="75"/>
      <c r="O80" s="75"/>
      <c r="P80" s="76"/>
      <c r="Q80" s="76"/>
      <c r="R80" s="119"/>
      <c r="S80" s="77"/>
      <c r="T80" s="80" t="str">
        <f t="shared" si="6"/>
        <v/>
      </c>
      <c r="U80" s="78" t="str">
        <f t="shared" si="7"/>
        <v/>
      </c>
      <c r="V80" s="77"/>
      <c r="W80" s="77"/>
      <c r="X80" s="19"/>
      <c r="Y80" s="140" t="str">
        <f>IF(B80=2.11,U80*VLOOKUP("101",Lohntabelle!N:P,2,FALSE),IFERROR(U80*VLOOKUP(I80&amp;"31",Lohntabelle!N:P,2,FALSE),""))</f>
        <v/>
      </c>
      <c r="Z80" s="141" t="str">
        <f>IF($B80="","",VLOOKUP($B80,Funktionen!$B$3:$E$99,3,FALSE))</f>
        <v/>
      </c>
      <c r="AA80" s="141" t="str">
        <f>IF($B80="","",VLOOKUP($B80,Funktionen!$B$3:$E$99,4,FALSE))</f>
        <v/>
      </c>
    </row>
    <row r="81" spans="1:27" x14ac:dyDescent="0.2">
      <c r="A81" s="67"/>
      <c r="B81" s="68"/>
      <c r="C81" s="69" t="str">
        <f t="shared" si="5"/>
        <v/>
      </c>
      <c r="D81" s="67"/>
      <c r="E81" s="71"/>
      <c r="F81" s="71"/>
      <c r="G81" s="72"/>
      <c r="H81" s="73"/>
      <c r="I81" s="68"/>
      <c r="J81" s="68"/>
      <c r="K81" s="70"/>
      <c r="L81" s="74"/>
      <c r="M81" s="67"/>
      <c r="N81" s="75"/>
      <c r="O81" s="75"/>
      <c r="P81" s="76"/>
      <c r="Q81" s="76"/>
      <c r="R81" s="119"/>
      <c r="S81" s="77"/>
      <c r="T81" s="80" t="str">
        <f t="shared" si="6"/>
        <v/>
      </c>
      <c r="U81" s="78" t="str">
        <f t="shared" si="7"/>
        <v/>
      </c>
      <c r="V81" s="77"/>
      <c r="W81" s="77"/>
      <c r="X81" s="19"/>
      <c r="Y81" s="140" t="str">
        <f>IF(B81=2.11,U81*VLOOKUP("101",Lohntabelle!N:P,2,FALSE),IFERROR(U81*VLOOKUP(I81&amp;"31",Lohntabelle!N:P,2,FALSE),""))</f>
        <v/>
      </c>
      <c r="Z81" s="141" t="str">
        <f>IF($B81="","",VLOOKUP($B81,Funktionen!$B$3:$E$99,3,FALSE))</f>
        <v/>
      </c>
      <c r="AA81" s="141" t="str">
        <f>IF($B81="","",VLOOKUP($B81,Funktionen!$B$3:$E$99,4,FALSE))</f>
        <v/>
      </c>
    </row>
    <row r="82" spans="1:27" x14ac:dyDescent="0.2">
      <c r="A82" s="67"/>
      <c r="B82" s="68"/>
      <c r="C82" s="69" t="str">
        <f t="shared" si="5"/>
        <v/>
      </c>
      <c r="D82" s="67"/>
      <c r="E82" s="71"/>
      <c r="F82" s="71"/>
      <c r="G82" s="72"/>
      <c r="H82" s="73"/>
      <c r="I82" s="68"/>
      <c r="J82" s="68"/>
      <c r="K82" s="70"/>
      <c r="L82" s="74"/>
      <c r="M82" s="67"/>
      <c r="N82" s="75"/>
      <c r="O82" s="75"/>
      <c r="P82" s="76"/>
      <c r="Q82" s="76"/>
      <c r="R82" s="119"/>
      <c r="S82" s="77"/>
      <c r="T82" s="80" t="str">
        <f t="shared" si="6"/>
        <v/>
      </c>
      <c r="U82" s="78" t="str">
        <f t="shared" si="7"/>
        <v/>
      </c>
      <c r="V82" s="77"/>
      <c r="W82" s="77"/>
      <c r="X82" s="19"/>
      <c r="Y82" s="140" t="str">
        <f>IF(B82=2.11,U82*VLOOKUP("101",Lohntabelle!N:P,2,FALSE),IFERROR(U82*VLOOKUP(I82&amp;"31",Lohntabelle!N:P,2,FALSE),""))</f>
        <v/>
      </c>
      <c r="Z82" s="141" t="str">
        <f>IF($B82="","",VLOOKUP($B82,Funktionen!$B$3:$E$99,3,FALSE))</f>
        <v/>
      </c>
      <c r="AA82" s="141" t="str">
        <f>IF($B82="","",VLOOKUP($B82,Funktionen!$B$3:$E$99,4,FALSE))</f>
        <v/>
      </c>
    </row>
    <row r="83" spans="1:27" x14ac:dyDescent="0.2">
      <c r="A83" s="67"/>
      <c r="B83" s="68"/>
      <c r="C83" s="69" t="str">
        <f t="shared" si="5"/>
        <v/>
      </c>
      <c r="D83" s="67"/>
      <c r="E83" s="71"/>
      <c r="F83" s="71"/>
      <c r="G83" s="72"/>
      <c r="H83" s="73"/>
      <c r="I83" s="68"/>
      <c r="J83" s="68"/>
      <c r="K83" s="70"/>
      <c r="L83" s="74"/>
      <c r="M83" s="67"/>
      <c r="N83" s="75"/>
      <c r="O83" s="75"/>
      <c r="P83" s="76"/>
      <c r="Q83" s="76"/>
      <c r="R83" s="119"/>
      <c r="S83" s="77"/>
      <c r="T83" s="80" t="str">
        <f t="shared" si="6"/>
        <v/>
      </c>
      <c r="U83" s="78" t="str">
        <f t="shared" si="7"/>
        <v/>
      </c>
      <c r="V83" s="77"/>
      <c r="W83" s="77"/>
      <c r="X83" s="19"/>
      <c r="Y83" s="140" t="str">
        <f>IF(B83=2.11,U83*VLOOKUP("101",Lohntabelle!N:P,2,FALSE),IFERROR(U83*VLOOKUP(I83&amp;"31",Lohntabelle!N:P,2,FALSE),""))</f>
        <v/>
      </c>
      <c r="Z83" s="141" t="str">
        <f>IF($B83="","",VLOOKUP($B83,Funktionen!$B$3:$E$99,3,FALSE))</f>
        <v/>
      </c>
      <c r="AA83" s="141" t="str">
        <f>IF($B83="","",VLOOKUP($B83,Funktionen!$B$3:$E$99,4,FALSE))</f>
        <v/>
      </c>
    </row>
    <row r="84" spans="1:27" x14ac:dyDescent="0.2">
      <c r="A84" s="67"/>
      <c r="B84" s="68"/>
      <c r="C84" s="69" t="str">
        <f t="shared" si="5"/>
        <v/>
      </c>
      <c r="D84" s="67"/>
      <c r="E84" s="71"/>
      <c r="F84" s="71"/>
      <c r="G84" s="72"/>
      <c r="H84" s="73"/>
      <c r="I84" s="68"/>
      <c r="J84" s="68"/>
      <c r="K84" s="70"/>
      <c r="L84" s="74"/>
      <c r="M84" s="67"/>
      <c r="N84" s="75"/>
      <c r="O84" s="75"/>
      <c r="P84" s="76"/>
      <c r="Q84" s="76"/>
      <c r="R84" s="119"/>
      <c r="S84" s="77"/>
      <c r="T84" s="80" t="str">
        <f t="shared" si="6"/>
        <v/>
      </c>
      <c r="U84" s="78" t="str">
        <f t="shared" si="7"/>
        <v/>
      </c>
      <c r="V84" s="77"/>
      <c r="W84" s="77"/>
      <c r="X84" s="19"/>
      <c r="Y84" s="140" t="str">
        <f>IF(B84=2.11,U84*VLOOKUP("101",Lohntabelle!N:P,2,FALSE),IFERROR(U84*VLOOKUP(I84&amp;"31",Lohntabelle!N:P,2,FALSE),""))</f>
        <v/>
      </c>
      <c r="Z84" s="141" t="str">
        <f>IF($B84="","",VLOOKUP($B84,Funktionen!$B$3:$E$99,3,FALSE))</f>
        <v/>
      </c>
      <c r="AA84" s="141" t="str">
        <f>IF($B84="","",VLOOKUP($B84,Funktionen!$B$3:$E$99,4,FALSE))</f>
        <v/>
      </c>
    </row>
    <row r="85" spans="1:27" x14ac:dyDescent="0.2">
      <c r="A85" s="67"/>
      <c r="B85" s="68"/>
      <c r="C85" s="69" t="str">
        <f t="shared" si="5"/>
        <v/>
      </c>
      <c r="D85" s="67"/>
      <c r="E85" s="71"/>
      <c r="F85" s="71"/>
      <c r="G85" s="72"/>
      <c r="H85" s="73"/>
      <c r="I85" s="68"/>
      <c r="J85" s="68"/>
      <c r="K85" s="70"/>
      <c r="L85" s="74"/>
      <c r="M85" s="67"/>
      <c r="N85" s="75"/>
      <c r="O85" s="75"/>
      <c r="P85" s="76"/>
      <c r="Q85" s="76"/>
      <c r="R85" s="119"/>
      <c r="S85" s="77"/>
      <c r="T85" s="80" t="str">
        <f t="shared" si="6"/>
        <v/>
      </c>
      <c r="U85" s="78" t="str">
        <f t="shared" si="7"/>
        <v/>
      </c>
      <c r="V85" s="77"/>
      <c r="W85" s="77"/>
      <c r="X85" s="19"/>
      <c r="Y85" s="140" t="str">
        <f>IF(B85=2.11,U85*VLOOKUP("101",Lohntabelle!N:P,2,FALSE),IFERROR(U85*VLOOKUP(I85&amp;"31",Lohntabelle!N:P,2,FALSE),""))</f>
        <v/>
      </c>
      <c r="Z85" s="141" t="str">
        <f>IF($B85="","",VLOOKUP($B85,Funktionen!$B$3:$E$99,3,FALSE))</f>
        <v/>
      </c>
      <c r="AA85" s="141" t="str">
        <f>IF($B85="","",VLOOKUP($B85,Funktionen!$B$3:$E$99,4,FALSE))</f>
        <v/>
      </c>
    </row>
    <row r="86" spans="1:27" x14ac:dyDescent="0.2">
      <c r="A86" s="67"/>
      <c r="B86" s="68"/>
      <c r="C86" s="69" t="str">
        <f t="shared" si="5"/>
        <v/>
      </c>
      <c r="D86" s="67"/>
      <c r="E86" s="71"/>
      <c r="F86" s="71"/>
      <c r="G86" s="72"/>
      <c r="H86" s="73"/>
      <c r="I86" s="68"/>
      <c r="J86" s="68"/>
      <c r="K86" s="70"/>
      <c r="L86" s="74"/>
      <c r="M86" s="67"/>
      <c r="N86" s="75"/>
      <c r="O86" s="75"/>
      <c r="P86" s="76"/>
      <c r="Q86" s="76"/>
      <c r="R86" s="119"/>
      <c r="S86" s="77"/>
      <c r="T86" s="80" t="str">
        <f t="shared" si="6"/>
        <v/>
      </c>
      <c r="U86" s="78" t="str">
        <f t="shared" si="7"/>
        <v/>
      </c>
      <c r="V86" s="77"/>
      <c r="W86" s="77"/>
      <c r="X86" s="19"/>
      <c r="Y86" s="140" t="str">
        <f>IF(B86=2.11,U86*VLOOKUP("101",Lohntabelle!N:P,2,FALSE),IFERROR(U86*VLOOKUP(I86&amp;"31",Lohntabelle!N:P,2,FALSE),""))</f>
        <v/>
      </c>
      <c r="Z86" s="141" t="str">
        <f>IF($B86="","",VLOOKUP($B86,Funktionen!$B$3:$E$99,3,FALSE))</f>
        <v/>
      </c>
      <c r="AA86" s="141" t="str">
        <f>IF($B86="","",VLOOKUP($B86,Funktionen!$B$3:$E$99,4,FALSE))</f>
        <v/>
      </c>
    </row>
    <row r="87" spans="1:27" x14ac:dyDescent="0.2">
      <c r="A87" s="67"/>
      <c r="B87" s="68"/>
      <c r="C87" s="69" t="str">
        <f t="shared" si="5"/>
        <v/>
      </c>
      <c r="D87" s="67"/>
      <c r="E87" s="71"/>
      <c r="F87" s="71"/>
      <c r="G87" s="72"/>
      <c r="H87" s="73"/>
      <c r="I87" s="68"/>
      <c r="J87" s="68"/>
      <c r="K87" s="70"/>
      <c r="L87" s="74"/>
      <c r="M87" s="67"/>
      <c r="N87" s="75"/>
      <c r="O87" s="75"/>
      <c r="P87" s="76"/>
      <c r="Q87" s="76"/>
      <c r="R87" s="119"/>
      <c r="S87" s="77"/>
      <c r="T87" s="80" t="str">
        <f t="shared" si="6"/>
        <v/>
      </c>
      <c r="U87" s="78" t="str">
        <f t="shared" si="7"/>
        <v/>
      </c>
      <c r="V87" s="77"/>
      <c r="W87" s="77"/>
      <c r="X87" s="19"/>
      <c r="Y87" s="140" t="str">
        <f>IF(B87=2.11,U87*VLOOKUP("101",Lohntabelle!N:P,2,FALSE),IFERROR(U87*VLOOKUP(I87&amp;"31",Lohntabelle!N:P,2,FALSE),""))</f>
        <v/>
      </c>
      <c r="Z87" s="141" t="str">
        <f>IF($B87="","",VLOOKUP($B87,Funktionen!$B$3:$E$99,3,FALSE))</f>
        <v/>
      </c>
      <c r="AA87" s="141" t="str">
        <f>IF($B87="","",VLOOKUP($B87,Funktionen!$B$3:$E$99,4,FALSE))</f>
        <v/>
      </c>
    </row>
    <row r="88" spans="1:27" x14ac:dyDescent="0.2">
      <c r="A88" s="67"/>
      <c r="B88" s="68"/>
      <c r="C88" s="69" t="str">
        <f t="shared" si="5"/>
        <v/>
      </c>
      <c r="D88" s="67"/>
      <c r="E88" s="71"/>
      <c r="F88" s="71"/>
      <c r="G88" s="72"/>
      <c r="H88" s="73"/>
      <c r="I88" s="68"/>
      <c r="J88" s="68"/>
      <c r="K88" s="70"/>
      <c r="L88" s="74"/>
      <c r="M88" s="67"/>
      <c r="N88" s="75"/>
      <c r="O88" s="75"/>
      <c r="P88" s="76"/>
      <c r="Q88" s="76"/>
      <c r="R88" s="119"/>
      <c r="S88" s="77"/>
      <c r="T88" s="80" t="str">
        <f t="shared" si="6"/>
        <v/>
      </c>
      <c r="U88" s="78" t="str">
        <f t="shared" si="7"/>
        <v/>
      </c>
      <c r="V88" s="77"/>
      <c r="W88" s="77"/>
      <c r="X88" s="19"/>
      <c r="Y88" s="140" t="str">
        <f>IF(B88=2.11,U88*VLOOKUP("101",Lohntabelle!N:P,2,FALSE),IFERROR(U88*VLOOKUP(I88&amp;"31",Lohntabelle!N:P,2,FALSE),""))</f>
        <v/>
      </c>
      <c r="Z88" s="141" t="str">
        <f>IF($B88="","",VLOOKUP($B88,Funktionen!$B$3:$E$99,3,FALSE))</f>
        <v/>
      </c>
      <c r="AA88" s="141" t="str">
        <f>IF($B88="","",VLOOKUP($B88,Funktionen!$B$3:$E$99,4,FALSE))</f>
        <v/>
      </c>
    </row>
    <row r="89" spans="1:27" x14ac:dyDescent="0.2">
      <c r="A89" s="67"/>
      <c r="B89" s="68"/>
      <c r="C89" s="69" t="str">
        <f t="shared" si="5"/>
        <v/>
      </c>
      <c r="D89" s="67"/>
      <c r="E89" s="71"/>
      <c r="F89" s="71"/>
      <c r="G89" s="72"/>
      <c r="H89" s="73"/>
      <c r="I89" s="68"/>
      <c r="J89" s="68"/>
      <c r="K89" s="70"/>
      <c r="L89" s="74"/>
      <c r="M89" s="67"/>
      <c r="N89" s="75"/>
      <c r="O89" s="75"/>
      <c r="P89" s="76"/>
      <c r="Q89" s="76"/>
      <c r="R89" s="119"/>
      <c r="S89" s="77"/>
      <c r="T89" s="80" t="str">
        <f t="shared" si="6"/>
        <v/>
      </c>
      <c r="U89" s="78" t="str">
        <f t="shared" si="7"/>
        <v/>
      </c>
      <c r="V89" s="77"/>
      <c r="W89" s="77"/>
      <c r="X89" s="19"/>
      <c r="Y89" s="140" t="str">
        <f>IF(B89=2.11,U89*VLOOKUP("101",Lohntabelle!N:P,2,FALSE),IFERROR(U89*VLOOKUP(I89&amp;"31",Lohntabelle!N:P,2,FALSE),""))</f>
        <v/>
      </c>
      <c r="Z89" s="141" t="str">
        <f>IF($B89="","",VLOOKUP($B89,Funktionen!$B$3:$E$99,3,FALSE))</f>
        <v/>
      </c>
      <c r="AA89" s="141" t="str">
        <f>IF($B89="","",VLOOKUP($B89,Funktionen!$B$3:$E$99,4,FALSE))</f>
        <v/>
      </c>
    </row>
    <row r="90" spans="1:27" x14ac:dyDescent="0.2">
      <c r="A90" s="67"/>
      <c r="B90" s="68"/>
      <c r="C90" s="69" t="str">
        <f t="shared" si="5"/>
        <v/>
      </c>
      <c r="D90" s="67"/>
      <c r="E90" s="71"/>
      <c r="F90" s="71"/>
      <c r="G90" s="72"/>
      <c r="H90" s="73"/>
      <c r="I90" s="68"/>
      <c r="J90" s="68"/>
      <c r="K90" s="70"/>
      <c r="L90" s="74"/>
      <c r="M90" s="67"/>
      <c r="N90" s="75"/>
      <c r="O90" s="75"/>
      <c r="P90" s="76"/>
      <c r="Q90" s="76"/>
      <c r="R90" s="119"/>
      <c r="S90" s="77"/>
      <c r="T90" s="80" t="str">
        <f t="shared" si="6"/>
        <v/>
      </c>
      <c r="U90" s="78" t="str">
        <f t="shared" si="7"/>
        <v/>
      </c>
      <c r="V90" s="77"/>
      <c r="W90" s="77"/>
      <c r="X90" s="19"/>
      <c r="Y90" s="140" t="str">
        <f>IF(B90=2.11,U90*VLOOKUP("101",Lohntabelle!N:P,2,FALSE),IFERROR(U90*VLOOKUP(I90&amp;"31",Lohntabelle!N:P,2,FALSE),""))</f>
        <v/>
      </c>
      <c r="Z90" s="141" t="str">
        <f>IF($B90="","",VLOOKUP($B90,Funktionen!$B$3:$E$99,3,FALSE))</f>
        <v/>
      </c>
      <c r="AA90" s="141" t="str">
        <f>IF($B90="","",VLOOKUP($B90,Funktionen!$B$3:$E$99,4,FALSE))</f>
        <v/>
      </c>
    </row>
    <row r="91" spans="1:27" x14ac:dyDescent="0.2">
      <c r="A91" s="67"/>
      <c r="B91" s="68"/>
      <c r="C91" s="69" t="str">
        <f t="shared" si="5"/>
        <v/>
      </c>
      <c r="D91" s="67"/>
      <c r="E91" s="71"/>
      <c r="F91" s="71"/>
      <c r="G91" s="72"/>
      <c r="H91" s="73"/>
      <c r="I91" s="68"/>
      <c r="J91" s="68"/>
      <c r="K91" s="70"/>
      <c r="L91" s="74"/>
      <c r="M91" s="67"/>
      <c r="N91" s="75"/>
      <c r="O91" s="75"/>
      <c r="P91" s="76"/>
      <c r="Q91" s="76"/>
      <c r="R91" s="119"/>
      <c r="S91" s="77"/>
      <c r="T91" s="80" t="str">
        <f t="shared" si="6"/>
        <v/>
      </c>
      <c r="U91" s="78" t="str">
        <f t="shared" si="7"/>
        <v/>
      </c>
      <c r="V91" s="77"/>
      <c r="W91" s="77"/>
      <c r="X91" s="19"/>
      <c r="Y91" s="140" t="str">
        <f>IF(B91=2.11,U91*VLOOKUP("101",Lohntabelle!N:P,2,FALSE),IFERROR(U91*VLOOKUP(I91&amp;"31",Lohntabelle!N:P,2,FALSE),""))</f>
        <v/>
      </c>
      <c r="Z91" s="141" t="str">
        <f>IF($B91="","",VLOOKUP($B91,Funktionen!$B$3:$E$99,3,FALSE))</f>
        <v/>
      </c>
      <c r="AA91" s="141" t="str">
        <f>IF($B91="","",VLOOKUP($B91,Funktionen!$B$3:$E$99,4,FALSE))</f>
        <v/>
      </c>
    </row>
    <row r="92" spans="1:27" x14ac:dyDescent="0.2">
      <c r="A92" s="67"/>
      <c r="B92" s="68"/>
      <c r="C92" s="69" t="str">
        <f t="shared" si="5"/>
        <v/>
      </c>
      <c r="D92" s="67"/>
      <c r="E92" s="71"/>
      <c r="F92" s="71"/>
      <c r="G92" s="72"/>
      <c r="H92" s="73"/>
      <c r="I92" s="68"/>
      <c r="J92" s="68"/>
      <c r="K92" s="70"/>
      <c r="L92" s="74"/>
      <c r="M92" s="67"/>
      <c r="N92" s="75"/>
      <c r="O92" s="75"/>
      <c r="P92" s="76"/>
      <c r="Q92" s="76"/>
      <c r="R92" s="119"/>
      <c r="S92" s="77"/>
      <c r="T92" s="80" t="str">
        <f t="shared" si="6"/>
        <v/>
      </c>
      <c r="U92" s="78" t="str">
        <f t="shared" si="7"/>
        <v/>
      </c>
      <c r="V92" s="77"/>
      <c r="W92" s="77"/>
      <c r="X92" s="19"/>
      <c r="Y92" s="140" t="str">
        <f>IF(B92=2.11,U92*VLOOKUP("101",Lohntabelle!N:P,2,FALSE),IFERROR(U92*VLOOKUP(I92&amp;"31",Lohntabelle!N:P,2,FALSE),""))</f>
        <v/>
      </c>
      <c r="Z92" s="141" t="str">
        <f>IF($B92="","",VLOOKUP($B92,Funktionen!$B$3:$E$99,3,FALSE))</f>
        <v/>
      </c>
      <c r="AA92" s="141" t="str">
        <f>IF($B92="","",VLOOKUP($B92,Funktionen!$B$3:$E$99,4,FALSE))</f>
        <v/>
      </c>
    </row>
    <row r="93" spans="1:27" x14ac:dyDescent="0.2">
      <c r="A93" s="67"/>
      <c r="B93" s="68"/>
      <c r="C93" s="69" t="str">
        <f t="shared" si="5"/>
        <v/>
      </c>
      <c r="D93" s="67"/>
      <c r="E93" s="71"/>
      <c r="F93" s="71"/>
      <c r="G93" s="72"/>
      <c r="H93" s="73"/>
      <c r="I93" s="68"/>
      <c r="J93" s="68"/>
      <c r="K93" s="70"/>
      <c r="L93" s="74"/>
      <c r="M93" s="67"/>
      <c r="N93" s="75"/>
      <c r="O93" s="75"/>
      <c r="P93" s="76"/>
      <c r="Q93" s="76"/>
      <c r="R93" s="119"/>
      <c r="S93" s="77"/>
      <c r="T93" s="80" t="str">
        <f t="shared" si="6"/>
        <v/>
      </c>
      <c r="U93" s="78" t="str">
        <f t="shared" si="7"/>
        <v/>
      </c>
      <c r="V93" s="77"/>
      <c r="W93" s="77"/>
      <c r="X93" s="19"/>
      <c r="Y93" s="140" t="str">
        <f>IF(B93=2.11,U93*VLOOKUP("101",Lohntabelle!N:P,2,FALSE),IFERROR(U93*VLOOKUP(I93&amp;"31",Lohntabelle!N:P,2,FALSE),""))</f>
        <v/>
      </c>
      <c r="Z93" s="141" t="str">
        <f>IF($B93="","",VLOOKUP($B93,Funktionen!$B$3:$E$99,3,FALSE))</f>
        <v/>
      </c>
      <c r="AA93" s="141" t="str">
        <f>IF($B93="","",VLOOKUP($B93,Funktionen!$B$3:$E$99,4,FALSE))</f>
        <v/>
      </c>
    </row>
    <row r="94" spans="1:27" x14ac:dyDescent="0.2">
      <c r="A94" s="67"/>
      <c r="B94" s="68"/>
      <c r="C94" s="69" t="str">
        <f t="shared" si="5"/>
        <v/>
      </c>
      <c r="D94" s="67"/>
      <c r="E94" s="71"/>
      <c r="F94" s="71"/>
      <c r="G94" s="72"/>
      <c r="H94" s="73"/>
      <c r="I94" s="68"/>
      <c r="J94" s="68"/>
      <c r="K94" s="70"/>
      <c r="L94" s="74"/>
      <c r="M94" s="67"/>
      <c r="N94" s="75"/>
      <c r="O94" s="75"/>
      <c r="P94" s="76"/>
      <c r="Q94" s="76"/>
      <c r="R94" s="119"/>
      <c r="S94" s="77"/>
      <c r="T94" s="80" t="str">
        <f t="shared" si="6"/>
        <v/>
      </c>
      <c r="U94" s="78" t="str">
        <f t="shared" si="7"/>
        <v/>
      </c>
      <c r="V94" s="77"/>
      <c r="W94" s="77"/>
      <c r="X94" s="19"/>
      <c r="Y94" s="140" t="str">
        <f>IF(B94=2.11,U94*VLOOKUP("101",Lohntabelle!N:P,2,FALSE),IFERROR(U94*VLOOKUP(I94&amp;"31",Lohntabelle!N:P,2,FALSE),""))</f>
        <v/>
      </c>
      <c r="Z94" s="141" t="str">
        <f>IF($B94="","",VLOOKUP($B94,Funktionen!$B$3:$E$99,3,FALSE))</f>
        <v/>
      </c>
      <c r="AA94" s="141" t="str">
        <f>IF($B94="","",VLOOKUP($B94,Funktionen!$B$3:$E$99,4,FALSE))</f>
        <v/>
      </c>
    </row>
    <row r="95" spans="1:27" x14ac:dyDescent="0.2">
      <c r="A95" s="67"/>
      <c r="B95" s="68"/>
      <c r="C95" s="69" t="str">
        <f t="shared" si="5"/>
        <v/>
      </c>
      <c r="D95" s="67"/>
      <c r="E95" s="71"/>
      <c r="F95" s="71"/>
      <c r="G95" s="72"/>
      <c r="H95" s="73"/>
      <c r="I95" s="68"/>
      <c r="J95" s="68"/>
      <c r="K95" s="70"/>
      <c r="L95" s="74"/>
      <c r="M95" s="67"/>
      <c r="N95" s="75"/>
      <c r="O95" s="75"/>
      <c r="P95" s="76"/>
      <c r="Q95" s="76"/>
      <c r="R95" s="119"/>
      <c r="S95" s="77"/>
      <c r="T95" s="80" t="str">
        <f t="shared" si="6"/>
        <v/>
      </c>
      <c r="U95" s="78" t="str">
        <f t="shared" si="7"/>
        <v/>
      </c>
      <c r="V95" s="77"/>
      <c r="W95" s="77"/>
      <c r="X95" s="19"/>
      <c r="Y95" s="140" t="str">
        <f>IF(B95=2.11,U95*VLOOKUP("101",Lohntabelle!N:P,2,FALSE),IFERROR(U95*VLOOKUP(I95&amp;"31",Lohntabelle!N:P,2,FALSE),""))</f>
        <v/>
      </c>
      <c r="Z95" s="141" t="str">
        <f>IF($B95="","",VLOOKUP($B95,Funktionen!$B$3:$E$99,3,FALSE))</f>
        <v/>
      </c>
      <c r="AA95" s="141" t="str">
        <f>IF($B95="","",VLOOKUP($B95,Funktionen!$B$3:$E$99,4,FALSE))</f>
        <v/>
      </c>
    </row>
    <row r="96" spans="1:27" x14ac:dyDescent="0.2">
      <c r="A96" s="67"/>
      <c r="B96" s="68"/>
      <c r="C96" s="69" t="str">
        <f t="shared" si="5"/>
        <v/>
      </c>
      <c r="D96" s="67"/>
      <c r="E96" s="71"/>
      <c r="F96" s="71"/>
      <c r="G96" s="72"/>
      <c r="H96" s="73"/>
      <c r="I96" s="68"/>
      <c r="J96" s="68"/>
      <c r="K96" s="70"/>
      <c r="L96" s="74"/>
      <c r="M96" s="67"/>
      <c r="N96" s="75"/>
      <c r="O96" s="75"/>
      <c r="P96" s="76"/>
      <c r="Q96" s="76"/>
      <c r="R96" s="119"/>
      <c r="S96" s="77"/>
      <c r="T96" s="80" t="str">
        <f t="shared" si="6"/>
        <v/>
      </c>
      <c r="U96" s="78" t="str">
        <f t="shared" si="7"/>
        <v/>
      </c>
      <c r="V96" s="77"/>
      <c r="W96" s="77"/>
      <c r="X96" s="19"/>
      <c r="Y96" s="140" t="str">
        <f>IF(B96=2.11,U96*VLOOKUP("101",Lohntabelle!N:P,2,FALSE),IFERROR(U96*VLOOKUP(I96&amp;"31",Lohntabelle!N:P,2,FALSE),""))</f>
        <v/>
      </c>
      <c r="Z96" s="141" t="str">
        <f>IF($B96="","",VLOOKUP($B96,Funktionen!$B$3:$E$99,3,FALSE))</f>
        <v/>
      </c>
      <c r="AA96" s="141" t="str">
        <f>IF($B96="","",VLOOKUP($B96,Funktionen!$B$3:$E$99,4,FALSE))</f>
        <v/>
      </c>
    </row>
    <row r="97" spans="1:27" x14ac:dyDescent="0.2">
      <c r="A97" s="67"/>
      <c r="B97" s="68"/>
      <c r="C97" s="69" t="str">
        <f t="shared" si="5"/>
        <v/>
      </c>
      <c r="D97" s="67"/>
      <c r="E97" s="71"/>
      <c r="F97" s="71"/>
      <c r="G97" s="72"/>
      <c r="H97" s="73"/>
      <c r="I97" s="68"/>
      <c r="J97" s="68"/>
      <c r="K97" s="70"/>
      <c r="L97" s="74"/>
      <c r="M97" s="67"/>
      <c r="N97" s="75"/>
      <c r="O97" s="75"/>
      <c r="P97" s="76"/>
      <c r="Q97" s="76"/>
      <c r="R97" s="119"/>
      <c r="S97" s="77"/>
      <c r="T97" s="80" t="str">
        <f t="shared" si="6"/>
        <v/>
      </c>
      <c r="U97" s="78" t="str">
        <f t="shared" si="7"/>
        <v/>
      </c>
      <c r="V97" s="77"/>
      <c r="W97" s="77"/>
      <c r="X97" s="19"/>
      <c r="Y97" s="140" t="str">
        <f>IF(B97=2.11,U97*VLOOKUP("101",Lohntabelle!N:P,2,FALSE),IFERROR(U97*VLOOKUP(I97&amp;"31",Lohntabelle!N:P,2,FALSE),""))</f>
        <v/>
      </c>
      <c r="Z97" s="141" t="str">
        <f>IF($B97="","",VLOOKUP($B97,Funktionen!$B$3:$E$99,3,FALSE))</f>
        <v/>
      </c>
      <c r="AA97" s="141" t="str">
        <f>IF($B97="","",VLOOKUP($B97,Funktionen!$B$3:$E$99,4,FALSE))</f>
        <v/>
      </c>
    </row>
    <row r="98" spans="1:27" x14ac:dyDescent="0.2">
      <c r="A98" s="67"/>
      <c r="B98" s="68"/>
      <c r="C98" s="69" t="str">
        <f t="shared" si="5"/>
        <v/>
      </c>
      <c r="D98" s="67"/>
      <c r="E98" s="71"/>
      <c r="F98" s="71"/>
      <c r="G98" s="72"/>
      <c r="H98" s="73"/>
      <c r="I98" s="68"/>
      <c r="J98" s="68"/>
      <c r="K98" s="70"/>
      <c r="L98" s="74"/>
      <c r="M98" s="67"/>
      <c r="N98" s="75"/>
      <c r="O98" s="75"/>
      <c r="P98" s="76"/>
      <c r="Q98" s="76"/>
      <c r="R98" s="119"/>
      <c r="S98" s="77"/>
      <c r="T98" s="80" t="str">
        <f t="shared" si="6"/>
        <v/>
      </c>
      <c r="U98" s="78" t="str">
        <f t="shared" si="7"/>
        <v/>
      </c>
      <c r="V98" s="77"/>
      <c r="W98" s="77"/>
      <c r="X98" s="19"/>
      <c r="Y98" s="140" t="str">
        <f>IF(B98=2.11,U98*VLOOKUP("101",Lohntabelle!N:P,2,FALSE),IFERROR(U98*VLOOKUP(I98&amp;"31",Lohntabelle!N:P,2,FALSE),""))</f>
        <v/>
      </c>
      <c r="Z98" s="141" t="str">
        <f>IF($B98="","",VLOOKUP($B98,Funktionen!$B$3:$E$99,3,FALSE))</f>
        <v/>
      </c>
      <c r="AA98" s="141" t="str">
        <f>IF($B98="","",VLOOKUP($B98,Funktionen!$B$3:$E$99,4,FALSE))</f>
        <v/>
      </c>
    </row>
    <row r="99" spans="1:27" x14ac:dyDescent="0.2">
      <c r="A99" s="67"/>
      <c r="B99" s="68"/>
      <c r="C99" s="69" t="str">
        <f t="shared" si="5"/>
        <v/>
      </c>
      <c r="D99" s="67"/>
      <c r="E99" s="71"/>
      <c r="F99" s="71"/>
      <c r="G99" s="72"/>
      <c r="H99" s="73"/>
      <c r="I99" s="68"/>
      <c r="J99" s="68"/>
      <c r="K99" s="70"/>
      <c r="L99" s="74"/>
      <c r="M99" s="67"/>
      <c r="N99" s="75"/>
      <c r="O99" s="75"/>
      <c r="P99" s="76"/>
      <c r="Q99" s="76"/>
      <c r="R99" s="119"/>
      <c r="S99" s="77"/>
      <c r="T99" s="80" t="str">
        <f t="shared" si="6"/>
        <v/>
      </c>
      <c r="U99" s="78" t="str">
        <f t="shared" si="7"/>
        <v/>
      </c>
      <c r="V99" s="77"/>
      <c r="W99" s="77"/>
      <c r="X99" s="19"/>
      <c r="Y99" s="140" t="str">
        <f>IF(B99=2.11,U99*VLOOKUP("101",Lohntabelle!N:P,2,FALSE),IFERROR(U99*VLOOKUP(I99&amp;"31",Lohntabelle!N:P,2,FALSE),""))</f>
        <v/>
      </c>
      <c r="Z99" s="141" t="str">
        <f>IF($B99="","",VLOOKUP($B99,Funktionen!$B$3:$E$99,3,FALSE))</f>
        <v/>
      </c>
      <c r="AA99" s="141" t="str">
        <f>IF($B99="","",VLOOKUP($B99,Funktionen!$B$3:$E$99,4,FALSE))</f>
        <v/>
      </c>
    </row>
    <row r="100" spans="1:27" x14ac:dyDescent="0.2">
      <c r="A100" s="67"/>
      <c r="B100" s="68"/>
      <c r="C100" s="69" t="str">
        <f t="shared" si="5"/>
        <v/>
      </c>
      <c r="D100" s="67"/>
      <c r="E100" s="71"/>
      <c r="F100" s="71"/>
      <c r="G100" s="72"/>
      <c r="H100" s="73"/>
      <c r="I100" s="68"/>
      <c r="J100" s="68"/>
      <c r="K100" s="70"/>
      <c r="L100" s="74"/>
      <c r="M100" s="67"/>
      <c r="N100" s="75"/>
      <c r="O100" s="75"/>
      <c r="P100" s="76"/>
      <c r="Q100" s="76"/>
      <c r="R100" s="119"/>
      <c r="S100" s="77"/>
      <c r="T100" s="80" t="str">
        <f t="shared" si="6"/>
        <v/>
      </c>
      <c r="U100" s="78" t="str">
        <f t="shared" si="7"/>
        <v/>
      </c>
      <c r="V100" s="77"/>
      <c r="W100" s="77"/>
      <c r="X100" s="19"/>
      <c r="Y100" s="140" t="str">
        <f>IF(B100=2.11,U100*VLOOKUP("101",Lohntabelle!N:P,2,FALSE),IFERROR(U100*VLOOKUP(I100&amp;"31",Lohntabelle!N:P,2,FALSE),""))</f>
        <v/>
      </c>
      <c r="Z100" s="141" t="str">
        <f>IF($B100="","",VLOOKUP($B100,Funktionen!$B$3:$E$99,3,FALSE))</f>
        <v/>
      </c>
      <c r="AA100" s="141" t="str">
        <f>IF($B100="","",VLOOKUP($B100,Funktionen!$B$3:$E$99,4,FALSE))</f>
        <v/>
      </c>
    </row>
    <row r="101" spans="1:27" x14ac:dyDescent="0.2">
      <c r="A101" s="67"/>
      <c r="B101" s="68"/>
      <c r="C101" s="69" t="str">
        <f t="shared" si="5"/>
        <v/>
      </c>
      <c r="D101" s="67"/>
      <c r="E101" s="71"/>
      <c r="F101" s="71"/>
      <c r="G101" s="72"/>
      <c r="H101" s="73"/>
      <c r="I101" s="68"/>
      <c r="J101" s="68"/>
      <c r="K101" s="70"/>
      <c r="L101" s="74"/>
      <c r="M101" s="67"/>
      <c r="N101" s="75"/>
      <c r="O101" s="75"/>
      <c r="P101" s="76"/>
      <c r="Q101" s="76"/>
      <c r="R101" s="119"/>
      <c r="S101" s="77"/>
      <c r="T101" s="80" t="str">
        <f t="shared" si="6"/>
        <v/>
      </c>
      <c r="U101" s="78" t="str">
        <f t="shared" si="7"/>
        <v/>
      </c>
      <c r="V101" s="77"/>
      <c r="W101" s="77"/>
      <c r="X101" s="19"/>
      <c r="Y101" s="140" t="str">
        <f>IF(B101=2.11,U101*VLOOKUP("101",Lohntabelle!N:P,2,FALSE),IFERROR(U101*VLOOKUP(I101&amp;"31",Lohntabelle!N:P,2,FALSE),""))</f>
        <v/>
      </c>
      <c r="Z101" s="141" t="str">
        <f>IF($B101="","",VLOOKUP($B101,Funktionen!$B$3:$E$99,3,FALSE))</f>
        <v/>
      </c>
      <c r="AA101" s="141" t="str">
        <f>IF($B101="","",VLOOKUP($B101,Funktionen!$B$3:$E$99,4,FALSE))</f>
        <v/>
      </c>
    </row>
    <row r="102" spans="1:27" x14ac:dyDescent="0.2">
      <c r="A102" s="67"/>
      <c r="B102" s="68"/>
      <c r="C102" s="69" t="str">
        <f t="shared" si="5"/>
        <v/>
      </c>
      <c r="D102" s="67"/>
      <c r="E102" s="71"/>
      <c r="F102" s="71"/>
      <c r="G102" s="72"/>
      <c r="H102" s="73"/>
      <c r="I102" s="68"/>
      <c r="J102" s="68"/>
      <c r="K102" s="70"/>
      <c r="L102" s="74"/>
      <c r="M102" s="67"/>
      <c r="N102" s="75"/>
      <c r="O102" s="75"/>
      <c r="P102" s="76"/>
      <c r="Q102" s="76"/>
      <c r="R102" s="119"/>
      <c r="S102" s="77"/>
      <c r="T102" s="80" t="str">
        <f t="shared" si="6"/>
        <v/>
      </c>
      <c r="U102" s="78" t="str">
        <f t="shared" si="7"/>
        <v/>
      </c>
      <c r="V102" s="77"/>
      <c r="W102" s="77"/>
      <c r="X102" s="19"/>
      <c r="Y102" s="140" t="str">
        <f>IF(B102=2.11,U102*VLOOKUP("101",Lohntabelle!N:P,2,FALSE),IFERROR(U102*VLOOKUP(I102&amp;"31",Lohntabelle!N:P,2,FALSE),""))</f>
        <v/>
      </c>
      <c r="Z102" s="141" t="str">
        <f>IF($B102="","",VLOOKUP($B102,Funktionen!$B$3:$E$99,3,FALSE))</f>
        <v/>
      </c>
      <c r="AA102" s="141" t="str">
        <f>IF($B102="","",VLOOKUP($B102,Funktionen!$B$3:$E$99,4,FALSE))</f>
        <v/>
      </c>
    </row>
    <row r="103" spans="1:27" x14ac:dyDescent="0.2">
      <c r="A103" s="67"/>
      <c r="B103" s="68"/>
      <c r="C103" s="69" t="str">
        <f t="shared" si="5"/>
        <v/>
      </c>
      <c r="D103" s="67"/>
      <c r="E103" s="71"/>
      <c r="F103" s="71"/>
      <c r="G103" s="72"/>
      <c r="H103" s="73"/>
      <c r="I103" s="68"/>
      <c r="J103" s="68"/>
      <c r="K103" s="70"/>
      <c r="L103" s="74"/>
      <c r="M103" s="67"/>
      <c r="N103" s="75"/>
      <c r="O103" s="75"/>
      <c r="P103" s="76"/>
      <c r="Q103" s="76"/>
      <c r="R103" s="119"/>
      <c r="S103" s="77"/>
      <c r="T103" s="80" t="str">
        <f t="shared" si="6"/>
        <v/>
      </c>
      <c r="U103" s="78" t="str">
        <f t="shared" si="7"/>
        <v/>
      </c>
      <c r="V103" s="77"/>
      <c r="W103" s="77"/>
      <c r="X103" s="19"/>
      <c r="Y103" s="140" t="str">
        <f>IF(B103=2.11,U103*VLOOKUP("101",Lohntabelle!N:P,2,FALSE),IFERROR(U103*VLOOKUP(I103&amp;"31",Lohntabelle!N:P,2,FALSE),""))</f>
        <v/>
      </c>
      <c r="Z103" s="141" t="str">
        <f>IF($B103="","",VLOOKUP($B103,Funktionen!$B$3:$E$99,3,FALSE))</f>
        <v/>
      </c>
      <c r="AA103" s="141" t="str">
        <f>IF($B103="","",VLOOKUP($B103,Funktionen!$B$3:$E$99,4,FALSE))</f>
        <v/>
      </c>
    </row>
    <row r="104" spans="1:27" x14ac:dyDescent="0.2">
      <c r="A104" s="67"/>
      <c r="B104" s="68"/>
      <c r="C104" s="69" t="str">
        <f t="shared" si="5"/>
        <v/>
      </c>
      <c r="D104" s="67"/>
      <c r="E104" s="71"/>
      <c r="F104" s="71"/>
      <c r="G104" s="72"/>
      <c r="H104" s="73"/>
      <c r="I104" s="68"/>
      <c r="J104" s="68"/>
      <c r="K104" s="70"/>
      <c r="L104" s="74"/>
      <c r="M104" s="67"/>
      <c r="N104" s="75"/>
      <c r="O104" s="75"/>
      <c r="P104" s="76"/>
      <c r="Q104" s="76"/>
      <c r="R104" s="119"/>
      <c r="S104" s="77"/>
      <c r="T104" s="80" t="str">
        <f t="shared" si="6"/>
        <v/>
      </c>
      <c r="U104" s="78" t="str">
        <f t="shared" si="7"/>
        <v/>
      </c>
      <c r="V104" s="77"/>
      <c r="W104" s="77"/>
      <c r="X104" s="19"/>
      <c r="Y104" s="140" t="str">
        <f>IF(B104=2.11,U104*VLOOKUP("101",Lohntabelle!N:P,2,FALSE),IFERROR(U104*VLOOKUP(I104&amp;"31",Lohntabelle!N:P,2,FALSE),""))</f>
        <v/>
      </c>
      <c r="Z104" s="141" t="str">
        <f>IF($B104="","",VLOOKUP($B104,Funktionen!$B$3:$E$99,3,FALSE))</f>
        <v/>
      </c>
      <c r="AA104" s="141" t="str">
        <f>IF($B104="","",VLOOKUP($B104,Funktionen!$B$3:$E$99,4,FALSE))</f>
        <v/>
      </c>
    </row>
    <row r="105" spans="1:27" x14ac:dyDescent="0.2">
      <c r="A105" s="67"/>
      <c r="B105" s="68"/>
      <c r="C105" s="69" t="str">
        <f t="shared" si="5"/>
        <v/>
      </c>
      <c r="D105" s="67"/>
      <c r="E105" s="71"/>
      <c r="F105" s="71"/>
      <c r="G105" s="72"/>
      <c r="H105" s="73"/>
      <c r="I105" s="68"/>
      <c r="J105" s="68"/>
      <c r="K105" s="70"/>
      <c r="L105" s="74"/>
      <c r="M105" s="67"/>
      <c r="N105" s="75"/>
      <c r="O105" s="75"/>
      <c r="P105" s="76"/>
      <c r="Q105" s="76"/>
      <c r="R105" s="119"/>
      <c r="S105" s="77"/>
      <c r="T105" s="80" t="str">
        <f t="shared" si="6"/>
        <v/>
      </c>
      <c r="U105" s="78" t="str">
        <f t="shared" si="7"/>
        <v/>
      </c>
      <c r="V105" s="77"/>
      <c r="W105" s="77"/>
      <c r="X105" s="19"/>
      <c r="Y105" s="140" t="str">
        <f>IF(B105=2.11,U105*VLOOKUP("101",Lohntabelle!N:P,2,FALSE),IFERROR(U105*VLOOKUP(I105&amp;"31",Lohntabelle!N:P,2,FALSE),""))</f>
        <v/>
      </c>
      <c r="Z105" s="141" t="str">
        <f>IF($B105="","",VLOOKUP($B105,Funktionen!$B$3:$E$99,3,FALSE))</f>
        <v/>
      </c>
      <c r="AA105" s="141" t="str">
        <f>IF($B105="","",VLOOKUP($B105,Funktionen!$B$3:$E$99,4,FALSE))</f>
        <v/>
      </c>
    </row>
    <row r="106" spans="1:27" x14ac:dyDescent="0.2">
      <c r="A106" s="67"/>
      <c r="B106" s="68"/>
      <c r="C106" s="69" t="str">
        <f t="shared" si="5"/>
        <v/>
      </c>
      <c r="D106" s="67"/>
      <c r="E106" s="71"/>
      <c r="F106" s="71"/>
      <c r="G106" s="72"/>
      <c r="H106" s="73"/>
      <c r="I106" s="68"/>
      <c r="J106" s="68"/>
      <c r="K106" s="70"/>
      <c r="L106" s="74"/>
      <c r="M106" s="67"/>
      <c r="N106" s="75"/>
      <c r="O106" s="75"/>
      <c r="P106" s="76"/>
      <c r="Q106" s="76"/>
      <c r="R106" s="119"/>
      <c r="S106" s="77"/>
      <c r="T106" s="80" t="str">
        <f t="shared" si="6"/>
        <v/>
      </c>
      <c r="U106" s="78" t="str">
        <f t="shared" si="7"/>
        <v/>
      </c>
      <c r="V106" s="77"/>
      <c r="W106" s="77"/>
      <c r="X106" s="19"/>
      <c r="Y106" s="140" t="str">
        <f>IF(B106=2.11,U106*VLOOKUP("101",Lohntabelle!N:P,2,FALSE),IFERROR(U106*VLOOKUP(I106&amp;"31",Lohntabelle!N:P,2,FALSE),""))</f>
        <v/>
      </c>
      <c r="Z106" s="141" t="str">
        <f>IF($B106="","",VLOOKUP($B106,Funktionen!$B$3:$E$99,3,FALSE))</f>
        <v/>
      </c>
      <c r="AA106" s="141" t="str">
        <f>IF($B106="","",VLOOKUP($B106,Funktionen!$B$3:$E$99,4,FALSE))</f>
        <v/>
      </c>
    </row>
    <row r="107" spans="1:27" x14ac:dyDescent="0.2">
      <c r="A107" s="67"/>
      <c r="B107" s="68"/>
      <c r="C107" s="69" t="str">
        <f t="shared" si="5"/>
        <v/>
      </c>
      <c r="D107" s="67"/>
      <c r="E107" s="71"/>
      <c r="F107" s="71"/>
      <c r="G107" s="72"/>
      <c r="H107" s="73"/>
      <c r="I107" s="68"/>
      <c r="J107" s="68"/>
      <c r="K107" s="70"/>
      <c r="L107" s="74"/>
      <c r="M107" s="67"/>
      <c r="N107" s="75"/>
      <c r="O107" s="75"/>
      <c r="P107" s="76"/>
      <c r="Q107" s="76"/>
      <c r="R107" s="119"/>
      <c r="S107" s="77"/>
      <c r="T107" s="80" t="str">
        <f t="shared" si="6"/>
        <v/>
      </c>
      <c r="U107" s="78" t="str">
        <f t="shared" si="7"/>
        <v/>
      </c>
      <c r="V107" s="77"/>
      <c r="W107" s="77"/>
      <c r="X107" s="19"/>
      <c r="Y107" s="140" t="str">
        <f>IF(B107=2.11,U107*VLOOKUP("101",Lohntabelle!N:P,2,FALSE),IFERROR(U107*VLOOKUP(I107&amp;"31",Lohntabelle!N:P,2,FALSE),""))</f>
        <v/>
      </c>
      <c r="Z107" s="141" t="str">
        <f>IF($B107="","",VLOOKUP($B107,Funktionen!$B$3:$E$99,3,FALSE))</f>
        <v/>
      </c>
      <c r="AA107" s="141" t="str">
        <f>IF($B107="","",VLOOKUP($B107,Funktionen!$B$3:$E$99,4,FALSE))</f>
        <v/>
      </c>
    </row>
    <row r="108" spans="1:27" x14ac:dyDescent="0.2">
      <c r="A108" s="67"/>
      <c r="B108" s="68"/>
      <c r="C108" s="69" t="str">
        <f t="shared" si="5"/>
        <v/>
      </c>
      <c r="D108" s="67"/>
      <c r="E108" s="71"/>
      <c r="F108" s="71"/>
      <c r="G108" s="72"/>
      <c r="H108" s="73"/>
      <c r="I108" s="68"/>
      <c r="J108" s="68"/>
      <c r="K108" s="70"/>
      <c r="L108" s="74"/>
      <c r="M108" s="67"/>
      <c r="N108" s="75"/>
      <c r="O108" s="75"/>
      <c r="P108" s="76"/>
      <c r="Q108" s="76"/>
      <c r="R108" s="119"/>
      <c r="S108" s="77"/>
      <c r="T108" s="80" t="str">
        <f t="shared" si="6"/>
        <v/>
      </c>
      <c r="U108" s="78" t="str">
        <f t="shared" si="7"/>
        <v/>
      </c>
      <c r="V108" s="77"/>
      <c r="W108" s="77"/>
      <c r="X108" s="19"/>
      <c r="Y108" s="140" t="str">
        <f>IF(B108=2.11,U108*VLOOKUP("101",Lohntabelle!N:P,2,FALSE),IFERROR(U108*VLOOKUP(I108&amp;"31",Lohntabelle!N:P,2,FALSE),""))</f>
        <v/>
      </c>
      <c r="Z108" s="141" t="str">
        <f>IF($B108="","",VLOOKUP($B108,Funktionen!$B$3:$E$99,3,FALSE))</f>
        <v/>
      </c>
      <c r="AA108" s="141" t="str">
        <f>IF($B108="","",VLOOKUP($B108,Funktionen!$B$3:$E$99,4,FALSE))</f>
        <v/>
      </c>
    </row>
    <row r="109" spans="1:27" x14ac:dyDescent="0.2">
      <c r="A109" s="67"/>
      <c r="B109" s="68"/>
      <c r="C109" s="69" t="str">
        <f t="shared" si="5"/>
        <v/>
      </c>
      <c r="D109" s="67"/>
      <c r="E109" s="71"/>
      <c r="F109" s="71"/>
      <c r="G109" s="72"/>
      <c r="H109" s="73"/>
      <c r="I109" s="68"/>
      <c r="J109" s="68"/>
      <c r="K109" s="70"/>
      <c r="L109" s="74"/>
      <c r="M109" s="67"/>
      <c r="N109" s="75"/>
      <c r="O109" s="75"/>
      <c r="P109" s="76"/>
      <c r="Q109" s="76"/>
      <c r="R109" s="119"/>
      <c r="S109" s="77"/>
      <c r="T109" s="80" t="str">
        <f t="shared" si="6"/>
        <v/>
      </c>
      <c r="U109" s="78" t="str">
        <f t="shared" si="7"/>
        <v/>
      </c>
      <c r="V109" s="77"/>
      <c r="W109" s="77"/>
      <c r="X109" s="19"/>
      <c r="Y109" s="140" t="str">
        <f>IF(B109=2.11,U109*VLOOKUP("101",Lohntabelle!N:P,2,FALSE),IFERROR(U109*VLOOKUP(I109&amp;"31",Lohntabelle!N:P,2,FALSE),""))</f>
        <v/>
      </c>
      <c r="Z109" s="141" t="str">
        <f>IF($B109="","",VLOOKUP($B109,Funktionen!$B$3:$E$99,3,FALSE))</f>
        <v/>
      </c>
      <c r="AA109" s="141" t="str">
        <f>IF($B109="","",VLOOKUP($B109,Funktionen!$B$3:$E$99,4,FALSE))</f>
        <v/>
      </c>
    </row>
    <row r="110" spans="1:27" x14ac:dyDescent="0.2">
      <c r="A110" s="67"/>
      <c r="B110" s="68"/>
      <c r="C110" s="69" t="str">
        <f t="shared" ref="C110:C173" si="8">IF(B110="","",VLOOKUP(B110,Einreihungsplan,2,0))</f>
        <v/>
      </c>
      <c r="D110" s="67"/>
      <c r="E110" s="71"/>
      <c r="F110" s="71"/>
      <c r="G110" s="72"/>
      <c r="H110" s="73"/>
      <c r="I110" s="68"/>
      <c r="J110" s="68"/>
      <c r="K110" s="70"/>
      <c r="L110" s="74"/>
      <c r="M110" s="67"/>
      <c r="N110" s="75"/>
      <c r="O110" s="75"/>
      <c r="P110" s="76"/>
      <c r="Q110" s="76"/>
      <c r="R110" s="119"/>
      <c r="S110" s="77"/>
      <c r="T110" s="80" t="str">
        <f t="shared" ref="T110:T173" si="9">IFERROR(IF(B110=2.11,
IF(S110&lt;Y110*0.645*0.5,S110-Y110*0.645*0.5,IF(S110&gt;Y110,S110-Y110,"")),
IF(S110&lt;Y110*0.645,S110-Y110*0.645,IF(S110&gt;Y110,S110-Y110,""))),"")</f>
        <v/>
      </c>
      <c r="U110" s="78" t="str">
        <f t="shared" si="7"/>
        <v/>
      </c>
      <c r="V110" s="77"/>
      <c r="W110" s="77"/>
      <c r="X110" s="19"/>
      <c r="Y110" s="140" t="str">
        <f>IF(B110=2.11,U110*VLOOKUP("101",Lohntabelle!N:P,2,FALSE),IFERROR(U110*VLOOKUP(I110&amp;"31",Lohntabelle!N:P,2,FALSE),""))</f>
        <v/>
      </c>
      <c r="Z110" s="141" t="str">
        <f>IF($B110="","",VLOOKUP($B110,Funktionen!$B$3:$E$99,3,FALSE))</f>
        <v/>
      </c>
      <c r="AA110" s="141" t="str">
        <f>IF($B110="","",VLOOKUP($B110,Funktionen!$B$3:$E$99,4,FALSE))</f>
        <v/>
      </c>
    </row>
    <row r="111" spans="1:27" x14ac:dyDescent="0.2">
      <c r="A111" s="67"/>
      <c r="B111" s="68"/>
      <c r="C111" s="69" t="str">
        <f t="shared" si="8"/>
        <v/>
      </c>
      <c r="D111" s="67"/>
      <c r="E111" s="71"/>
      <c r="F111" s="71"/>
      <c r="G111" s="72"/>
      <c r="H111" s="73"/>
      <c r="I111" s="68"/>
      <c r="J111" s="68"/>
      <c r="K111" s="70"/>
      <c r="L111" s="74"/>
      <c r="M111" s="67"/>
      <c r="N111" s="75"/>
      <c r="O111" s="75"/>
      <c r="P111" s="76"/>
      <c r="Q111" s="76"/>
      <c r="R111" s="119"/>
      <c r="S111" s="77"/>
      <c r="T111" s="80" t="str">
        <f t="shared" si="9"/>
        <v/>
      </c>
      <c r="U111" s="78" t="str">
        <f t="shared" si="7"/>
        <v/>
      </c>
      <c r="V111" s="77"/>
      <c r="W111" s="77"/>
      <c r="X111" s="19"/>
      <c r="Y111" s="140" t="str">
        <f>IF(B111=2.11,U111*VLOOKUP("101",Lohntabelle!N:P,2,FALSE),IFERROR(U111*VLOOKUP(I111&amp;"31",Lohntabelle!N:P,2,FALSE),""))</f>
        <v/>
      </c>
      <c r="Z111" s="141" t="str">
        <f>IF($B111="","",VLOOKUP($B111,Funktionen!$B$3:$E$99,3,FALSE))</f>
        <v/>
      </c>
      <c r="AA111" s="141" t="str">
        <f>IF($B111="","",VLOOKUP($B111,Funktionen!$B$3:$E$99,4,FALSE))</f>
        <v/>
      </c>
    </row>
    <row r="112" spans="1:27" x14ac:dyDescent="0.2">
      <c r="A112" s="67"/>
      <c r="B112" s="68"/>
      <c r="C112" s="69" t="str">
        <f t="shared" si="8"/>
        <v/>
      </c>
      <c r="D112" s="67"/>
      <c r="E112" s="71"/>
      <c r="F112" s="71"/>
      <c r="G112" s="72"/>
      <c r="H112" s="73"/>
      <c r="I112" s="68"/>
      <c r="J112" s="68"/>
      <c r="K112" s="70"/>
      <c r="L112" s="74"/>
      <c r="M112" s="67"/>
      <c r="N112" s="75"/>
      <c r="O112" s="75"/>
      <c r="P112" s="76"/>
      <c r="Q112" s="76"/>
      <c r="R112" s="119"/>
      <c r="S112" s="77"/>
      <c r="T112" s="80" t="str">
        <f t="shared" si="9"/>
        <v/>
      </c>
      <c r="U112" s="78" t="str">
        <f t="shared" si="7"/>
        <v/>
      </c>
      <c r="V112" s="77"/>
      <c r="W112" s="77"/>
      <c r="X112" s="19"/>
      <c r="Y112" s="140" t="str">
        <f>IF(B112=2.11,U112*VLOOKUP("101",Lohntabelle!N:P,2,FALSE),IFERROR(U112*VLOOKUP(I112&amp;"31",Lohntabelle!N:P,2,FALSE),""))</f>
        <v/>
      </c>
      <c r="Z112" s="141" t="str">
        <f>IF($B112="","",VLOOKUP($B112,Funktionen!$B$3:$E$99,3,FALSE))</f>
        <v/>
      </c>
      <c r="AA112" s="141" t="str">
        <f>IF($B112="","",VLOOKUP($B112,Funktionen!$B$3:$E$99,4,FALSE))</f>
        <v/>
      </c>
    </row>
    <row r="113" spans="1:27" x14ac:dyDescent="0.2">
      <c r="A113" s="67"/>
      <c r="B113" s="68"/>
      <c r="C113" s="69" t="str">
        <f t="shared" si="8"/>
        <v/>
      </c>
      <c r="D113" s="67"/>
      <c r="E113" s="71"/>
      <c r="F113" s="71"/>
      <c r="G113" s="72"/>
      <c r="H113" s="73"/>
      <c r="I113" s="68"/>
      <c r="J113" s="68"/>
      <c r="K113" s="70"/>
      <c r="L113" s="74"/>
      <c r="M113" s="67"/>
      <c r="N113" s="75"/>
      <c r="O113" s="75"/>
      <c r="P113" s="76"/>
      <c r="Q113" s="76"/>
      <c r="R113" s="119"/>
      <c r="S113" s="77"/>
      <c r="T113" s="80" t="str">
        <f t="shared" si="9"/>
        <v/>
      </c>
      <c r="U113" s="78" t="str">
        <f t="shared" si="7"/>
        <v/>
      </c>
      <c r="V113" s="77"/>
      <c r="W113" s="77"/>
      <c r="X113" s="19"/>
      <c r="Y113" s="140" t="str">
        <f>IF(B113=2.11,U113*VLOOKUP("101",Lohntabelle!N:P,2,FALSE),IFERROR(U113*VLOOKUP(I113&amp;"31",Lohntabelle!N:P,2,FALSE),""))</f>
        <v/>
      </c>
      <c r="Z113" s="141" t="str">
        <f>IF($B113="","",VLOOKUP($B113,Funktionen!$B$3:$E$99,3,FALSE))</f>
        <v/>
      </c>
      <c r="AA113" s="141" t="str">
        <f>IF($B113="","",VLOOKUP($B113,Funktionen!$B$3:$E$99,4,FALSE))</f>
        <v/>
      </c>
    </row>
    <row r="114" spans="1:27" x14ac:dyDescent="0.2">
      <c r="A114" s="67"/>
      <c r="B114" s="68"/>
      <c r="C114" s="69" t="str">
        <f t="shared" si="8"/>
        <v/>
      </c>
      <c r="D114" s="67"/>
      <c r="E114" s="71"/>
      <c r="F114" s="71"/>
      <c r="G114" s="72"/>
      <c r="H114" s="73"/>
      <c r="I114" s="68"/>
      <c r="J114" s="68"/>
      <c r="K114" s="70"/>
      <c r="L114" s="74"/>
      <c r="M114" s="67"/>
      <c r="N114" s="75"/>
      <c r="O114" s="75"/>
      <c r="P114" s="76"/>
      <c r="Q114" s="76"/>
      <c r="R114" s="119"/>
      <c r="S114" s="77"/>
      <c r="T114" s="80" t="str">
        <f t="shared" si="9"/>
        <v/>
      </c>
      <c r="U114" s="78" t="str">
        <f t="shared" si="7"/>
        <v/>
      </c>
      <c r="V114" s="77"/>
      <c r="W114" s="77"/>
      <c r="X114" s="19"/>
      <c r="Y114" s="140" t="str">
        <f>IF(B114=2.11,U114*VLOOKUP("101",Lohntabelle!N:P,2,FALSE),IFERROR(U114*VLOOKUP(I114&amp;"31",Lohntabelle!N:P,2,FALSE),""))</f>
        <v/>
      </c>
      <c r="Z114" s="141" t="str">
        <f>IF($B114="","",VLOOKUP($B114,Funktionen!$B$3:$E$99,3,FALSE))</f>
        <v/>
      </c>
      <c r="AA114" s="141" t="str">
        <f>IF($B114="","",VLOOKUP($B114,Funktionen!$B$3:$E$99,4,FALSE))</f>
        <v/>
      </c>
    </row>
    <row r="115" spans="1:27" x14ac:dyDescent="0.2">
      <c r="A115" s="67"/>
      <c r="B115" s="68"/>
      <c r="C115" s="69" t="str">
        <f t="shared" si="8"/>
        <v/>
      </c>
      <c r="D115" s="67"/>
      <c r="E115" s="71"/>
      <c r="F115" s="71"/>
      <c r="G115" s="72"/>
      <c r="H115" s="73"/>
      <c r="I115" s="68"/>
      <c r="J115" s="68"/>
      <c r="K115" s="70"/>
      <c r="L115" s="74"/>
      <c r="M115" s="67"/>
      <c r="N115" s="75"/>
      <c r="O115" s="75"/>
      <c r="P115" s="76"/>
      <c r="Q115" s="76"/>
      <c r="R115" s="119"/>
      <c r="S115" s="77"/>
      <c r="T115" s="80" t="str">
        <f t="shared" si="9"/>
        <v/>
      </c>
      <c r="U115" s="78" t="str">
        <f t="shared" si="7"/>
        <v/>
      </c>
      <c r="V115" s="77"/>
      <c r="W115" s="77"/>
      <c r="X115" s="19"/>
      <c r="Y115" s="140" t="str">
        <f>IF(B115=2.11,U115*VLOOKUP("101",Lohntabelle!N:P,2,FALSE),IFERROR(U115*VLOOKUP(I115&amp;"31",Lohntabelle!N:P,2,FALSE),""))</f>
        <v/>
      </c>
      <c r="Z115" s="141" t="str">
        <f>IF($B115="","",VLOOKUP($B115,Funktionen!$B$3:$E$99,3,FALSE))</f>
        <v/>
      </c>
      <c r="AA115" s="141" t="str">
        <f>IF($B115="","",VLOOKUP($B115,Funktionen!$B$3:$E$99,4,FALSE))</f>
        <v/>
      </c>
    </row>
    <row r="116" spans="1:27" x14ac:dyDescent="0.2">
      <c r="A116" s="67"/>
      <c r="B116" s="68"/>
      <c r="C116" s="69" t="str">
        <f t="shared" si="8"/>
        <v/>
      </c>
      <c r="D116" s="67"/>
      <c r="E116" s="71"/>
      <c r="F116" s="71"/>
      <c r="G116" s="72"/>
      <c r="H116" s="73"/>
      <c r="I116" s="68"/>
      <c r="J116" s="68"/>
      <c r="K116" s="70"/>
      <c r="L116" s="74"/>
      <c r="M116" s="67"/>
      <c r="N116" s="75"/>
      <c r="O116" s="75"/>
      <c r="P116" s="76"/>
      <c r="Q116" s="76"/>
      <c r="R116" s="119"/>
      <c r="S116" s="77"/>
      <c r="T116" s="80" t="str">
        <f t="shared" si="9"/>
        <v/>
      </c>
      <c r="U116" s="78" t="str">
        <f t="shared" si="7"/>
        <v/>
      </c>
      <c r="V116" s="77"/>
      <c r="W116" s="77"/>
      <c r="X116" s="19"/>
      <c r="Y116" s="140" t="str">
        <f>IF(B116=2.11,U116*VLOOKUP("101",Lohntabelle!N:P,2,FALSE),IFERROR(U116*VLOOKUP(I116&amp;"31",Lohntabelle!N:P,2,FALSE),""))</f>
        <v/>
      </c>
      <c r="Z116" s="141" t="str">
        <f>IF($B116="","",VLOOKUP($B116,Funktionen!$B$3:$E$99,3,FALSE))</f>
        <v/>
      </c>
      <c r="AA116" s="141" t="str">
        <f>IF($B116="","",VLOOKUP($B116,Funktionen!$B$3:$E$99,4,FALSE))</f>
        <v/>
      </c>
    </row>
    <row r="117" spans="1:27" x14ac:dyDescent="0.2">
      <c r="A117" s="67"/>
      <c r="B117" s="68"/>
      <c r="C117" s="69" t="str">
        <f t="shared" si="8"/>
        <v/>
      </c>
      <c r="D117" s="67"/>
      <c r="E117" s="71"/>
      <c r="F117" s="71"/>
      <c r="G117" s="72"/>
      <c r="H117" s="73"/>
      <c r="I117" s="68"/>
      <c r="J117" s="68"/>
      <c r="K117" s="70"/>
      <c r="L117" s="74"/>
      <c r="M117" s="67"/>
      <c r="N117" s="75"/>
      <c r="O117" s="75"/>
      <c r="P117" s="76"/>
      <c r="Q117" s="76"/>
      <c r="R117" s="119"/>
      <c r="S117" s="77"/>
      <c r="T117" s="80" t="str">
        <f t="shared" si="9"/>
        <v/>
      </c>
      <c r="U117" s="78" t="str">
        <f t="shared" si="7"/>
        <v/>
      </c>
      <c r="V117" s="77"/>
      <c r="W117" s="77"/>
      <c r="X117" s="19"/>
      <c r="Y117" s="140" t="str">
        <f>IF(B117=2.11,U117*VLOOKUP("101",Lohntabelle!N:P,2,FALSE),IFERROR(U117*VLOOKUP(I117&amp;"31",Lohntabelle!N:P,2,FALSE),""))</f>
        <v/>
      </c>
      <c r="Z117" s="141" t="str">
        <f>IF($B117="","",VLOOKUP($B117,Funktionen!$B$3:$E$99,3,FALSE))</f>
        <v/>
      </c>
      <c r="AA117" s="141" t="str">
        <f>IF($B117="","",VLOOKUP($B117,Funktionen!$B$3:$E$99,4,FALSE))</f>
        <v/>
      </c>
    </row>
    <row r="118" spans="1:27" x14ac:dyDescent="0.2">
      <c r="A118" s="67"/>
      <c r="B118" s="68"/>
      <c r="C118" s="69" t="str">
        <f t="shared" si="8"/>
        <v/>
      </c>
      <c r="D118" s="67"/>
      <c r="E118" s="71"/>
      <c r="F118" s="71"/>
      <c r="G118" s="72"/>
      <c r="H118" s="73"/>
      <c r="I118" s="68"/>
      <c r="J118" s="68"/>
      <c r="K118" s="70"/>
      <c r="L118" s="74"/>
      <c r="M118" s="67"/>
      <c r="N118" s="75"/>
      <c r="O118" s="75"/>
      <c r="P118" s="76"/>
      <c r="Q118" s="76"/>
      <c r="R118" s="119"/>
      <c r="S118" s="77"/>
      <c r="T118" s="80" t="str">
        <f t="shared" si="9"/>
        <v/>
      </c>
      <c r="U118" s="78" t="str">
        <f t="shared" si="7"/>
        <v/>
      </c>
      <c r="V118" s="77"/>
      <c r="W118" s="77"/>
      <c r="X118" s="19"/>
      <c r="Y118" s="140" t="str">
        <f>IF(B118=2.11,U118*VLOOKUP("101",Lohntabelle!N:P,2,FALSE),IFERROR(U118*VLOOKUP(I118&amp;"31",Lohntabelle!N:P,2,FALSE),""))</f>
        <v/>
      </c>
      <c r="Z118" s="141" t="str">
        <f>IF($B118="","",VLOOKUP($B118,Funktionen!$B$3:$E$99,3,FALSE))</f>
        <v/>
      </c>
      <c r="AA118" s="141" t="str">
        <f>IF($B118="","",VLOOKUP($B118,Funktionen!$B$3:$E$99,4,FALSE))</f>
        <v/>
      </c>
    </row>
    <row r="119" spans="1:27" x14ac:dyDescent="0.2">
      <c r="A119" s="67"/>
      <c r="B119" s="68"/>
      <c r="C119" s="69" t="str">
        <f t="shared" si="8"/>
        <v/>
      </c>
      <c r="D119" s="67"/>
      <c r="E119" s="71"/>
      <c r="F119" s="71"/>
      <c r="G119" s="72"/>
      <c r="H119" s="73"/>
      <c r="I119" s="68"/>
      <c r="J119" s="68"/>
      <c r="K119" s="70"/>
      <c r="L119" s="74"/>
      <c r="M119" s="67"/>
      <c r="N119" s="75"/>
      <c r="O119" s="75"/>
      <c r="P119" s="76"/>
      <c r="Q119" s="76"/>
      <c r="R119" s="119"/>
      <c r="S119" s="77"/>
      <c r="T119" s="80" t="str">
        <f t="shared" si="9"/>
        <v/>
      </c>
      <c r="U119" s="78" t="str">
        <f t="shared" si="7"/>
        <v/>
      </c>
      <c r="V119" s="77"/>
      <c r="W119" s="77"/>
      <c r="X119" s="19"/>
      <c r="Y119" s="140" t="str">
        <f>IF(B119=2.11,U119*VLOOKUP("101",Lohntabelle!N:P,2,FALSE),IFERROR(U119*VLOOKUP(I119&amp;"31",Lohntabelle!N:P,2,FALSE),""))</f>
        <v/>
      </c>
      <c r="Z119" s="141" t="str">
        <f>IF($B119="","",VLOOKUP($B119,Funktionen!$B$3:$E$99,3,FALSE))</f>
        <v/>
      </c>
      <c r="AA119" s="141" t="str">
        <f>IF($B119="","",VLOOKUP($B119,Funktionen!$B$3:$E$99,4,FALSE))</f>
        <v/>
      </c>
    </row>
    <row r="120" spans="1:27" x14ac:dyDescent="0.2">
      <c r="A120" s="67"/>
      <c r="B120" s="68"/>
      <c r="C120" s="69" t="str">
        <f t="shared" si="8"/>
        <v/>
      </c>
      <c r="D120" s="67"/>
      <c r="E120" s="71"/>
      <c r="F120" s="71"/>
      <c r="G120" s="72"/>
      <c r="H120" s="73"/>
      <c r="I120" s="68"/>
      <c r="J120" s="68"/>
      <c r="K120" s="70"/>
      <c r="L120" s="74"/>
      <c r="M120" s="67"/>
      <c r="N120" s="75"/>
      <c r="O120" s="75"/>
      <c r="P120" s="76"/>
      <c r="Q120" s="76"/>
      <c r="R120" s="119"/>
      <c r="S120" s="77"/>
      <c r="T120" s="80" t="str">
        <f t="shared" si="9"/>
        <v/>
      </c>
      <c r="U120" s="78" t="str">
        <f t="shared" si="7"/>
        <v/>
      </c>
      <c r="V120" s="77"/>
      <c r="W120" s="77"/>
      <c r="X120" s="19"/>
      <c r="Y120" s="140" t="str">
        <f>IF(B120=2.11,U120*VLOOKUP("101",Lohntabelle!N:P,2,FALSE),IFERROR(U120*VLOOKUP(I120&amp;"31",Lohntabelle!N:P,2,FALSE),""))</f>
        <v/>
      </c>
      <c r="Z120" s="141" t="str">
        <f>IF($B120="","",VLOOKUP($B120,Funktionen!$B$3:$E$99,3,FALSE))</f>
        <v/>
      </c>
      <c r="AA120" s="141" t="str">
        <f>IF($B120="","",VLOOKUP($B120,Funktionen!$B$3:$E$99,4,FALSE))</f>
        <v/>
      </c>
    </row>
    <row r="121" spans="1:27" x14ac:dyDescent="0.2">
      <c r="A121" s="67"/>
      <c r="B121" s="68"/>
      <c r="C121" s="69" t="str">
        <f t="shared" si="8"/>
        <v/>
      </c>
      <c r="D121" s="67"/>
      <c r="E121" s="71"/>
      <c r="F121" s="71"/>
      <c r="G121" s="72"/>
      <c r="H121" s="73"/>
      <c r="I121" s="68"/>
      <c r="J121" s="68"/>
      <c r="K121" s="70"/>
      <c r="L121" s="74"/>
      <c r="M121" s="67"/>
      <c r="N121" s="75"/>
      <c r="O121" s="75"/>
      <c r="P121" s="76"/>
      <c r="Q121" s="76"/>
      <c r="R121" s="119"/>
      <c r="S121" s="77"/>
      <c r="T121" s="80" t="str">
        <f t="shared" si="9"/>
        <v/>
      </c>
      <c r="U121" s="78" t="str">
        <f t="shared" si="7"/>
        <v/>
      </c>
      <c r="V121" s="77"/>
      <c r="W121" s="77"/>
      <c r="X121" s="19"/>
      <c r="Y121" s="140" t="str">
        <f>IF(B121=2.11,U121*VLOOKUP("101",Lohntabelle!N:P,2,FALSE),IFERROR(U121*VLOOKUP(I121&amp;"31",Lohntabelle!N:P,2,FALSE),""))</f>
        <v/>
      </c>
      <c r="Z121" s="141" t="str">
        <f>IF($B121="","",VLOOKUP($B121,Funktionen!$B$3:$E$99,3,FALSE))</f>
        <v/>
      </c>
      <c r="AA121" s="141" t="str">
        <f>IF($B121="","",VLOOKUP($B121,Funktionen!$B$3:$E$99,4,FALSE))</f>
        <v/>
      </c>
    </row>
    <row r="122" spans="1:27" x14ac:dyDescent="0.2">
      <c r="A122" s="67"/>
      <c r="B122" s="68"/>
      <c r="C122" s="69" t="str">
        <f t="shared" si="8"/>
        <v/>
      </c>
      <c r="D122" s="67"/>
      <c r="E122" s="71"/>
      <c r="F122" s="71"/>
      <c r="G122" s="72"/>
      <c r="H122" s="73"/>
      <c r="I122" s="68"/>
      <c r="J122" s="68"/>
      <c r="K122" s="70"/>
      <c r="L122" s="74"/>
      <c r="M122" s="67"/>
      <c r="N122" s="75"/>
      <c r="O122" s="75"/>
      <c r="P122" s="76"/>
      <c r="Q122" s="76"/>
      <c r="R122" s="119"/>
      <c r="S122" s="77"/>
      <c r="T122" s="80" t="str">
        <f t="shared" si="9"/>
        <v/>
      </c>
      <c r="U122" s="78" t="str">
        <f t="shared" si="7"/>
        <v/>
      </c>
      <c r="V122" s="77"/>
      <c r="W122" s="77"/>
      <c r="X122" s="19"/>
      <c r="Y122" s="140" t="str">
        <f>IF(B122=2.11,U122*VLOOKUP("101",Lohntabelle!N:P,2,FALSE),IFERROR(U122*VLOOKUP(I122&amp;"31",Lohntabelle!N:P,2,FALSE),""))</f>
        <v/>
      </c>
      <c r="Z122" s="141" t="str">
        <f>IF($B122="","",VLOOKUP($B122,Funktionen!$B$3:$E$99,3,FALSE))</f>
        <v/>
      </c>
      <c r="AA122" s="141" t="str">
        <f>IF($B122="","",VLOOKUP($B122,Funktionen!$B$3:$E$99,4,FALSE))</f>
        <v/>
      </c>
    </row>
    <row r="123" spans="1:27" x14ac:dyDescent="0.2">
      <c r="A123" s="67"/>
      <c r="B123" s="68"/>
      <c r="C123" s="69" t="str">
        <f t="shared" si="8"/>
        <v/>
      </c>
      <c r="D123" s="67"/>
      <c r="E123" s="71"/>
      <c r="F123" s="71"/>
      <c r="G123" s="72"/>
      <c r="H123" s="73"/>
      <c r="I123" s="68"/>
      <c r="J123" s="68"/>
      <c r="K123" s="70"/>
      <c r="L123" s="74"/>
      <c r="M123" s="67"/>
      <c r="N123" s="75"/>
      <c r="O123" s="75"/>
      <c r="P123" s="76"/>
      <c r="Q123" s="76"/>
      <c r="R123" s="119"/>
      <c r="S123" s="77"/>
      <c r="T123" s="80" t="str">
        <f t="shared" si="9"/>
        <v/>
      </c>
      <c r="U123" s="78" t="str">
        <f t="shared" si="7"/>
        <v/>
      </c>
      <c r="V123" s="77"/>
      <c r="W123" s="77"/>
      <c r="X123" s="19"/>
      <c r="Y123" s="140" t="str">
        <f>IF(B123=2.11,U123*VLOOKUP("101",Lohntabelle!N:P,2,FALSE),IFERROR(U123*VLOOKUP(I123&amp;"31",Lohntabelle!N:P,2,FALSE),""))</f>
        <v/>
      </c>
      <c r="Z123" s="141" t="str">
        <f>IF($B123="","",VLOOKUP($B123,Funktionen!$B$3:$E$99,3,FALSE))</f>
        <v/>
      </c>
      <c r="AA123" s="141" t="str">
        <f>IF($B123="","",VLOOKUP($B123,Funktionen!$B$3:$E$99,4,FALSE))</f>
        <v/>
      </c>
    </row>
    <row r="124" spans="1:27" x14ac:dyDescent="0.2">
      <c r="A124" s="67"/>
      <c r="B124" s="68"/>
      <c r="C124" s="69" t="str">
        <f t="shared" si="8"/>
        <v/>
      </c>
      <c r="D124" s="67"/>
      <c r="E124" s="71"/>
      <c r="F124" s="71"/>
      <c r="G124" s="72"/>
      <c r="H124" s="73"/>
      <c r="I124" s="68"/>
      <c r="J124" s="68"/>
      <c r="K124" s="70"/>
      <c r="L124" s="74"/>
      <c r="M124" s="67"/>
      <c r="N124" s="75"/>
      <c r="O124" s="75"/>
      <c r="P124" s="76"/>
      <c r="Q124" s="76"/>
      <c r="R124" s="119"/>
      <c r="S124" s="77"/>
      <c r="T124" s="80" t="str">
        <f t="shared" si="9"/>
        <v/>
      </c>
      <c r="U124" s="78" t="str">
        <f t="shared" si="7"/>
        <v/>
      </c>
      <c r="V124" s="77"/>
      <c r="W124" s="77"/>
      <c r="X124" s="19"/>
      <c r="Y124" s="140" t="str">
        <f>IF(B124=2.11,U124*VLOOKUP("101",Lohntabelle!N:P,2,FALSE),IFERROR(U124*VLOOKUP(I124&amp;"31",Lohntabelle!N:P,2,FALSE),""))</f>
        <v/>
      </c>
      <c r="Z124" s="141" t="str">
        <f>IF($B124="","",VLOOKUP($B124,Funktionen!$B$3:$E$99,3,FALSE))</f>
        <v/>
      </c>
      <c r="AA124" s="141" t="str">
        <f>IF($B124="","",VLOOKUP($B124,Funktionen!$B$3:$E$99,4,FALSE))</f>
        <v/>
      </c>
    </row>
    <row r="125" spans="1:27" x14ac:dyDescent="0.2">
      <c r="A125" s="67"/>
      <c r="B125" s="68"/>
      <c r="C125" s="69" t="str">
        <f t="shared" si="8"/>
        <v/>
      </c>
      <c r="D125" s="67"/>
      <c r="E125" s="71"/>
      <c r="F125" s="71"/>
      <c r="G125" s="72"/>
      <c r="H125" s="73"/>
      <c r="I125" s="68"/>
      <c r="J125" s="68"/>
      <c r="K125" s="70"/>
      <c r="L125" s="74"/>
      <c r="M125" s="67"/>
      <c r="N125" s="75"/>
      <c r="O125" s="75"/>
      <c r="P125" s="76"/>
      <c r="Q125" s="76"/>
      <c r="R125" s="119"/>
      <c r="S125" s="77"/>
      <c r="T125" s="80" t="str">
        <f t="shared" si="9"/>
        <v/>
      </c>
      <c r="U125" s="78" t="str">
        <f t="shared" si="7"/>
        <v/>
      </c>
      <c r="V125" s="77"/>
      <c r="W125" s="77"/>
      <c r="X125" s="19"/>
      <c r="Y125" s="140" t="str">
        <f>IF(B125=2.11,U125*VLOOKUP("101",Lohntabelle!N:P,2,FALSE),IFERROR(U125*VLOOKUP(I125&amp;"31",Lohntabelle!N:P,2,FALSE),""))</f>
        <v/>
      </c>
      <c r="Z125" s="141" t="str">
        <f>IF($B125="","",VLOOKUP($B125,Funktionen!$B$3:$E$99,3,FALSE))</f>
        <v/>
      </c>
      <c r="AA125" s="141" t="str">
        <f>IF($B125="","",VLOOKUP($B125,Funktionen!$B$3:$E$99,4,FALSE))</f>
        <v/>
      </c>
    </row>
    <row r="126" spans="1:27" x14ac:dyDescent="0.2">
      <c r="A126" s="67"/>
      <c r="B126" s="68"/>
      <c r="C126" s="69" t="str">
        <f t="shared" si="8"/>
        <v/>
      </c>
      <c r="D126" s="67"/>
      <c r="E126" s="71"/>
      <c r="F126" s="71"/>
      <c r="G126" s="72"/>
      <c r="H126" s="73"/>
      <c r="I126" s="68"/>
      <c r="J126" s="68"/>
      <c r="K126" s="70"/>
      <c r="L126" s="74"/>
      <c r="M126" s="67"/>
      <c r="N126" s="75"/>
      <c r="O126" s="75"/>
      <c r="P126" s="76"/>
      <c r="Q126" s="76"/>
      <c r="R126" s="119"/>
      <c r="S126" s="77"/>
      <c r="T126" s="80" t="str">
        <f t="shared" si="9"/>
        <v/>
      </c>
      <c r="U126" s="78" t="str">
        <f t="shared" si="7"/>
        <v/>
      </c>
      <c r="V126" s="77"/>
      <c r="W126" s="77"/>
      <c r="X126" s="19"/>
      <c r="Y126" s="140" t="str">
        <f>IF(B126=2.11,U126*VLOOKUP("101",Lohntabelle!N:P,2,FALSE),IFERROR(U126*VLOOKUP(I126&amp;"31",Lohntabelle!N:P,2,FALSE),""))</f>
        <v/>
      </c>
      <c r="Z126" s="141" t="str">
        <f>IF($B126="","",VLOOKUP($B126,Funktionen!$B$3:$E$99,3,FALSE))</f>
        <v/>
      </c>
      <c r="AA126" s="141" t="str">
        <f>IF($B126="","",VLOOKUP($B126,Funktionen!$B$3:$E$99,4,FALSE))</f>
        <v/>
      </c>
    </row>
    <row r="127" spans="1:27" x14ac:dyDescent="0.2">
      <c r="A127" s="67"/>
      <c r="B127" s="68"/>
      <c r="C127" s="69" t="str">
        <f t="shared" si="8"/>
        <v/>
      </c>
      <c r="D127" s="67"/>
      <c r="E127" s="71"/>
      <c r="F127" s="71"/>
      <c r="G127" s="72"/>
      <c r="H127" s="73"/>
      <c r="I127" s="68"/>
      <c r="J127" s="68"/>
      <c r="K127" s="70"/>
      <c r="L127" s="74"/>
      <c r="M127" s="67"/>
      <c r="N127" s="75"/>
      <c r="O127" s="75"/>
      <c r="P127" s="76"/>
      <c r="Q127" s="76"/>
      <c r="R127" s="119"/>
      <c r="S127" s="77"/>
      <c r="T127" s="80" t="str">
        <f t="shared" si="9"/>
        <v/>
      </c>
      <c r="U127" s="78" t="str">
        <f t="shared" si="7"/>
        <v/>
      </c>
      <c r="V127" s="77"/>
      <c r="W127" s="77"/>
      <c r="X127" s="19"/>
      <c r="Y127" s="140" t="str">
        <f>IF(B127=2.11,U127*VLOOKUP("101",Lohntabelle!N:P,2,FALSE),IFERROR(U127*VLOOKUP(I127&amp;"31",Lohntabelle!N:P,2,FALSE),""))</f>
        <v/>
      </c>
      <c r="Z127" s="141" t="str">
        <f>IF($B127="","",VLOOKUP($B127,Funktionen!$B$3:$E$99,3,FALSE))</f>
        <v/>
      </c>
      <c r="AA127" s="141" t="str">
        <f>IF($B127="","",VLOOKUP($B127,Funktionen!$B$3:$E$99,4,FALSE))</f>
        <v/>
      </c>
    </row>
    <row r="128" spans="1:27" x14ac:dyDescent="0.2">
      <c r="A128" s="67"/>
      <c r="B128" s="68"/>
      <c r="C128" s="69" t="str">
        <f t="shared" si="8"/>
        <v/>
      </c>
      <c r="D128" s="67"/>
      <c r="E128" s="71"/>
      <c r="F128" s="71"/>
      <c r="G128" s="72"/>
      <c r="H128" s="73"/>
      <c r="I128" s="68"/>
      <c r="J128" s="68"/>
      <c r="K128" s="70"/>
      <c r="L128" s="74"/>
      <c r="M128" s="67"/>
      <c r="N128" s="75"/>
      <c r="O128" s="75"/>
      <c r="P128" s="76"/>
      <c r="Q128" s="76"/>
      <c r="R128" s="119"/>
      <c r="S128" s="77"/>
      <c r="T128" s="80" t="str">
        <f t="shared" si="9"/>
        <v/>
      </c>
      <c r="U128" s="78" t="str">
        <f t="shared" si="7"/>
        <v/>
      </c>
      <c r="V128" s="77"/>
      <c r="W128" s="77"/>
      <c r="X128" s="19"/>
      <c r="Y128" s="140" t="str">
        <f>IF(B128=2.11,U128*VLOOKUP("101",Lohntabelle!N:P,2,FALSE),IFERROR(U128*VLOOKUP(I128&amp;"31",Lohntabelle!N:P,2,FALSE),""))</f>
        <v/>
      </c>
      <c r="Z128" s="141" t="str">
        <f>IF($B128="","",VLOOKUP($B128,Funktionen!$B$3:$E$99,3,FALSE))</f>
        <v/>
      </c>
      <c r="AA128" s="141" t="str">
        <f>IF($B128="","",VLOOKUP($B128,Funktionen!$B$3:$E$99,4,FALSE))</f>
        <v/>
      </c>
    </row>
    <row r="129" spans="1:27" x14ac:dyDescent="0.2">
      <c r="A129" s="67"/>
      <c r="B129" s="68"/>
      <c r="C129" s="69" t="str">
        <f t="shared" si="8"/>
        <v/>
      </c>
      <c r="D129" s="67"/>
      <c r="E129" s="71"/>
      <c r="F129" s="71"/>
      <c r="G129" s="72"/>
      <c r="H129" s="73"/>
      <c r="I129" s="68"/>
      <c r="J129" s="68"/>
      <c r="K129" s="70"/>
      <c r="L129" s="74"/>
      <c r="M129" s="67"/>
      <c r="N129" s="75"/>
      <c r="O129" s="75"/>
      <c r="P129" s="76"/>
      <c r="Q129" s="76"/>
      <c r="R129" s="119"/>
      <c r="S129" s="77"/>
      <c r="T129" s="80" t="str">
        <f t="shared" si="9"/>
        <v/>
      </c>
      <c r="U129" s="78" t="str">
        <f t="shared" si="7"/>
        <v/>
      </c>
      <c r="V129" s="77"/>
      <c r="W129" s="77"/>
      <c r="X129" s="19"/>
      <c r="Y129" s="140" t="str">
        <f>IF(B129=2.11,U129*VLOOKUP("101",Lohntabelle!N:P,2,FALSE),IFERROR(U129*VLOOKUP(I129&amp;"31",Lohntabelle!N:P,2,FALSE),""))</f>
        <v/>
      </c>
      <c r="Z129" s="141" t="str">
        <f>IF($B129="","",VLOOKUP($B129,Funktionen!$B$3:$E$99,3,FALSE))</f>
        <v/>
      </c>
      <c r="AA129" s="141" t="str">
        <f>IF($B129="","",VLOOKUP($B129,Funktionen!$B$3:$E$99,4,FALSE))</f>
        <v/>
      </c>
    </row>
    <row r="130" spans="1:27" x14ac:dyDescent="0.2">
      <c r="A130" s="67"/>
      <c r="B130" s="68"/>
      <c r="C130" s="69" t="str">
        <f t="shared" si="8"/>
        <v/>
      </c>
      <c r="D130" s="67"/>
      <c r="E130" s="71"/>
      <c r="F130" s="71"/>
      <c r="G130" s="72"/>
      <c r="H130" s="73"/>
      <c r="I130" s="68"/>
      <c r="J130" s="68"/>
      <c r="K130" s="70"/>
      <c r="L130" s="74"/>
      <c r="M130" s="67"/>
      <c r="N130" s="75"/>
      <c r="O130" s="75"/>
      <c r="P130" s="76"/>
      <c r="Q130" s="76"/>
      <c r="R130" s="119"/>
      <c r="S130" s="77"/>
      <c r="T130" s="80" t="str">
        <f t="shared" si="9"/>
        <v/>
      </c>
      <c r="U130" s="78" t="str">
        <f t="shared" si="7"/>
        <v/>
      </c>
      <c r="V130" s="77"/>
      <c r="W130" s="77"/>
      <c r="X130" s="19"/>
      <c r="Y130" s="140" t="str">
        <f>IF(B130=2.11,U130*VLOOKUP("101",Lohntabelle!N:P,2,FALSE),IFERROR(U130*VLOOKUP(I130&amp;"31",Lohntabelle!N:P,2,FALSE),""))</f>
        <v/>
      </c>
      <c r="Z130" s="141" t="str">
        <f>IF($B130="","",VLOOKUP($B130,Funktionen!$B$3:$E$99,3,FALSE))</f>
        <v/>
      </c>
      <c r="AA130" s="141" t="str">
        <f>IF($B130="","",VLOOKUP($B130,Funktionen!$B$3:$E$99,4,FALSE))</f>
        <v/>
      </c>
    </row>
    <row r="131" spans="1:27" x14ac:dyDescent="0.2">
      <c r="A131" s="67"/>
      <c r="B131" s="68"/>
      <c r="C131" s="69" t="str">
        <f t="shared" si="8"/>
        <v/>
      </c>
      <c r="D131" s="67"/>
      <c r="E131" s="71"/>
      <c r="F131" s="71"/>
      <c r="G131" s="72"/>
      <c r="H131" s="73"/>
      <c r="I131" s="68"/>
      <c r="J131" s="68"/>
      <c r="K131" s="70"/>
      <c r="L131" s="74"/>
      <c r="M131" s="67"/>
      <c r="N131" s="75"/>
      <c r="O131" s="75"/>
      <c r="P131" s="76"/>
      <c r="Q131" s="76"/>
      <c r="R131" s="119"/>
      <c r="S131" s="77"/>
      <c r="T131" s="80" t="str">
        <f t="shared" si="9"/>
        <v/>
      </c>
      <c r="U131" s="78" t="str">
        <f t="shared" si="7"/>
        <v/>
      </c>
      <c r="V131" s="77"/>
      <c r="W131" s="77"/>
      <c r="X131" s="19"/>
      <c r="Y131" s="140" t="str">
        <f>IF(B131=2.11,U131*VLOOKUP("101",Lohntabelle!N:P,2,FALSE),IFERROR(U131*VLOOKUP(I131&amp;"31",Lohntabelle!N:P,2,FALSE),""))</f>
        <v/>
      </c>
      <c r="Z131" s="141" t="str">
        <f>IF($B131="","",VLOOKUP($B131,Funktionen!$B$3:$E$99,3,FALSE))</f>
        <v/>
      </c>
      <c r="AA131" s="141" t="str">
        <f>IF($B131="","",VLOOKUP($B131,Funktionen!$B$3:$E$99,4,FALSE))</f>
        <v/>
      </c>
    </row>
    <row r="132" spans="1:27" x14ac:dyDescent="0.2">
      <c r="A132" s="67"/>
      <c r="B132" s="68"/>
      <c r="C132" s="69" t="str">
        <f t="shared" si="8"/>
        <v/>
      </c>
      <c r="D132" s="67"/>
      <c r="E132" s="71"/>
      <c r="F132" s="71"/>
      <c r="G132" s="72"/>
      <c r="H132" s="73"/>
      <c r="I132" s="68"/>
      <c r="J132" s="68"/>
      <c r="K132" s="70"/>
      <c r="L132" s="74"/>
      <c r="M132" s="67"/>
      <c r="N132" s="75"/>
      <c r="O132" s="75"/>
      <c r="P132" s="76"/>
      <c r="Q132" s="76"/>
      <c r="R132" s="119"/>
      <c r="S132" s="77"/>
      <c r="T132" s="80" t="str">
        <f t="shared" si="9"/>
        <v/>
      </c>
      <c r="U132" s="78" t="str">
        <f t="shared" si="7"/>
        <v/>
      </c>
      <c r="V132" s="77"/>
      <c r="W132" s="77"/>
      <c r="X132" s="19"/>
      <c r="Y132" s="140" t="str">
        <f>IF(B132=2.11,U132*VLOOKUP("101",Lohntabelle!N:P,2,FALSE),IFERROR(U132*VLOOKUP(I132&amp;"31",Lohntabelle!N:P,2,FALSE),""))</f>
        <v/>
      </c>
      <c r="Z132" s="141" t="str">
        <f>IF($B132="","",VLOOKUP($B132,Funktionen!$B$3:$E$99,3,FALSE))</f>
        <v/>
      </c>
      <c r="AA132" s="141" t="str">
        <f>IF($B132="","",VLOOKUP($B132,Funktionen!$B$3:$E$99,4,FALSE))</f>
        <v/>
      </c>
    </row>
    <row r="133" spans="1:27" x14ac:dyDescent="0.2">
      <c r="A133" s="67"/>
      <c r="B133" s="68"/>
      <c r="C133" s="69" t="str">
        <f t="shared" si="8"/>
        <v/>
      </c>
      <c r="D133" s="67"/>
      <c r="E133" s="71"/>
      <c r="F133" s="71"/>
      <c r="G133" s="72"/>
      <c r="H133" s="73"/>
      <c r="I133" s="68"/>
      <c r="J133" s="68"/>
      <c r="K133" s="70"/>
      <c r="L133" s="74"/>
      <c r="M133" s="67"/>
      <c r="N133" s="75"/>
      <c r="O133" s="75"/>
      <c r="P133" s="76"/>
      <c r="Q133" s="76"/>
      <c r="R133" s="119"/>
      <c r="S133" s="77"/>
      <c r="T133" s="80" t="str">
        <f t="shared" si="9"/>
        <v/>
      </c>
      <c r="U133" s="78" t="str">
        <f t="shared" si="7"/>
        <v/>
      </c>
      <c r="V133" s="77"/>
      <c r="W133" s="77"/>
      <c r="X133" s="19"/>
      <c r="Y133" s="140" t="str">
        <f>IF(B133=2.11,U133*VLOOKUP("101",Lohntabelle!N:P,2,FALSE),IFERROR(U133*VLOOKUP(I133&amp;"31",Lohntabelle!N:P,2,FALSE),""))</f>
        <v/>
      </c>
      <c r="Z133" s="141" t="str">
        <f>IF($B133="","",VLOOKUP($B133,Funktionen!$B$3:$E$99,3,FALSE))</f>
        <v/>
      </c>
      <c r="AA133" s="141" t="str">
        <f>IF($B133="","",VLOOKUP($B133,Funktionen!$B$3:$E$99,4,FALSE))</f>
        <v/>
      </c>
    </row>
    <row r="134" spans="1:27" x14ac:dyDescent="0.2">
      <c r="A134" s="67"/>
      <c r="B134" s="68"/>
      <c r="C134" s="69" t="str">
        <f t="shared" si="8"/>
        <v/>
      </c>
      <c r="D134" s="67"/>
      <c r="E134" s="71"/>
      <c r="F134" s="71"/>
      <c r="G134" s="72"/>
      <c r="H134" s="73"/>
      <c r="I134" s="68"/>
      <c r="J134" s="68"/>
      <c r="K134" s="70"/>
      <c r="L134" s="74"/>
      <c r="M134" s="67"/>
      <c r="N134" s="75"/>
      <c r="O134" s="75"/>
      <c r="P134" s="76"/>
      <c r="Q134" s="76"/>
      <c r="R134" s="119"/>
      <c r="S134" s="77"/>
      <c r="T134" s="80" t="str">
        <f t="shared" si="9"/>
        <v/>
      </c>
      <c r="U134" s="78" t="str">
        <f t="shared" ref="U134:U197" si="10">IF(L134=0,"",IFERROR(R134/12*L134,""))</f>
        <v/>
      </c>
      <c r="V134" s="77"/>
      <c r="W134" s="77"/>
      <c r="X134" s="19"/>
      <c r="Y134" s="140" t="str">
        <f>IF(B134=2.11,U134*VLOOKUP("101",Lohntabelle!N:P,2,FALSE),IFERROR(U134*VLOOKUP(I134&amp;"31",Lohntabelle!N:P,2,FALSE),""))</f>
        <v/>
      </c>
      <c r="Z134" s="141" t="str">
        <f>IF($B134="","",VLOOKUP($B134,Funktionen!$B$3:$E$99,3,FALSE))</f>
        <v/>
      </c>
      <c r="AA134" s="141" t="str">
        <f>IF($B134="","",VLOOKUP($B134,Funktionen!$B$3:$E$99,4,FALSE))</f>
        <v/>
      </c>
    </row>
    <row r="135" spans="1:27" x14ac:dyDescent="0.2">
      <c r="A135" s="67"/>
      <c r="B135" s="68"/>
      <c r="C135" s="69" t="str">
        <f t="shared" si="8"/>
        <v/>
      </c>
      <c r="D135" s="67"/>
      <c r="E135" s="71"/>
      <c r="F135" s="71"/>
      <c r="G135" s="72"/>
      <c r="H135" s="73"/>
      <c r="I135" s="68"/>
      <c r="J135" s="68"/>
      <c r="K135" s="70"/>
      <c r="L135" s="74"/>
      <c r="M135" s="67"/>
      <c r="N135" s="75"/>
      <c r="O135" s="75"/>
      <c r="P135" s="76"/>
      <c r="Q135" s="76"/>
      <c r="R135" s="119"/>
      <c r="S135" s="77"/>
      <c r="T135" s="80" t="str">
        <f t="shared" si="9"/>
        <v/>
      </c>
      <c r="U135" s="78" t="str">
        <f t="shared" si="10"/>
        <v/>
      </c>
      <c r="V135" s="77"/>
      <c r="W135" s="77"/>
      <c r="X135" s="19"/>
      <c r="Y135" s="140" t="str">
        <f>IF(B135=2.11,U135*VLOOKUP("101",Lohntabelle!N:P,2,FALSE),IFERROR(U135*VLOOKUP(I135&amp;"31",Lohntabelle!N:P,2,FALSE),""))</f>
        <v/>
      </c>
      <c r="Z135" s="141" t="str">
        <f>IF($B135="","",VLOOKUP($B135,Funktionen!$B$3:$E$99,3,FALSE))</f>
        <v/>
      </c>
      <c r="AA135" s="141" t="str">
        <f>IF($B135="","",VLOOKUP($B135,Funktionen!$B$3:$E$99,4,FALSE))</f>
        <v/>
      </c>
    </row>
    <row r="136" spans="1:27" x14ac:dyDescent="0.2">
      <c r="A136" s="67"/>
      <c r="B136" s="68"/>
      <c r="C136" s="69" t="str">
        <f t="shared" si="8"/>
        <v/>
      </c>
      <c r="D136" s="67"/>
      <c r="E136" s="71"/>
      <c r="F136" s="71"/>
      <c r="G136" s="72"/>
      <c r="H136" s="73"/>
      <c r="I136" s="68"/>
      <c r="J136" s="68"/>
      <c r="K136" s="70"/>
      <c r="L136" s="74"/>
      <c r="M136" s="67"/>
      <c r="N136" s="75"/>
      <c r="O136" s="75"/>
      <c r="P136" s="76"/>
      <c r="Q136" s="76"/>
      <c r="R136" s="119"/>
      <c r="S136" s="77"/>
      <c r="T136" s="80" t="str">
        <f t="shared" si="9"/>
        <v/>
      </c>
      <c r="U136" s="78" t="str">
        <f t="shared" si="10"/>
        <v/>
      </c>
      <c r="V136" s="77"/>
      <c r="W136" s="77"/>
      <c r="X136" s="19"/>
      <c r="Y136" s="140" t="str">
        <f>IF(B136=2.11,U136*VLOOKUP("101",Lohntabelle!N:P,2,FALSE),IFERROR(U136*VLOOKUP(I136&amp;"31",Lohntabelle!N:P,2,FALSE),""))</f>
        <v/>
      </c>
      <c r="Z136" s="141" t="str">
        <f>IF($B136="","",VLOOKUP($B136,Funktionen!$B$3:$E$99,3,FALSE))</f>
        <v/>
      </c>
      <c r="AA136" s="141" t="str">
        <f>IF($B136="","",VLOOKUP($B136,Funktionen!$B$3:$E$99,4,FALSE))</f>
        <v/>
      </c>
    </row>
    <row r="137" spans="1:27" x14ac:dyDescent="0.2">
      <c r="A137" s="67"/>
      <c r="B137" s="68"/>
      <c r="C137" s="69" t="str">
        <f t="shared" si="8"/>
        <v/>
      </c>
      <c r="D137" s="67"/>
      <c r="E137" s="71"/>
      <c r="F137" s="71"/>
      <c r="G137" s="72"/>
      <c r="H137" s="73"/>
      <c r="I137" s="68"/>
      <c r="J137" s="68"/>
      <c r="K137" s="70"/>
      <c r="L137" s="74"/>
      <c r="M137" s="67"/>
      <c r="N137" s="75"/>
      <c r="O137" s="75"/>
      <c r="P137" s="76"/>
      <c r="Q137" s="76"/>
      <c r="R137" s="119"/>
      <c r="S137" s="77"/>
      <c r="T137" s="80" t="str">
        <f t="shared" si="9"/>
        <v/>
      </c>
      <c r="U137" s="78" t="str">
        <f t="shared" si="10"/>
        <v/>
      </c>
      <c r="V137" s="77"/>
      <c r="W137" s="77"/>
      <c r="X137" s="19"/>
      <c r="Y137" s="140" t="str">
        <f>IF(B137=2.11,U137*VLOOKUP("101",Lohntabelle!N:P,2,FALSE),IFERROR(U137*VLOOKUP(I137&amp;"31",Lohntabelle!N:P,2,FALSE),""))</f>
        <v/>
      </c>
      <c r="Z137" s="141" t="str">
        <f>IF($B137="","",VLOOKUP($B137,Funktionen!$B$3:$E$99,3,FALSE))</f>
        <v/>
      </c>
      <c r="AA137" s="141" t="str">
        <f>IF($B137="","",VLOOKUP($B137,Funktionen!$B$3:$E$99,4,FALSE))</f>
        <v/>
      </c>
    </row>
    <row r="138" spans="1:27" x14ac:dyDescent="0.2">
      <c r="A138" s="67"/>
      <c r="B138" s="68"/>
      <c r="C138" s="69" t="str">
        <f t="shared" si="8"/>
        <v/>
      </c>
      <c r="D138" s="67"/>
      <c r="E138" s="71"/>
      <c r="F138" s="71"/>
      <c r="G138" s="72"/>
      <c r="H138" s="73"/>
      <c r="I138" s="68"/>
      <c r="J138" s="68"/>
      <c r="K138" s="70"/>
      <c r="L138" s="74"/>
      <c r="M138" s="67"/>
      <c r="N138" s="75"/>
      <c r="O138" s="75"/>
      <c r="P138" s="76"/>
      <c r="Q138" s="76"/>
      <c r="R138" s="119"/>
      <c r="S138" s="77"/>
      <c r="T138" s="80" t="str">
        <f t="shared" si="9"/>
        <v/>
      </c>
      <c r="U138" s="78" t="str">
        <f t="shared" si="10"/>
        <v/>
      </c>
      <c r="V138" s="77"/>
      <c r="W138" s="77"/>
      <c r="X138" s="19"/>
      <c r="Y138" s="140" t="str">
        <f>IF(B138=2.11,U138*VLOOKUP("101",Lohntabelle!N:P,2,FALSE),IFERROR(U138*VLOOKUP(I138&amp;"31",Lohntabelle!N:P,2,FALSE),""))</f>
        <v/>
      </c>
      <c r="Z138" s="141" t="str">
        <f>IF($B138="","",VLOOKUP($B138,Funktionen!$B$3:$E$99,3,FALSE))</f>
        <v/>
      </c>
      <c r="AA138" s="141" t="str">
        <f>IF($B138="","",VLOOKUP($B138,Funktionen!$B$3:$E$99,4,FALSE))</f>
        <v/>
      </c>
    </row>
    <row r="139" spans="1:27" x14ac:dyDescent="0.2">
      <c r="A139" s="67"/>
      <c r="B139" s="68"/>
      <c r="C139" s="69" t="str">
        <f t="shared" si="8"/>
        <v/>
      </c>
      <c r="D139" s="67"/>
      <c r="E139" s="71"/>
      <c r="F139" s="71"/>
      <c r="G139" s="72"/>
      <c r="H139" s="73"/>
      <c r="I139" s="68"/>
      <c r="J139" s="68"/>
      <c r="K139" s="70"/>
      <c r="L139" s="74"/>
      <c r="M139" s="67"/>
      <c r="N139" s="75"/>
      <c r="O139" s="75"/>
      <c r="P139" s="76"/>
      <c r="Q139" s="76"/>
      <c r="R139" s="119"/>
      <c r="S139" s="77"/>
      <c r="T139" s="80" t="str">
        <f t="shared" si="9"/>
        <v/>
      </c>
      <c r="U139" s="78" t="str">
        <f t="shared" si="10"/>
        <v/>
      </c>
      <c r="V139" s="77"/>
      <c r="W139" s="77"/>
      <c r="X139" s="19"/>
      <c r="Y139" s="140" t="str">
        <f>IF(B139=2.11,U139*VLOOKUP("101",Lohntabelle!N:P,2,FALSE),IFERROR(U139*VLOOKUP(I139&amp;"31",Lohntabelle!N:P,2,FALSE),""))</f>
        <v/>
      </c>
      <c r="Z139" s="141" t="str">
        <f>IF($B139="","",VLOOKUP($B139,Funktionen!$B$3:$E$99,3,FALSE))</f>
        <v/>
      </c>
      <c r="AA139" s="141" t="str">
        <f>IF($B139="","",VLOOKUP($B139,Funktionen!$B$3:$E$99,4,FALSE))</f>
        <v/>
      </c>
    </row>
    <row r="140" spans="1:27" x14ac:dyDescent="0.2">
      <c r="A140" s="67"/>
      <c r="B140" s="68"/>
      <c r="C140" s="69" t="str">
        <f t="shared" si="8"/>
        <v/>
      </c>
      <c r="D140" s="67"/>
      <c r="E140" s="71"/>
      <c r="F140" s="71"/>
      <c r="G140" s="72"/>
      <c r="H140" s="73"/>
      <c r="I140" s="68"/>
      <c r="J140" s="68"/>
      <c r="K140" s="70"/>
      <c r="L140" s="74"/>
      <c r="M140" s="67"/>
      <c r="N140" s="75"/>
      <c r="O140" s="75"/>
      <c r="P140" s="76"/>
      <c r="Q140" s="76"/>
      <c r="R140" s="119"/>
      <c r="S140" s="77"/>
      <c r="T140" s="80" t="str">
        <f t="shared" si="9"/>
        <v/>
      </c>
      <c r="U140" s="78" t="str">
        <f t="shared" si="10"/>
        <v/>
      </c>
      <c r="V140" s="77"/>
      <c r="W140" s="77"/>
      <c r="X140" s="19"/>
      <c r="Y140" s="140" t="str">
        <f>IF(B140=2.11,U140*VLOOKUP("101",Lohntabelle!N:P,2,FALSE),IFERROR(U140*VLOOKUP(I140&amp;"31",Lohntabelle!N:P,2,FALSE),""))</f>
        <v/>
      </c>
      <c r="Z140" s="141" t="str">
        <f>IF($B140="","",VLOOKUP($B140,Funktionen!$B$3:$E$99,3,FALSE))</f>
        <v/>
      </c>
      <c r="AA140" s="141" t="str">
        <f>IF($B140="","",VLOOKUP($B140,Funktionen!$B$3:$E$99,4,FALSE))</f>
        <v/>
      </c>
    </row>
    <row r="141" spans="1:27" x14ac:dyDescent="0.2">
      <c r="A141" s="67"/>
      <c r="B141" s="68"/>
      <c r="C141" s="69" t="str">
        <f t="shared" si="8"/>
        <v/>
      </c>
      <c r="D141" s="67"/>
      <c r="E141" s="71"/>
      <c r="F141" s="71"/>
      <c r="G141" s="72"/>
      <c r="H141" s="73"/>
      <c r="I141" s="68"/>
      <c r="J141" s="68"/>
      <c r="K141" s="70"/>
      <c r="L141" s="74"/>
      <c r="M141" s="67"/>
      <c r="N141" s="75"/>
      <c r="O141" s="75"/>
      <c r="P141" s="76"/>
      <c r="Q141" s="76"/>
      <c r="R141" s="119"/>
      <c r="S141" s="77"/>
      <c r="T141" s="80" t="str">
        <f t="shared" si="9"/>
        <v/>
      </c>
      <c r="U141" s="78" t="str">
        <f t="shared" si="10"/>
        <v/>
      </c>
      <c r="V141" s="77"/>
      <c r="W141" s="77"/>
      <c r="X141" s="19"/>
      <c r="Y141" s="140" t="str">
        <f>IF(B141=2.11,U141*VLOOKUP("101",Lohntabelle!N:P,2,FALSE),IFERROR(U141*VLOOKUP(I141&amp;"31",Lohntabelle!N:P,2,FALSE),""))</f>
        <v/>
      </c>
      <c r="Z141" s="141" t="str">
        <f>IF($B141="","",VLOOKUP($B141,Funktionen!$B$3:$E$99,3,FALSE))</f>
        <v/>
      </c>
      <c r="AA141" s="141" t="str">
        <f>IF($B141="","",VLOOKUP($B141,Funktionen!$B$3:$E$99,4,FALSE))</f>
        <v/>
      </c>
    </row>
    <row r="142" spans="1:27" x14ac:dyDescent="0.2">
      <c r="A142" s="67"/>
      <c r="B142" s="68"/>
      <c r="C142" s="69" t="str">
        <f t="shared" si="8"/>
        <v/>
      </c>
      <c r="D142" s="67"/>
      <c r="E142" s="71"/>
      <c r="F142" s="71"/>
      <c r="G142" s="72"/>
      <c r="H142" s="73"/>
      <c r="I142" s="68"/>
      <c r="J142" s="68"/>
      <c r="K142" s="70"/>
      <c r="L142" s="74"/>
      <c r="M142" s="67"/>
      <c r="N142" s="75"/>
      <c r="O142" s="75"/>
      <c r="P142" s="76"/>
      <c r="Q142" s="76"/>
      <c r="R142" s="119"/>
      <c r="S142" s="77"/>
      <c r="T142" s="80" t="str">
        <f t="shared" si="9"/>
        <v/>
      </c>
      <c r="U142" s="78" t="str">
        <f t="shared" si="10"/>
        <v/>
      </c>
      <c r="V142" s="77"/>
      <c r="W142" s="77"/>
      <c r="X142" s="19"/>
      <c r="Y142" s="140" t="str">
        <f>IF(B142=2.11,U142*VLOOKUP("101",Lohntabelle!N:P,2,FALSE),IFERROR(U142*VLOOKUP(I142&amp;"31",Lohntabelle!N:P,2,FALSE),""))</f>
        <v/>
      </c>
      <c r="Z142" s="141" t="str">
        <f>IF($B142="","",VLOOKUP($B142,Funktionen!$B$3:$E$99,3,FALSE))</f>
        <v/>
      </c>
      <c r="AA142" s="141" t="str">
        <f>IF($B142="","",VLOOKUP($B142,Funktionen!$B$3:$E$99,4,FALSE))</f>
        <v/>
      </c>
    </row>
    <row r="143" spans="1:27" x14ac:dyDescent="0.2">
      <c r="A143" s="67"/>
      <c r="B143" s="68"/>
      <c r="C143" s="69" t="str">
        <f t="shared" si="8"/>
        <v/>
      </c>
      <c r="D143" s="67"/>
      <c r="E143" s="71"/>
      <c r="F143" s="71"/>
      <c r="G143" s="72"/>
      <c r="H143" s="73"/>
      <c r="I143" s="68"/>
      <c r="J143" s="68"/>
      <c r="K143" s="70"/>
      <c r="L143" s="74"/>
      <c r="M143" s="67"/>
      <c r="N143" s="75"/>
      <c r="O143" s="75"/>
      <c r="P143" s="76"/>
      <c r="Q143" s="76"/>
      <c r="R143" s="119"/>
      <c r="S143" s="77"/>
      <c r="T143" s="80" t="str">
        <f t="shared" si="9"/>
        <v/>
      </c>
      <c r="U143" s="78" t="str">
        <f t="shared" si="10"/>
        <v/>
      </c>
      <c r="V143" s="77"/>
      <c r="W143" s="77"/>
      <c r="X143" s="19"/>
      <c r="Y143" s="140" t="str">
        <f>IF(B143=2.11,U143*VLOOKUP("101",Lohntabelle!N:P,2,FALSE),IFERROR(U143*VLOOKUP(I143&amp;"31",Lohntabelle!N:P,2,FALSE),""))</f>
        <v/>
      </c>
      <c r="Z143" s="141" t="str">
        <f>IF($B143="","",VLOOKUP($B143,Funktionen!$B$3:$E$99,3,FALSE))</f>
        <v/>
      </c>
      <c r="AA143" s="141" t="str">
        <f>IF($B143="","",VLOOKUP($B143,Funktionen!$B$3:$E$99,4,FALSE))</f>
        <v/>
      </c>
    </row>
    <row r="144" spans="1:27" x14ac:dyDescent="0.2">
      <c r="A144" s="67"/>
      <c r="B144" s="68"/>
      <c r="C144" s="69" t="str">
        <f t="shared" si="8"/>
        <v/>
      </c>
      <c r="D144" s="67"/>
      <c r="E144" s="71"/>
      <c r="F144" s="71"/>
      <c r="G144" s="72"/>
      <c r="H144" s="73"/>
      <c r="I144" s="68"/>
      <c r="J144" s="68"/>
      <c r="K144" s="70"/>
      <c r="L144" s="74"/>
      <c r="M144" s="67"/>
      <c r="N144" s="75"/>
      <c r="O144" s="75"/>
      <c r="P144" s="76"/>
      <c r="Q144" s="76"/>
      <c r="R144" s="119"/>
      <c r="S144" s="77"/>
      <c r="T144" s="80" t="str">
        <f t="shared" si="9"/>
        <v/>
      </c>
      <c r="U144" s="78" t="str">
        <f t="shared" si="10"/>
        <v/>
      </c>
      <c r="V144" s="77"/>
      <c r="W144" s="77"/>
      <c r="X144" s="19"/>
      <c r="Y144" s="140" t="str">
        <f>IF(B144=2.11,U144*VLOOKUP("101",Lohntabelle!N:P,2,FALSE),IFERROR(U144*VLOOKUP(I144&amp;"31",Lohntabelle!N:P,2,FALSE),""))</f>
        <v/>
      </c>
      <c r="Z144" s="141" t="str">
        <f>IF($B144="","",VLOOKUP($B144,Funktionen!$B$3:$E$99,3,FALSE))</f>
        <v/>
      </c>
      <c r="AA144" s="141" t="str">
        <f>IF($B144="","",VLOOKUP($B144,Funktionen!$B$3:$E$99,4,FALSE))</f>
        <v/>
      </c>
    </row>
    <row r="145" spans="1:27" x14ac:dyDescent="0.2">
      <c r="A145" s="67"/>
      <c r="B145" s="68"/>
      <c r="C145" s="69" t="str">
        <f t="shared" si="8"/>
        <v/>
      </c>
      <c r="D145" s="67"/>
      <c r="E145" s="71"/>
      <c r="F145" s="71"/>
      <c r="G145" s="72"/>
      <c r="H145" s="73"/>
      <c r="I145" s="68"/>
      <c r="J145" s="68"/>
      <c r="K145" s="70"/>
      <c r="L145" s="74"/>
      <c r="M145" s="67"/>
      <c r="N145" s="75"/>
      <c r="O145" s="75"/>
      <c r="P145" s="76"/>
      <c r="Q145" s="76"/>
      <c r="R145" s="119"/>
      <c r="S145" s="77"/>
      <c r="T145" s="80" t="str">
        <f t="shared" si="9"/>
        <v/>
      </c>
      <c r="U145" s="78" t="str">
        <f t="shared" si="10"/>
        <v/>
      </c>
      <c r="V145" s="77"/>
      <c r="W145" s="77"/>
      <c r="X145" s="19"/>
      <c r="Y145" s="140" t="str">
        <f>IF(B145=2.11,U145*VLOOKUP("101",Lohntabelle!N:P,2,FALSE),IFERROR(U145*VLOOKUP(I145&amp;"31",Lohntabelle!N:P,2,FALSE),""))</f>
        <v/>
      </c>
      <c r="Z145" s="141" t="str">
        <f>IF($B145="","",VLOOKUP($B145,Funktionen!$B$3:$E$99,3,FALSE))</f>
        <v/>
      </c>
      <c r="AA145" s="141" t="str">
        <f>IF($B145="","",VLOOKUP($B145,Funktionen!$B$3:$E$99,4,FALSE))</f>
        <v/>
      </c>
    </row>
    <row r="146" spans="1:27" x14ac:dyDescent="0.2">
      <c r="A146" s="67"/>
      <c r="B146" s="68"/>
      <c r="C146" s="69" t="str">
        <f t="shared" si="8"/>
        <v/>
      </c>
      <c r="D146" s="67"/>
      <c r="E146" s="71"/>
      <c r="F146" s="71"/>
      <c r="G146" s="72"/>
      <c r="H146" s="73"/>
      <c r="I146" s="68"/>
      <c r="J146" s="68"/>
      <c r="K146" s="70"/>
      <c r="L146" s="74"/>
      <c r="M146" s="67"/>
      <c r="N146" s="75"/>
      <c r="O146" s="75"/>
      <c r="P146" s="76"/>
      <c r="Q146" s="76"/>
      <c r="R146" s="119"/>
      <c r="S146" s="77"/>
      <c r="T146" s="80" t="str">
        <f t="shared" si="9"/>
        <v/>
      </c>
      <c r="U146" s="78" t="str">
        <f t="shared" si="10"/>
        <v/>
      </c>
      <c r="V146" s="77"/>
      <c r="W146" s="77"/>
      <c r="X146" s="19"/>
      <c r="Y146" s="140" t="str">
        <f>IF(B146=2.11,U146*VLOOKUP("101",Lohntabelle!N:P,2,FALSE),IFERROR(U146*VLOOKUP(I146&amp;"31",Lohntabelle!N:P,2,FALSE),""))</f>
        <v/>
      </c>
      <c r="Z146" s="141" t="str">
        <f>IF($B146="","",VLOOKUP($B146,Funktionen!$B$3:$E$99,3,FALSE))</f>
        <v/>
      </c>
      <c r="AA146" s="141" t="str">
        <f>IF($B146="","",VLOOKUP($B146,Funktionen!$B$3:$E$99,4,FALSE))</f>
        <v/>
      </c>
    </row>
    <row r="147" spans="1:27" x14ac:dyDescent="0.2">
      <c r="A147" s="67"/>
      <c r="B147" s="68"/>
      <c r="C147" s="69" t="str">
        <f t="shared" si="8"/>
        <v/>
      </c>
      <c r="D147" s="67"/>
      <c r="E147" s="71"/>
      <c r="F147" s="71"/>
      <c r="G147" s="72"/>
      <c r="H147" s="73"/>
      <c r="I147" s="68"/>
      <c r="J147" s="68"/>
      <c r="K147" s="70"/>
      <c r="L147" s="74"/>
      <c r="M147" s="67"/>
      <c r="N147" s="75"/>
      <c r="O147" s="75"/>
      <c r="P147" s="76"/>
      <c r="Q147" s="76"/>
      <c r="R147" s="119"/>
      <c r="S147" s="77"/>
      <c r="T147" s="80" t="str">
        <f t="shared" si="9"/>
        <v/>
      </c>
      <c r="U147" s="78" t="str">
        <f t="shared" si="10"/>
        <v/>
      </c>
      <c r="V147" s="77"/>
      <c r="W147" s="77"/>
      <c r="X147" s="19"/>
      <c r="Y147" s="140" t="str">
        <f>IF(B147=2.11,U147*VLOOKUP("101",Lohntabelle!N:P,2,FALSE),IFERROR(U147*VLOOKUP(I147&amp;"31",Lohntabelle!N:P,2,FALSE),""))</f>
        <v/>
      </c>
      <c r="Z147" s="141" t="str">
        <f>IF($B147="","",VLOOKUP($B147,Funktionen!$B$3:$E$99,3,FALSE))</f>
        <v/>
      </c>
      <c r="AA147" s="141" t="str">
        <f>IF($B147="","",VLOOKUP($B147,Funktionen!$B$3:$E$99,4,FALSE))</f>
        <v/>
      </c>
    </row>
    <row r="148" spans="1:27" x14ac:dyDescent="0.2">
      <c r="A148" s="67"/>
      <c r="B148" s="68"/>
      <c r="C148" s="69" t="str">
        <f t="shared" si="8"/>
        <v/>
      </c>
      <c r="D148" s="67"/>
      <c r="E148" s="71"/>
      <c r="F148" s="71"/>
      <c r="G148" s="72"/>
      <c r="H148" s="73"/>
      <c r="I148" s="68"/>
      <c r="J148" s="68"/>
      <c r="K148" s="70"/>
      <c r="L148" s="74"/>
      <c r="M148" s="67"/>
      <c r="N148" s="75"/>
      <c r="O148" s="75"/>
      <c r="P148" s="76"/>
      <c r="Q148" s="76"/>
      <c r="R148" s="119"/>
      <c r="S148" s="77"/>
      <c r="T148" s="80" t="str">
        <f t="shared" si="9"/>
        <v/>
      </c>
      <c r="U148" s="78" t="str">
        <f t="shared" si="10"/>
        <v/>
      </c>
      <c r="V148" s="77"/>
      <c r="W148" s="77"/>
      <c r="X148" s="19"/>
      <c r="Y148" s="140" t="str">
        <f>IF(B148=2.11,U148*VLOOKUP("101",Lohntabelle!N:P,2,FALSE),IFERROR(U148*VLOOKUP(I148&amp;"31",Lohntabelle!N:P,2,FALSE),""))</f>
        <v/>
      </c>
      <c r="Z148" s="141" t="str">
        <f>IF($B148="","",VLOOKUP($B148,Funktionen!$B$3:$E$99,3,FALSE))</f>
        <v/>
      </c>
      <c r="AA148" s="141" t="str">
        <f>IF($B148="","",VLOOKUP($B148,Funktionen!$B$3:$E$99,4,FALSE))</f>
        <v/>
      </c>
    </row>
    <row r="149" spans="1:27" x14ac:dyDescent="0.2">
      <c r="A149" s="67"/>
      <c r="B149" s="68"/>
      <c r="C149" s="69" t="str">
        <f t="shared" si="8"/>
        <v/>
      </c>
      <c r="D149" s="67"/>
      <c r="E149" s="71"/>
      <c r="F149" s="71"/>
      <c r="G149" s="72"/>
      <c r="H149" s="73"/>
      <c r="I149" s="68"/>
      <c r="J149" s="68"/>
      <c r="K149" s="70"/>
      <c r="L149" s="74"/>
      <c r="M149" s="67"/>
      <c r="N149" s="75"/>
      <c r="O149" s="75"/>
      <c r="P149" s="76"/>
      <c r="Q149" s="76"/>
      <c r="R149" s="119"/>
      <c r="S149" s="77"/>
      <c r="T149" s="80" t="str">
        <f t="shared" si="9"/>
        <v/>
      </c>
      <c r="U149" s="78" t="str">
        <f t="shared" si="10"/>
        <v/>
      </c>
      <c r="V149" s="77"/>
      <c r="W149" s="77"/>
      <c r="X149" s="19"/>
      <c r="Y149" s="140" t="str">
        <f>IF(B149=2.11,U149*VLOOKUP("101",Lohntabelle!N:P,2,FALSE),IFERROR(U149*VLOOKUP(I149&amp;"31",Lohntabelle!N:P,2,FALSE),""))</f>
        <v/>
      </c>
      <c r="Z149" s="141" t="str">
        <f>IF($B149="","",VLOOKUP($B149,Funktionen!$B$3:$E$99,3,FALSE))</f>
        <v/>
      </c>
      <c r="AA149" s="141" t="str">
        <f>IF($B149="","",VLOOKUP($B149,Funktionen!$B$3:$E$99,4,FALSE))</f>
        <v/>
      </c>
    </row>
    <row r="150" spans="1:27" x14ac:dyDescent="0.2">
      <c r="A150" s="67"/>
      <c r="B150" s="68"/>
      <c r="C150" s="69" t="str">
        <f t="shared" si="8"/>
        <v/>
      </c>
      <c r="D150" s="67"/>
      <c r="E150" s="71"/>
      <c r="F150" s="71"/>
      <c r="G150" s="72"/>
      <c r="H150" s="73"/>
      <c r="I150" s="68"/>
      <c r="J150" s="68"/>
      <c r="K150" s="70"/>
      <c r="L150" s="74"/>
      <c r="M150" s="67"/>
      <c r="N150" s="75"/>
      <c r="O150" s="75"/>
      <c r="P150" s="76"/>
      <c r="Q150" s="76"/>
      <c r="R150" s="119"/>
      <c r="S150" s="77"/>
      <c r="T150" s="80" t="str">
        <f t="shared" si="9"/>
        <v/>
      </c>
      <c r="U150" s="78" t="str">
        <f t="shared" si="10"/>
        <v/>
      </c>
      <c r="V150" s="77"/>
      <c r="W150" s="77"/>
      <c r="X150" s="19"/>
      <c r="Y150" s="140" t="str">
        <f>IF(B150=2.11,U150*VLOOKUP("101",Lohntabelle!N:P,2,FALSE),IFERROR(U150*VLOOKUP(I150&amp;"31",Lohntabelle!N:P,2,FALSE),""))</f>
        <v/>
      </c>
      <c r="Z150" s="141" t="str">
        <f>IF($B150="","",VLOOKUP($B150,Funktionen!$B$3:$E$99,3,FALSE))</f>
        <v/>
      </c>
      <c r="AA150" s="141" t="str">
        <f>IF($B150="","",VLOOKUP($B150,Funktionen!$B$3:$E$99,4,FALSE))</f>
        <v/>
      </c>
    </row>
    <row r="151" spans="1:27" x14ac:dyDescent="0.2">
      <c r="A151" s="67"/>
      <c r="B151" s="68"/>
      <c r="C151" s="69" t="str">
        <f t="shared" si="8"/>
        <v/>
      </c>
      <c r="D151" s="67"/>
      <c r="E151" s="71"/>
      <c r="F151" s="71"/>
      <c r="G151" s="72"/>
      <c r="H151" s="73"/>
      <c r="I151" s="68"/>
      <c r="J151" s="68"/>
      <c r="K151" s="70"/>
      <c r="L151" s="74"/>
      <c r="M151" s="67"/>
      <c r="N151" s="75"/>
      <c r="O151" s="75"/>
      <c r="P151" s="76"/>
      <c r="Q151" s="76"/>
      <c r="R151" s="119"/>
      <c r="S151" s="77"/>
      <c r="T151" s="80" t="str">
        <f t="shared" si="9"/>
        <v/>
      </c>
      <c r="U151" s="78" t="str">
        <f t="shared" si="10"/>
        <v/>
      </c>
      <c r="V151" s="77"/>
      <c r="W151" s="77"/>
      <c r="X151" s="19"/>
      <c r="Y151" s="140" t="str">
        <f>IF(B151=2.11,U151*VLOOKUP("101",Lohntabelle!N:P,2,FALSE),IFERROR(U151*VLOOKUP(I151&amp;"31",Lohntabelle!N:P,2,FALSE),""))</f>
        <v/>
      </c>
      <c r="Z151" s="141" t="str">
        <f>IF($B151="","",VLOOKUP($B151,Funktionen!$B$3:$E$99,3,FALSE))</f>
        <v/>
      </c>
      <c r="AA151" s="141" t="str">
        <f>IF($B151="","",VLOOKUP($B151,Funktionen!$B$3:$E$99,4,FALSE))</f>
        <v/>
      </c>
    </row>
    <row r="152" spans="1:27" x14ac:dyDescent="0.2">
      <c r="A152" s="67"/>
      <c r="B152" s="68"/>
      <c r="C152" s="69" t="str">
        <f t="shared" si="8"/>
        <v/>
      </c>
      <c r="D152" s="67"/>
      <c r="E152" s="71"/>
      <c r="F152" s="71"/>
      <c r="G152" s="72"/>
      <c r="H152" s="73"/>
      <c r="I152" s="68"/>
      <c r="J152" s="68"/>
      <c r="K152" s="70"/>
      <c r="L152" s="74"/>
      <c r="M152" s="67"/>
      <c r="N152" s="75"/>
      <c r="O152" s="75"/>
      <c r="P152" s="76"/>
      <c r="Q152" s="76"/>
      <c r="R152" s="119"/>
      <c r="S152" s="77"/>
      <c r="T152" s="80" t="str">
        <f t="shared" si="9"/>
        <v/>
      </c>
      <c r="U152" s="78" t="str">
        <f t="shared" si="10"/>
        <v/>
      </c>
      <c r="V152" s="77"/>
      <c r="W152" s="77"/>
      <c r="X152" s="19"/>
      <c r="Y152" s="140" t="str">
        <f>IF(B152=2.11,U152*VLOOKUP("101",Lohntabelle!N:P,2,FALSE),IFERROR(U152*VLOOKUP(I152&amp;"31",Lohntabelle!N:P,2,FALSE),""))</f>
        <v/>
      </c>
      <c r="Z152" s="141" t="str">
        <f>IF($B152="","",VLOOKUP($B152,Funktionen!$B$3:$E$99,3,FALSE))</f>
        <v/>
      </c>
      <c r="AA152" s="141" t="str">
        <f>IF($B152="","",VLOOKUP($B152,Funktionen!$B$3:$E$99,4,FALSE))</f>
        <v/>
      </c>
    </row>
    <row r="153" spans="1:27" x14ac:dyDescent="0.2">
      <c r="A153" s="67"/>
      <c r="B153" s="68"/>
      <c r="C153" s="69" t="str">
        <f t="shared" si="8"/>
        <v/>
      </c>
      <c r="D153" s="67"/>
      <c r="E153" s="71"/>
      <c r="F153" s="71"/>
      <c r="G153" s="72"/>
      <c r="H153" s="73"/>
      <c r="I153" s="68"/>
      <c r="J153" s="68"/>
      <c r="K153" s="70"/>
      <c r="L153" s="74"/>
      <c r="M153" s="67"/>
      <c r="N153" s="75"/>
      <c r="O153" s="75"/>
      <c r="P153" s="76"/>
      <c r="Q153" s="76"/>
      <c r="R153" s="119"/>
      <c r="S153" s="77"/>
      <c r="T153" s="80" t="str">
        <f t="shared" si="9"/>
        <v/>
      </c>
      <c r="U153" s="78" t="str">
        <f t="shared" si="10"/>
        <v/>
      </c>
      <c r="V153" s="77"/>
      <c r="W153" s="77"/>
      <c r="X153" s="19"/>
      <c r="Y153" s="140" t="str">
        <f>IF(B153=2.11,U153*VLOOKUP("101",Lohntabelle!N:P,2,FALSE),IFERROR(U153*VLOOKUP(I153&amp;"31",Lohntabelle!N:P,2,FALSE),""))</f>
        <v/>
      </c>
      <c r="Z153" s="141" t="str">
        <f>IF($B153="","",VLOOKUP($B153,Funktionen!$B$3:$E$99,3,FALSE))</f>
        <v/>
      </c>
      <c r="AA153" s="141" t="str">
        <f>IF($B153="","",VLOOKUP($B153,Funktionen!$B$3:$E$99,4,FALSE))</f>
        <v/>
      </c>
    </row>
    <row r="154" spans="1:27" x14ac:dyDescent="0.2">
      <c r="A154" s="67"/>
      <c r="B154" s="68"/>
      <c r="C154" s="69" t="str">
        <f t="shared" si="8"/>
        <v/>
      </c>
      <c r="D154" s="67"/>
      <c r="E154" s="71"/>
      <c r="F154" s="71"/>
      <c r="G154" s="72"/>
      <c r="H154" s="73"/>
      <c r="I154" s="68"/>
      <c r="J154" s="68"/>
      <c r="K154" s="70"/>
      <c r="L154" s="74"/>
      <c r="M154" s="67"/>
      <c r="N154" s="75"/>
      <c r="O154" s="75"/>
      <c r="P154" s="76"/>
      <c r="Q154" s="76"/>
      <c r="R154" s="119"/>
      <c r="S154" s="77"/>
      <c r="T154" s="80" t="str">
        <f t="shared" si="9"/>
        <v/>
      </c>
      <c r="U154" s="78" t="str">
        <f t="shared" si="10"/>
        <v/>
      </c>
      <c r="V154" s="77"/>
      <c r="W154" s="77"/>
      <c r="X154" s="19"/>
      <c r="Y154" s="140" t="str">
        <f>IF(B154=2.11,U154*VLOOKUP("101",Lohntabelle!N:P,2,FALSE),IFERROR(U154*VLOOKUP(I154&amp;"31",Lohntabelle!N:P,2,FALSE),""))</f>
        <v/>
      </c>
      <c r="Z154" s="141" t="str">
        <f>IF($B154="","",VLOOKUP($B154,Funktionen!$B$3:$E$99,3,FALSE))</f>
        <v/>
      </c>
      <c r="AA154" s="141" t="str">
        <f>IF($B154="","",VLOOKUP($B154,Funktionen!$B$3:$E$99,4,FALSE))</f>
        <v/>
      </c>
    </row>
    <row r="155" spans="1:27" x14ac:dyDescent="0.2">
      <c r="A155" s="67"/>
      <c r="B155" s="68"/>
      <c r="C155" s="69" t="str">
        <f t="shared" si="8"/>
        <v/>
      </c>
      <c r="D155" s="67"/>
      <c r="E155" s="71"/>
      <c r="F155" s="71"/>
      <c r="G155" s="72"/>
      <c r="H155" s="73"/>
      <c r="I155" s="68"/>
      <c r="J155" s="68"/>
      <c r="K155" s="70"/>
      <c r="L155" s="74"/>
      <c r="M155" s="67"/>
      <c r="N155" s="75"/>
      <c r="O155" s="75"/>
      <c r="P155" s="76"/>
      <c r="Q155" s="76"/>
      <c r="R155" s="119"/>
      <c r="S155" s="77"/>
      <c r="T155" s="80" t="str">
        <f t="shared" si="9"/>
        <v/>
      </c>
      <c r="U155" s="78" t="str">
        <f t="shared" si="10"/>
        <v/>
      </c>
      <c r="V155" s="77"/>
      <c r="W155" s="77"/>
      <c r="X155" s="19"/>
      <c r="Y155" s="140" t="str">
        <f>IF(B155=2.11,U155*VLOOKUP("101",Lohntabelle!N:P,2,FALSE),IFERROR(U155*VLOOKUP(I155&amp;"31",Lohntabelle!N:P,2,FALSE),""))</f>
        <v/>
      </c>
      <c r="Z155" s="141" t="str">
        <f>IF($B155="","",VLOOKUP($B155,Funktionen!$B$3:$E$99,3,FALSE))</f>
        <v/>
      </c>
      <c r="AA155" s="141" t="str">
        <f>IF($B155="","",VLOOKUP($B155,Funktionen!$B$3:$E$99,4,FALSE))</f>
        <v/>
      </c>
    </row>
    <row r="156" spans="1:27" x14ac:dyDescent="0.2">
      <c r="A156" s="67"/>
      <c r="B156" s="68"/>
      <c r="C156" s="69" t="str">
        <f t="shared" si="8"/>
        <v/>
      </c>
      <c r="D156" s="67"/>
      <c r="E156" s="71"/>
      <c r="F156" s="71"/>
      <c r="G156" s="72"/>
      <c r="H156" s="73"/>
      <c r="I156" s="68"/>
      <c r="J156" s="68"/>
      <c r="K156" s="70"/>
      <c r="L156" s="74"/>
      <c r="M156" s="67"/>
      <c r="N156" s="75"/>
      <c r="O156" s="75"/>
      <c r="P156" s="76"/>
      <c r="Q156" s="76"/>
      <c r="R156" s="119"/>
      <c r="S156" s="77"/>
      <c r="T156" s="80" t="str">
        <f t="shared" si="9"/>
        <v/>
      </c>
      <c r="U156" s="78" t="str">
        <f t="shared" si="10"/>
        <v/>
      </c>
      <c r="V156" s="77"/>
      <c r="W156" s="77"/>
      <c r="X156" s="19"/>
      <c r="Y156" s="140" t="str">
        <f>IF(B156=2.11,U156*VLOOKUP("101",Lohntabelle!N:P,2,FALSE),IFERROR(U156*VLOOKUP(I156&amp;"31",Lohntabelle!N:P,2,FALSE),""))</f>
        <v/>
      </c>
      <c r="Z156" s="141" t="str">
        <f>IF($B156="","",VLOOKUP($B156,Funktionen!$B$3:$E$99,3,FALSE))</f>
        <v/>
      </c>
      <c r="AA156" s="141" t="str">
        <f>IF($B156="","",VLOOKUP($B156,Funktionen!$B$3:$E$99,4,FALSE))</f>
        <v/>
      </c>
    </row>
    <row r="157" spans="1:27" x14ac:dyDescent="0.2">
      <c r="A157" s="67"/>
      <c r="B157" s="68"/>
      <c r="C157" s="69" t="str">
        <f t="shared" si="8"/>
        <v/>
      </c>
      <c r="D157" s="67"/>
      <c r="E157" s="71"/>
      <c r="F157" s="71"/>
      <c r="G157" s="72"/>
      <c r="H157" s="73"/>
      <c r="I157" s="68"/>
      <c r="J157" s="68"/>
      <c r="K157" s="70"/>
      <c r="L157" s="74"/>
      <c r="M157" s="67"/>
      <c r="N157" s="75"/>
      <c r="O157" s="75"/>
      <c r="P157" s="76"/>
      <c r="Q157" s="76"/>
      <c r="R157" s="119"/>
      <c r="S157" s="77"/>
      <c r="T157" s="80" t="str">
        <f t="shared" si="9"/>
        <v/>
      </c>
      <c r="U157" s="78" t="str">
        <f t="shared" si="10"/>
        <v/>
      </c>
      <c r="V157" s="77"/>
      <c r="W157" s="77"/>
      <c r="X157" s="19"/>
      <c r="Y157" s="140" t="str">
        <f>IF(B157=2.11,U157*VLOOKUP("101",Lohntabelle!N:P,2,FALSE),IFERROR(U157*VLOOKUP(I157&amp;"31",Lohntabelle!N:P,2,FALSE),""))</f>
        <v/>
      </c>
      <c r="Z157" s="141" t="str">
        <f>IF($B157="","",VLOOKUP($B157,Funktionen!$B$3:$E$99,3,FALSE))</f>
        <v/>
      </c>
      <c r="AA157" s="141" t="str">
        <f>IF($B157="","",VLOOKUP($B157,Funktionen!$B$3:$E$99,4,FALSE))</f>
        <v/>
      </c>
    </row>
    <row r="158" spans="1:27" x14ac:dyDescent="0.2">
      <c r="A158" s="67"/>
      <c r="B158" s="68"/>
      <c r="C158" s="69" t="str">
        <f t="shared" si="8"/>
        <v/>
      </c>
      <c r="D158" s="67"/>
      <c r="E158" s="71"/>
      <c r="F158" s="71"/>
      <c r="G158" s="72"/>
      <c r="H158" s="73"/>
      <c r="I158" s="68"/>
      <c r="J158" s="68"/>
      <c r="K158" s="70"/>
      <c r="L158" s="74"/>
      <c r="M158" s="67"/>
      <c r="N158" s="75"/>
      <c r="O158" s="75"/>
      <c r="P158" s="76"/>
      <c r="Q158" s="76"/>
      <c r="R158" s="119"/>
      <c r="S158" s="77"/>
      <c r="T158" s="80" t="str">
        <f t="shared" si="9"/>
        <v/>
      </c>
      <c r="U158" s="78" t="str">
        <f t="shared" si="10"/>
        <v/>
      </c>
      <c r="V158" s="77"/>
      <c r="W158" s="77"/>
      <c r="X158" s="19"/>
      <c r="Y158" s="140" t="str">
        <f>IF(B158=2.11,U158*VLOOKUP("101",Lohntabelle!N:P,2,FALSE),IFERROR(U158*VLOOKUP(I158&amp;"31",Lohntabelle!N:P,2,FALSE),""))</f>
        <v/>
      </c>
      <c r="Z158" s="141" t="str">
        <f>IF($B158="","",VLOOKUP($B158,Funktionen!$B$3:$E$99,3,FALSE))</f>
        <v/>
      </c>
      <c r="AA158" s="141" t="str">
        <f>IF($B158="","",VLOOKUP($B158,Funktionen!$B$3:$E$99,4,FALSE))</f>
        <v/>
      </c>
    </row>
    <row r="159" spans="1:27" x14ac:dyDescent="0.2">
      <c r="A159" s="67"/>
      <c r="B159" s="68"/>
      <c r="C159" s="69" t="str">
        <f t="shared" si="8"/>
        <v/>
      </c>
      <c r="D159" s="67"/>
      <c r="E159" s="71"/>
      <c r="F159" s="71"/>
      <c r="G159" s="72"/>
      <c r="H159" s="73"/>
      <c r="I159" s="68"/>
      <c r="J159" s="68"/>
      <c r="K159" s="70"/>
      <c r="L159" s="74"/>
      <c r="M159" s="67"/>
      <c r="N159" s="75"/>
      <c r="O159" s="75"/>
      <c r="P159" s="76"/>
      <c r="Q159" s="76"/>
      <c r="R159" s="119"/>
      <c r="S159" s="77"/>
      <c r="T159" s="80" t="str">
        <f t="shared" si="9"/>
        <v/>
      </c>
      <c r="U159" s="78" t="str">
        <f t="shared" si="10"/>
        <v/>
      </c>
      <c r="V159" s="77"/>
      <c r="W159" s="77"/>
      <c r="X159" s="19"/>
      <c r="Y159" s="140" t="str">
        <f>IF(B159=2.11,U159*VLOOKUP("101",Lohntabelle!N:P,2,FALSE),IFERROR(U159*VLOOKUP(I159&amp;"31",Lohntabelle!N:P,2,FALSE),""))</f>
        <v/>
      </c>
      <c r="Z159" s="141" t="str">
        <f>IF($B159="","",VLOOKUP($B159,Funktionen!$B$3:$E$99,3,FALSE))</f>
        <v/>
      </c>
      <c r="AA159" s="141" t="str">
        <f>IF($B159="","",VLOOKUP($B159,Funktionen!$B$3:$E$99,4,FALSE))</f>
        <v/>
      </c>
    </row>
    <row r="160" spans="1:27" x14ac:dyDescent="0.2">
      <c r="A160" s="67"/>
      <c r="B160" s="68"/>
      <c r="C160" s="69" t="str">
        <f t="shared" si="8"/>
        <v/>
      </c>
      <c r="D160" s="67"/>
      <c r="E160" s="71"/>
      <c r="F160" s="71"/>
      <c r="G160" s="72"/>
      <c r="H160" s="73"/>
      <c r="I160" s="68"/>
      <c r="J160" s="68"/>
      <c r="K160" s="70"/>
      <c r="L160" s="74"/>
      <c r="M160" s="67"/>
      <c r="N160" s="75"/>
      <c r="O160" s="75"/>
      <c r="P160" s="76"/>
      <c r="Q160" s="76"/>
      <c r="R160" s="119"/>
      <c r="S160" s="77"/>
      <c r="T160" s="80" t="str">
        <f t="shared" si="9"/>
        <v/>
      </c>
      <c r="U160" s="78" t="str">
        <f t="shared" si="10"/>
        <v/>
      </c>
      <c r="V160" s="77"/>
      <c r="W160" s="77"/>
      <c r="X160" s="19"/>
      <c r="Y160" s="140" t="str">
        <f>IF(B160=2.11,U160*VLOOKUP("101",Lohntabelle!N:P,2,FALSE),IFERROR(U160*VLOOKUP(I160&amp;"31",Lohntabelle!N:P,2,FALSE),""))</f>
        <v/>
      </c>
      <c r="Z160" s="141" t="str">
        <f>IF($B160="","",VLOOKUP($B160,Funktionen!$B$3:$E$99,3,FALSE))</f>
        <v/>
      </c>
      <c r="AA160" s="141" t="str">
        <f>IF($B160="","",VLOOKUP($B160,Funktionen!$B$3:$E$99,4,FALSE))</f>
        <v/>
      </c>
    </row>
    <row r="161" spans="1:27" x14ac:dyDescent="0.2">
      <c r="A161" s="67"/>
      <c r="B161" s="68"/>
      <c r="C161" s="69" t="str">
        <f t="shared" si="8"/>
        <v/>
      </c>
      <c r="D161" s="67"/>
      <c r="E161" s="71"/>
      <c r="F161" s="71"/>
      <c r="G161" s="72"/>
      <c r="H161" s="73"/>
      <c r="I161" s="68"/>
      <c r="J161" s="68"/>
      <c r="K161" s="70"/>
      <c r="L161" s="74"/>
      <c r="M161" s="67"/>
      <c r="N161" s="75"/>
      <c r="O161" s="75"/>
      <c r="P161" s="76"/>
      <c r="Q161" s="76"/>
      <c r="R161" s="119"/>
      <c r="S161" s="77"/>
      <c r="T161" s="80" t="str">
        <f t="shared" si="9"/>
        <v/>
      </c>
      <c r="U161" s="78" t="str">
        <f t="shared" si="10"/>
        <v/>
      </c>
      <c r="V161" s="77"/>
      <c r="W161" s="77"/>
      <c r="X161" s="19"/>
      <c r="Y161" s="140" t="str">
        <f>IF(B161=2.11,U161*VLOOKUP("101",Lohntabelle!N:P,2,FALSE),IFERROR(U161*VLOOKUP(I161&amp;"31",Lohntabelle!N:P,2,FALSE),""))</f>
        <v/>
      </c>
      <c r="Z161" s="141" t="str">
        <f>IF($B161="","",VLOOKUP($B161,Funktionen!$B$3:$E$99,3,FALSE))</f>
        <v/>
      </c>
      <c r="AA161" s="141" t="str">
        <f>IF($B161="","",VLOOKUP($B161,Funktionen!$B$3:$E$99,4,FALSE))</f>
        <v/>
      </c>
    </row>
    <row r="162" spans="1:27" x14ac:dyDescent="0.2">
      <c r="A162" s="67"/>
      <c r="B162" s="68"/>
      <c r="C162" s="69" t="str">
        <f t="shared" si="8"/>
        <v/>
      </c>
      <c r="D162" s="67"/>
      <c r="E162" s="71"/>
      <c r="F162" s="71"/>
      <c r="G162" s="72"/>
      <c r="H162" s="73"/>
      <c r="I162" s="68"/>
      <c r="J162" s="68"/>
      <c r="K162" s="70"/>
      <c r="L162" s="74"/>
      <c r="M162" s="67"/>
      <c r="N162" s="75"/>
      <c r="O162" s="75"/>
      <c r="P162" s="76"/>
      <c r="Q162" s="76"/>
      <c r="R162" s="119"/>
      <c r="S162" s="77"/>
      <c r="T162" s="80" t="str">
        <f t="shared" si="9"/>
        <v/>
      </c>
      <c r="U162" s="78" t="str">
        <f t="shared" si="10"/>
        <v/>
      </c>
      <c r="V162" s="77"/>
      <c r="W162" s="77"/>
      <c r="X162" s="19"/>
      <c r="Y162" s="140" t="str">
        <f>IF(B162=2.11,U162*VLOOKUP("101",Lohntabelle!N:P,2,FALSE),IFERROR(U162*VLOOKUP(I162&amp;"31",Lohntabelle!N:P,2,FALSE),""))</f>
        <v/>
      </c>
      <c r="Z162" s="141" t="str">
        <f>IF($B162="","",VLOOKUP($B162,Funktionen!$B$3:$E$99,3,FALSE))</f>
        <v/>
      </c>
      <c r="AA162" s="141" t="str">
        <f>IF($B162="","",VLOOKUP($B162,Funktionen!$B$3:$E$99,4,FALSE))</f>
        <v/>
      </c>
    </row>
    <row r="163" spans="1:27" x14ac:dyDescent="0.2">
      <c r="A163" s="67"/>
      <c r="B163" s="68"/>
      <c r="C163" s="69" t="str">
        <f t="shared" si="8"/>
        <v/>
      </c>
      <c r="D163" s="67"/>
      <c r="E163" s="71"/>
      <c r="F163" s="71"/>
      <c r="G163" s="72"/>
      <c r="H163" s="73"/>
      <c r="I163" s="68"/>
      <c r="J163" s="68"/>
      <c r="K163" s="70"/>
      <c r="L163" s="74"/>
      <c r="M163" s="67"/>
      <c r="N163" s="75"/>
      <c r="O163" s="75"/>
      <c r="P163" s="76"/>
      <c r="Q163" s="76"/>
      <c r="R163" s="119"/>
      <c r="S163" s="77"/>
      <c r="T163" s="80" t="str">
        <f t="shared" si="9"/>
        <v/>
      </c>
      <c r="U163" s="78" t="str">
        <f t="shared" si="10"/>
        <v/>
      </c>
      <c r="V163" s="77"/>
      <c r="W163" s="77"/>
      <c r="X163" s="19"/>
      <c r="Y163" s="140" t="str">
        <f>IF(B163=2.11,U163*VLOOKUP("101",Lohntabelle!N:P,2,FALSE),IFERROR(U163*VLOOKUP(I163&amp;"31",Lohntabelle!N:P,2,FALSE),""))</f>
        <v/>
      </c>
      <c r="Z163" s="141" t="str">
        <f>IF($B163="","",VLOOKUP($B163,Funktionen!$B$3:$E$99,3,FALSE))</f>
        <v/>
      </c>
      <c r="AA163" s="141" t="str">
        <f>IF($B163="","",VLOOKUP($B163,Funktionen!$B$3:$E$99,4,FALSE))</f>
        <v/>
      </c>
    </row>
    <row r="164" spans="1:27" x14ac:dyDescent="0.2">
      <c r="A164" s="67"/>
      <c r="B164" s="68"/>
      <c r="C164" s="69" t="str">
        <f t="shared" si="8"/>
        <v/>
      </c>
      <c r="D164" s="67"/>
      <c r="E164" s="71"/>
      <c r="F164" s="71"/>
      <c r="G164" s="72"/>
      <c r="H164" s="73"/>
      <c r="I164" s="68"/>
      <c r="J164" s="68"/>
      <c r="K164" s="70"/>
      <c r="L164" s="74"/>
      <c r="M164" s="67"/>
      <c r="N164" s="75"/>
      <c r="O164" s="75"/>
      <c r="P164" s="76"/>
      <c r="Q164" s="76"/>
      <c r="R164" s="119"/>
      <c r="S164" s="77"/>
      <c r="T164" s="80" t="str">
        <f t="shared" si="9"/>
        <v/>
      </c>
      <c r="U164" s="78" t="str">
        <f t="shared" si="10"/>
        <v/>
      </c>
      <c r="V164" s="77"/>
      <c r="W164" s="77"/>
      <c r="X164" s="19"/>
      <c r="Y164" s="140" t="str">
        <f>IF(B164=2.11,U164*VLOOKUP("101",Lohntabelle!N:P,2,FALSE),IFERROR(U164*VLOOKUP(I164&amp;"31",Lohntabelle!N:P,2,FALSE),""))</f>
        <v/>
      </c>
      <c r="Z164" s="141" t="str">
        <f>IF($B164="","",VLOOKUP($B164,Funktionen!$B$3:$E$99,3,FALSE))</f>
        <v/>
      </c>
      <c r="AA164" s="141" t="str">
        <f>IF($B164="","",VLOOKUP($B164,Funktionen!$B$3:$E$99,4,FALSE))</f>
        <v/>
      </c>
    </row>
    <row r="165" spans="1:27" x14ac:dyDescent="0.2">
      <c r="A165" s="67"/>
      <c r="B165" s="68"/>
      <c r="C165" s="69" t="str">
        <f t="shared" si="8"/>
        <v/>
      </c>
      <c r="D165" s="67"/>
      <c r="E165" s="71"/>
      <c r="F165" s="71"/>
      <c r="G165" s="72"/>
      <c r="H165" s="73"/>
      <c r="I165" s="68"/>
      <c r="J165" s="68"/>
      <c r="K165" s="70"/>
      <c r="L165" s="74"/>
      <c r="M165" s="67"/>
      <c r="N165" s="75"/>
      <c r="O165" s="75"/>
      <c r="P165" s="76"/>
      <c r="Q165" s="76"/>
      <c r="R165" s="119"/>
      <c r="S165" s="77"/>
      <c r="T165" s="80" t="str">
        <f t="shared" si="9"/>
        <v/>
      </c>
      <c r="U165" s="78" t="str">
        <f t="shared" si="10"/>
        <v/>
      </c>
      <c r="V165" s="77"/>
      <c r="W165" s="77"/>
      <c r="X165" s="19"/>
      <c r="Y165" s="140" t="str">
        <f>IF(B165=2.11,U165*VLOOKUP("101",Lohntabelle!N:P,2,FALSE),IFERROR(U165*VLOOKUP(I165&amp;"31",Lohntabelle!N:P,2,FALSE),""))</f>
        <v/>
      </c>
      <c r="Z165" s="141" t="str">
        <f>IF($B165="","",VLOOKUP($B165,Funktionen!$B$3:$E$99,3,FALSE))</f>
        <v/>
      </c>
      <c r="AA165" s="141" t="str">
        <f>IF($B165="","",VLOOKUP($B165,Funktionen!$B$3:$E$99,4,FALSE))</f>
        <v/>
      </c>
    </row>
    <row r="166" spans="1:27" x14ac:dyDescent="0.2">
      <c r="A166" s="67"/>
      <c r="B166" s="68"/>
      <c r="C166" s="69" t="str">
        <f t="shared" si="8"/>
        <v/>
      </c>
      <c r="D166" s="67"/>
      <c r="E166" s="71"/>
      <c r="F166" s="71"/>
      <c r="G166" s="72"/>
      <c r="H166" s="73"/>
      <c r="I166" s="68"/>
      <c r="J166" s="68"/>
      <c r="K166" s="70"/>
      <c r="L166" s="74"/>
      <c r="M166" s="67"/>
      <c r="N166" s="75"/>
      <c r="O166" s="75"/>
      <c r="P166" s="76"/>
      <c r="Q166" s="76"/>
      <c r="R166" s="119"/>
      <c r="S166" s="77"/>
      <c r="T166" s="80" t="str">
        <f t="shared" si="9"/>
        <v/>
      </c>
      <c r="U166" s="78" t="str">
        <f t="shared" si="10"/>
        <v/>
      </c>
      <c r="V166" s="77"/>
      <c r="W166" s="77"/>
      <c r="X166" s="19"/>
      <c r="Y166" s="140" t="str">
        <f>IF(B166=2.11,U166*VLOOKUP("101",Lohntabelle!N:P,2,FALSE),IFERROR(U166*VLOOKUP(I166&amp;"31",Lohntabelle!N:P,2,FALSE),""))</f>
        <v/>
      </c>
      <c r="Z166" s="141" t="str">
        <f>IF($B166="","",VLOOKUP($B166,Funktionen!$B$3:$E$99,3,FALSE))</f>
        <v/>
      </c>
      <c r="AA166" s="141" t="str">
        <f>IF($B166="","",VLOOKUP($B166,Funktionen!$B$3:$E$99,4,FALSE))</f>
        <v/>
      </c>
    </row>
    <row r="167" spans="1:27" x14ac:dyDescent="0.2">
      <c r="A167" s="67"/>
      <c r="B167" s="68"/>
      <c r="C167" s="69" t="str">
        <f t="shared" si="8"/>
        <v/>
      </c>
      <c r="D167" s="67"/>
      <c r="E167" s="71"/>
      <c r="F167" s="71"/>
      <c r="G167" s="72"/>
      <c r="H167" s="73"/>
      <c r="I167" s="68"/>
      <c r="J167" s="68"/>
      <c r="K167" s="70"/>
      <c r="L167" s="74"/>
      <c r="M167" s="67"/>
      <c r="N167" s="75"/>
      <c r="O167" s="75"/>
      <c r="P167" s="76"/>
      <c r="Q167" s="76"/>
      <c r="R167" s="119"/>
      <c r="S167" s="77"/>
      <c r="T167" s="80" t="str">
        <f t="shared" si="9"/>
        <v/>
      </c>
      <c r="U167" s="78" t="str">
        <f t="shared" si="10"/>
        <v/>
      </c>
      <c r="V167" s="77"/>
      <c r="W167" s="77"/>
      <c r="X167" s="19"/>
      <c r="Y167" s="140" t="str">
        <f>IF(B167=2.11,U167*VLOOKUP("101",Lohntabelle!N:P,2,FALSE),IFERROR(U167*VLOOKUP(I167&amp;"31",Lohntabelle!N:P,2,FALSE),""))</f>
        <v/>
      </c>
      <c r="Z167" s="141" t="str">
        <f>IF($B167="","",VLOOKUP($B167,Funktionen!$B$3:$E$99,3,FALSE))</f>
        <v/>
      </c>
      <c r="AA167" s="141" t="str">
        <f>IF($B167="","",VLOOKUP($B167,Funktionen!$B$3:$E$99,4,FALSE))</f>
        <v/>
      </c>
    </row>
    <row r="168" spans="1:27" x14ac:dyDescent="0.2">
      <c r="A168" s="67"/>
      <c r="B168" s="68"/>
      <c r="C168" s="69" t="str">
        <f t="shared" si="8"/>
        <v/>
      </c>
      <c r="D168" s="67"/>
      <c r="E168" s="71"/>
      <c r="F168" s="71"/>
      <c r="G168" s="72"/>
      <c r="H168" s="73"/>
      <c r="I168" s="68"/>
      <c r="J168" s="68"/>
      <c r="K168" s="70"/>
      <c r="L168" s="74"/>
      <c r="M168" s="67"/>
      <c r="N168" s="75"/>
      <c r="O168" s="75"/>
      <c r="P168" s="76"/>
      <c r="Q168" s="76"/>
      <c r="R168" s="119"/>
      <c r="S168" s="77"/>
      <c r="T168" s="80" t="str">
        <f t="shared" si="9"/>
        <v/>
      </c>
      <c r="U168" s="78" t="str">
        <f t="shared" si="10"/>
        <v/>
      </c>
      <c r="V168" s="77"/>
      <c r="W168" s="77"/>
      <c r="X168" s="19"/>
      <c r="Y168" s="140" t="str">
        <f>IF(B168=2.11,U168*VLOOKUP("101",Lohntabelle!N:P,2,FALSE),IFERROR(U168*VLOOKUP(I168&amp;"31",Lohntabelle!N:P,2,FALSE),""))</f>
        <v/>
      </c>
      <c r="Z168" s="141" t="str">
        <f>IF($B168="","",VLOOKUP($B168,Funktionen!$B$3:$E$99,3,FALSE))</f>
        <v/>
      </c>
      <c r="AA168" s="141" t="str">
        <f>IF($B168="","",VLOOKUP($B168,Funktionen!$B$3:$E$99,4,FALSE))</f>
        <v/>
      </c>
    </row>
    <row r="169" spans="1:27" x14ac:dyDescent="0.2">
      <c r="A169" s="67"/>
      <c r="B169" s="68"/>
      <c r="C169" s="69" t="str">
        <f t="shared" si="8"/>
        <v/>
      </c>
      <c r="D169" s="67"/>
      <c r="E169" s="71"/>
      <c r="F169" s="71"/>
      <c r="G169" s="72"/>
      <c r="H169" s="73"/>
      <c r="I169" s="68"/>
      <c r="J169" s="68"/>
      <c r="K169" s="70"/>
      <c r="L169" s="74"/>
      <c r="M169" s="67"/>
      <c r="N169" s="75"/>
      <c r="O169" s="75"/>
      <c r="P169" s="76"/>
      <c r="Q169" s="76"/>
      <c r="R169" s="119"/>
      <c r="S169" s="77"/>
      <c r="T169" s="80" t="str">
        <f t="shared" si="9"/>
        <v/>
      </c>
      <c r="U169" s="78" t="str">
        <f t="shared" si="10"/>
        <v/>
      </c>
      <c r="V169" s="77"/>
      <c r="W169" s="77"/>
      <c r="X169" s="19"/>
      <c r="Y169" s="140" t="str">
        <f>IF(B169=2.11,U169*VLOOKUP("101",Lohntabelle!N:P,2,FALSE),IFERROR(U169*VLOOKUP(I169&amp;"31",Lohntabelle!N:P,2,FALSE),""))</f>
        <v/>
      </c>
      <c r="Z169" s="141" t="str">
        <f>IF($B169="","",VLOOKUP($B169,Funktionen!$B$3:$E$99,3,FALSE))</f>
        <v/>
      </c>
      <c r="AA169" s="141" t="str">
        <f>IF($B169="","",VLOOKUP($B169,Funktionen!$B$3:$E$99,4,FALSE))</f>
        <v/>
      </c>
    </row>
    <row r="170" spans="1:27" x14ac:dyDescent="0.2">
      <c r="A170" s="67"/>
      <c r="B170" s="68"/>
      <c r="C170" s="69" t="str">
        <f t="shared" si="8"/>
        <v/>
      </c>
      <c r="D170" s="67"/>
      <c r="E170" s="71"/>
      <c r="F170" s="71"/>
      <c r="G170" s="72"/>
      <c r="H170" s="73"/>
      <c r="I170" s="68"/>
      <c r="J170" s="68"/>
      <c r="K170" s="70"/>
      <c r="L170" s="74"/>
      <c r="M170" s="67"/>
      <c r="N170" s="75"/>
      <c r="O170" s="75"/>
      <c r="P170" s="76"/>
      <c r="Q170" s="76"/>
      <c r="R170" s="119"/>
      <c r="S170" s="77"/>
      <c r="T170" s="80" t="str">
        <f t="shared" si="9"/>
        <v/>
      </c>
      <c r="U170" s="78" t="str">
        <f t="shared" si="10"/>
        <v/>
      </c>
      <c r="V170" s="77"/>
      <c r="W170" s="77"/>
      <c r="X170" s="19"/>
      <c r="Y170" s="140" t="str">
        <f>IF(B170=2.11,U170*VLOOKUP("101",Lohntabelle!N:P,2,FALSE),IFERROR(U170*VLOOKUP(I170&amp;"31",Lohntabelle!N:P,2,FALSE),""))</f>
        <v/>
      </c>
      <c r="Z170" s="141" t="str">
        <f>IF($B170="","",VLOOKUP($B170,Funktionen!$B$3:$E$99,3,FALSE))</f>
        <v/>
      </c>
      <c r="AA170" s="141" t="str">
        <f>IF($B170="","",VLOOKUP($B170,Funktionen!$B$3:$E$99,4,FALSE))</f>
        <v/>
      </c>
    </row>
    <row r="171" spans="1:27" x14ac:dyDescent="0.2">
      <c r="A171" s="67"/>
      <c r="B171" s="68"/>
      <c r="C171" s="69" t="str">
        <f t="shared" si="8"/>
        <v/>
      </c>
      <c r="D171" s="67"/>
      <c r="E171" s="71"/>
      <c r="F171" s="71"/>
      <c r="G171" s="72"/>
      <c r="H171" s="73"/>
      <c r="I171" s="68"/>
      <c r="J171" s="68"/>
      <c r="K171" s="70"/>
      <c r="L171" s="74"/>
      <c r="M171" s="67"/>
      <c r="N171" s="75"/>
      <c r="O171" s="75"/>
      <c r="P171" s="76"/>
      <c r="Q171" s="76"/>
      <c r="R171" s="119"/>
      <c r="S171" s="77"/>
      <c r="T171" s="80" t="str">
        <f t="shared" si="9"/>
        <v/>
      </c>
      <c r="U171" s="78" t="str">
        <f t="shared" si="10"/>
        <v/>
      </c>
      <c r="V171" s="77"/>
      <c r="W171" s="77"/>
      <c r="X171" s="19"/>
      <c r="Y171" s="140" t="str">
        <f>IF(B171=2.11,U171*VLOOKUP("101",Lohntabelle!N:P,2,FALSE),IFERROR(U171*VLOOKUP(I171&amp;"31",Lohntabelle!N:P,2,FALSE),""))</f>
        <v/>
      </c>
      <c r="Z171" s="141" t="str">
        <f>IF($B171="","",VLOOKUP($B171,Funktionen!$B$3:$E$99,3,FALSE))</f>
        <v/>
      </c>
      <c r="AA171" s="141" t="str">
        <f>IF($B171="","",VLOOKUP($B171,Funktionen!$B$3:$E$99,4,FALSE))</f>
        <v/>
      </c>
    </row>
    <row r="172" spans="1:27" x14ac:dyDescent="0.2">
      <c r="A172" s="67"/>
      <c r="B172" s="68"/>
      <c r="C172" s="69" t="str">
        <f t="shared" si="8"/>
        <v/>
      </c>
      <c r="D172" s="67"/>
      <c r="E172" s="71"/>
      <c r="F172" s="71"/>
      <c r="G172" s="72"/>
      <c r="H172" s="73"/>
      <c r="I172" s="68"/>
      <c r="J172" s="68"/>
      <c r="K172" s="70"/>
      <c r="L172" s="74"/>
      <c r="M172" s="67"/>
      <c r="N172" s="75"/>
      <c r="O172" s="75"/>
      <c r="P172" s="76"/>
      <c r="Q172" s="76"/>
      <c r="R172" s="119"/>
      <c r="S172" s="77"/>
      <c r="T172" s="80" t="str">
        <f t="shared" si="9"/>
        <v/>
      </c>
      <c r="U172" s="78" t="str">
        <f t="shared" si="10"/>
        <v/>
      </c>
      <c r="V172" s="77"/>
      <c r="W172" s="77"/>
      <c r="X172" s="19"/>
      <c r="Y172" s="140" t="str">
        <f>IF(B172=2.11,U172*VLOOKUP("101",Lohntabelle!N:P,2,FALSE),IFERROR(U172*VLOOKUP(I172&amp;"31",Lohntabelle!N:P,2,FALSE),""))</f>
        <v/>
      </c>
      <c r="Z172" s="141" t="str">
        <f>IF($B172="","",VLOOKUP($B172,Funktionen!$B$3:$E$99,3,FALSE))</f>
        <v/>
      </c>
      <c r="AA172" s="141" t="str">
        <f>IF($B172="","",VLOOKUP($B172,Funktionen!$B$3:$E$99,4,FALSE))</f>
        <v/>
      </c>
    </row>
    <row r="173" spans="1:27" x14ac:dyDescent="0.2">
      <c r="A173" s="67"/>
      <c r="B173" s="68"/>
      <c r="C173" s="69" t="str">
        <f t="shared" si="8"/>
        <v/>
      </c>
      <c r="D173" s="67"/>
      <c r="E173" s="71"/>
      <c r="F173" s="71"/>
      <c r="G173" s="72"/>
      <c r="H173" s="73"/>
      <c r="I173" s="68"/>
      <c r="J173" s="68"/>
      <c r="K173" s="70"/>
      <c r="L173" s="74"/>
      <c r="M173" s="67"/>
      <c r="N173" s="75"/>
      <c r="O173" s="75"/>
      <c r="P173" s="76"/>
      <c r="Q173" s="76"/>
      <c r="R173" s="119"/>
      <c r="S173" s="77"/>
      <c r="T173" s="80" t="str">
        <f t="shared" si="9"/>
        <v/>
      </c>
      <c r="U173" s="78" t="str">
        <f t="shared" si="10"/>
        <v/>
      </c>
      <c r="V173" s="77"/>
      <c r="W173" s="77"/>
      <c r="X173" s="19"/>
      <c r="Y173" s="140" t="str">
        <f>IF(B173=2.11,U173*VLOOKUP("101",Lohntabelle!N:P,2,FALSE),IFERROR(U173*VLOOKUP(I173&amp;"31",Lohntabelle!N:P,2,FALSE),""))</f>
        <v/>
      </c>
      <c r="Z173" s="141" t="str">
        <f>IF($B173="","",VLOOKUP($B173,Funktionen!$B$3:$E$99,3,FALSE))</f>
        <v/>
      </c>
      <c r="AA173" s="141" t="str">
        <f>IF($B173="","",VLOOKUP($B173,Funktionen!$B$3:$E$99,4,FALSE))</f>
        <v/>
      </c>
    </row>
    <row r="174" spans="1:27" x14ac:dyDescent="0.2">
      <c r="A174" s="67"/>
      <c r="B174" s="68"/>
      <c r="C174" s="69" t="str">
        <f t="shared" ref="C174:C237" si="11">IF(B174="","",VLOOKUP(B174,Einreihungsplan,2,0))</f>
        <v/>
      </c>
      <c r="D174" s="67"/>
      <c r="E174" s="71"/>
      <c r="F174" s="71"/>
      <c r="G174" s="72"/>
      <c r="H174" s="73"/>
      <c r="I174" s="68"/>
      <c r="J174" s="68"/>
      <c r="K174" s="70"/>
      <c r="L174" s="74"/>
      <c r="M174" s="67"/>
      <c r="N174" s="75"/>
      <c r="O174" s="75"/>
      <c r="P174" s="76"/>
      <c r="Q174" s="76"/>
      <c r="R174" s="119"/>
      <c r="S174" s="77"/>
      <c r="T174" s="80" t="str">
        <f t="shared" ref="T174:T237" si="12">IFERROR(IF(B174=2.11,
IF(S174&lt;Y174*0.645*0.5,S174-Y174*0.645*0.5,IF(S174&gt;Y174,S174-Y174,"")),
IF(S174&lt;Y174*0.645,S174-Y174*0.645,IF(S174&gt;Y174,S174-Y174,""))),"")</f>
        <v/>
      </c>
      <c r="U174" s="78" t="str">
        <f t="shared" si="10"/>
        <v/>
      </c>
      <c r="V174" s="77"/>
      <c r="W174" s="77"/>
      <c r="X174" s="19"/>
      <c r="Y174" s="140" t="str">
        <f>IF(B174=2.11,U174*VLOOKUP("101",Lohntabelle!N:P,2,FALSE),IFERROR(U174*VLOOKUP(I174&amp;"31",Lohntabelle!N:P,2,FALSE),""))</f>
        <v/>
      </c>
      <c r="Z174" s="141" t="str">
        <f>IF($B174="","",VLOOKUP($B174,Funktionen!$B$3:$E$99,3,FALSE))</f>
        <v/>
      </c>
      <c r="AA174" s="141" t="str">
        <f>IF($B174="","",VLOOKUP($B174,Funktionen!$B$3:$E$99,4,FALSE))</f>
        <v/>
      </c>
    </row>
    <row r="175" spans="1:27" x14ac:dyDescent="0.2">
      <c r="A175" s="67"/>
      <c r="B175" s="68"/>
      <c r="C175" s="69" t="str">
        <f t="shared" si="11"/>
        <v/>
      </c>
      <c r="D175" s="67"/>
      <c r="E175" s="71"/>
      <c r="F175" s="71"/>
      <c r="G175" s="72"/>
      <c r="H175" s="73"/>
      <c r="I175" s="68"/>
      <c r="J175" s="68"/>
      <c r="K175" s="70"/>
      <c r="L175" s="74"/>
      <c r="M175" s="67"/>
      <c r="N175" s="75"/>
      <c r="O175" s="75"/>
      <c r="P175" s="76"/>
      <c r="Q175" s="76"/>
      <c r="R175" s="119"/>
      <c r="S175" s="77"/>
      <c r="T175" s="80" t="str">
        <f t="shared" si="12"/>
        <v/>
      </c>
      <c r="U175" s="78" t="str">
        <f t="shared" si="10"/>
        <v/>
      </c>
      <c r="V175" s="77"/>
      <c r="W175" s="77"/>
      <c r="X175" s="19"/>
      <c r="Y175" s="140" t="str">
        <f>IF(B175=2.11,U175*VLOOKUP("101",Lohntabelle!N:P,2,FALSE),IFERROR(U175*VLOOKUP(I175&amp;"31",Lohntabelle!N:P,2,FALSE),""))</f>
        <v/>
      </c>
      <c r="Z175" s="141" t="str">
        <f>IF($B175="","",VLOOKUP($B175,Funktionen!$B$3:$E$99,3,FALSE))</f>
        <v/>
      </c>
      <c r="AA175" s="141" t="str">
        <f>IF($B175="","",VLOOKUP($B175,Funktionen!$B$3:$E$99,4,FALSE))</f>
        <v/>
      </c>
    </row>
    <row r="176" spans="1:27" x14ac:dyDescent="0.2">
      <c r="A176" s="67"/>
      <c r="B176" s="68"/>
      <c r="C176" s="69" t="str">
        <f t="shared" si="11"/>
        <v/>
      </c>
      <c r="D176" s="67"/>
      <c r="E176" s="71"/>
      <c r="F176" s="71"/>
      <c r="G176" s="72"/>
      <c r="H176" s="73"/>
      <c r="I176" s="68"/>
      <c r="J176" s="68"/>
      <c r="K176" s="70"/>
      <c r="L176" s="74"/>
      <c r="M176" s="67"/>
      <c r="N176" s="75"/>
      <c r="O176" s="75"/>
      <c r="P176" s="76"/>
      <c r="Q176" s="76"/>
      <c r="R176" s="119"/>
      <c r="S176" s="77"/>
      <c r="T176" s="80" t="str">
        <f t="shared" si="12"/>
        <v/>
      </c>
      <c r="U176" s="78" t="str">
        <f t="shared" si="10"/>
        <v/>
      </c>
      <c r="V176" s="77"/>
      <c r="W176" s="77"/>
      <c r="X176" s="19"/>
      <c r="Y176" s="140" t="str">
        <f>IF(B176=2.11,U176*VLOOKUP("101",Lohntabelle!N:P,2,FALSE),IFERROR(U176*VLOOKUP(I176&amp;"31",Lohntabelle!N:P,2,FALSE),""))</f>
        <v/>
      </c>
      <c r="Z176" s="141" t="str">
        <f>IF($B176="","",VLOOKUP($B176,Funktionen!$B$3:$E$99,3,FALSE))</f>
        <v/>
      </c>
      <c r="AA176" s="141" t="str">
        <f>IF($B176="","",VLOOKUP($B176,Funktionen!$B$3:$E$99,4,FALSE))</f>
        <v/>
      </c>
    </row>
    <row r="177" spans="1:27" x14ac:dyDescent="0.2">
      <c r="A177" s="67"/>
      <c r="B177" s="68"/>
      <c r="C177" s="69" t="str">
        <f t="shared" si="11"/>
        <v/>
      </c>
      <c r="D177" s="67"/>
      <c r="E177" s="71"/>
      <c r="F177" s="71"/>
      <c r="G177" s="72"/>
      <c r="H177" s="73"/>
      <c r="I177" s="68"/>
      <c r="J177" s="68"/>
      <c r="K177" s="70"/>
      <c r="L177" s="74"/>
      <c r="M177" s="67"/>
      <c r="N177" s="75"/>
      <c r="O177" s="75"/>
      <c r="P177" s="76"/>
      <c r="Q177" s="76"/>
      <c r="R177" s="119"/>
      <c r="S177" s="77"/>
      <c r="T177" s="80" t="str">
        <f t="shared" si="12"/>
        <v/>
      </c>
      <c r="U177" s="78" t="str">
        <f t="shared" si="10"/>
        <v/>
      </c>
      <c r="V177" s="77"/>
      <c r="W177" s="77"/>
      <c r="X177" s="19"/>
      <c r="Y177" s="140" t="str">
        <f>IF(B177=2.11,U177*VLOOKUP("101",Lohntabelle!N:P,2,FALSE),IFERROR(U177*VLOOKUP(I177&amp;"31",Lohntabelle!N:P,2,FALSE),""))</f>
        <v/>
      </c>
      <c r="Z177" s="141" t="str">
        <f>IF($B177="","",VLOOKUP($B177,Funktionen!$B$3:$E$99,3,FALSE))</f>
        <v/>
      </c>
      <c r="AA177" s="141" t="str">
        <f>IF($B177="","",VLOOKUP($B177,Funktionen!$B$3:$E$99,4,FALSE))</f>
        <v/>
      </c>
    </row>
    <row r="178" spans="1:27" x14ac:dyDescent="0.2">
      <c r="A178" s="67"/>
      <c r="B178" s="68"/>
      <c r="C178" s="69" t="str">
        <f t="shared" si="11"/>
        <v/>
      </c>
      <c r="D178" s="67"/>
      <c r="E178" s="71"/>
      <c r="F178" s="71"/>
      <c r="G178" s="72"/>
      <c r="H178" s="73"/>
      <c r="I178" s="68"/>
      <c r="J178" s="68"/>
      <c r="K178" s="70"/>
      <c r="L178" s="74"/>
      <c r="M178" s="67"/>
      <c r="N178" s="75"/>
      <c r="O178" s="75"/>
      <c r="P178" s="76"/>
      <c r="Q178" s="76"/>
      <c r="R178" s="119"/>
      <c r="S178" s="77"/>
      <c r="T178" s="80" t="str">
        <f t="shared" si="12"/>
        <v/>
      </c>
      <c r="U178" s="78" t="str">
        <f t="shared" si="10"/>
        <v/>
      </c>
      <c r="V178" s="77"/>
      <c r="W178" s="77"/>
      <c r="X178" s="19"/>
      <c r="Y178" s="140" t="str">
        <f>IF(B178=2.11,U178*VLOOKUP("101",Lohntabelle!N:P,2,FALSE),IFERROR(U178*VLOOKUP(I178&amp;"31",Lohntabelle!N:P,2,FALSE),""))</f>
        <v/>
      </c>
      <c r="Z178" s="141" t="str">
        <f>IF($B178="","",VLOOKUP($B178,Funktionen!$B$3:$E$99,3,FALSE))</f>
        <v/>
      </c>
      <c r="AA178" s="141" t="str">
        <f>IF($B178="","",VLOOKUP($B178,Funktionen!$B$3:$E$99,4,FALSE))</f>
        <v/>
      </c>
    </row>
    <row r="179" spans="1:27" x14ac:dyDescent="0.2">
      <c r="A179" s="67"/>
      <c r="B179" s="68"/>
      <c r="C179" s="69" t="str">
        <f t="shared" si="11"/>
        <v/>
      </c>
      <c r="D179" s="67"/>
      <c r="E179" s="71"/>
      <c r="F179" s="71"/>
      <c r="G179" s="72"/>
      <c r="H179" s="73"/>
      <c r="I179" s="68"/>
      <c r="J179" s="68"/>
      <c r="K179" s="70"/>
      <c r="L179" s="74"/>
      <c r="M179" s="67"/>
      <c r="N179" s="75"/>
      <c r="O179" s="75"/>
      <c r="P179" s="76"/>
      <c r="Q179" s="76"/>
      <c r="R179" s="119"/>
      <c r="S179" s="77"/>
      <c r="T179" s="80" t="str">
        <f t="shared" si="12"/>
        <v/>
      </c>
      <c r="U179" s="78" t="str">
        <f t="shared" si="10"/>
        <v/>
      </c>
      <c r="V179" s="77"/>
      <c r="W179" s="77"/>
      <c r="X179" s="19"/>
      <c r="Y179" s="140" t="str">
        <f>IF(B179=2.11,U179*VLOOKUP("101",Lohntabelle!N:P,2,FALSE),IFERROR(U179*VLOOKUP(I179&amp;"31",Lohntabelle!N:P,2,FALSE),""))</f>
        <v/>
      </c>
      <c r="Z179" s="141" t="str">
        <f>IF($B179="","",VLOOKUP($B179,Funktionen!$B$3:$E$99,3,FALSE))</f>
        <v/>
      </c>
      <c r="AA179" s="141" t="str">
        <f>IF($B179="","",VLOOKUP($B179,Funktionen!$B$3:$E$99,4,FALSE))</f>
        <v/>
      </c>
    </row>
    <row r="180" spans="1:27" x14ac:dyDescent="0.2">
      <c r="A180" s="67"/>
      <c r="B180" s="68"/>
      <c r="C180" s="69" t="str">
        <f t="shared" si="11"/>
        <v/>
      </c>
      <c r="D180" s="67"/>
      <c r="E180" s="71"/>
      <c r="F180" s="71"/>
      <c r="G180" s="72"/>
      <c r="H180" s="73"/>
      <c r="I180" s="68"/>
      <c r="J180" s="68"/>
      <c r="K180" s="70"/>
      <c r="L180" s="74"/>
      <c r="M180" s="67"/>
      <c r="N180" s="75"/>
      <c r="O180" s="75"/>
      <c r="P180" s="76"/>
      <c r="Q180" s="76"/>
      <c r="R180" s="119"/>
      <c r="S180" s="77"/>
      <c r="T180" s="80" t="str">
        <f t="shared" si="12"/>
        <v/>
      </c>
      <c r="U180" s="78" t="str">
        <f t="shared" si="10"/>
        <v/>
      </c>
      <c r="V180" s="77"/>
      <c r="W180" s="77"/>
      <c r="X180" s="19"/>
      <c r="Y180" s="140" t="str">
        <f>IF(B180=2.11,U180*VLOOKUP("101",Lohntabelle!N:P,2,FALSE),IFERROR(U180*VLOOKUP(I180&amp;"31",Lohntabelle!N:P,2,FALSE),""))</f>
        <v/>
      </c>
      <c r="Z180" s="141" t="str">
        <f>IF($B180="","",VLOOKUP($B180,Funktionen!$B$3:$E$99,3,FALSE))</f>
        <v/>
      </c>
      <c r="AA180" s="141" t="str">
        <f>IF($B180="","",VLOOKUP($B180,Funktionen!$B$3:$E$99,4,FALSE))</f>
        <v/>
      </c>
    </row>
    <row r="181" spans="1:27" x14ac:dyDescent="0.2">
      <c r="A181" s="67"/>
      <c r="B181" s="68"/>
      <c r="C181" s="69" t="str">
        <f t="shared" si="11"/>
        <v/>
      </c>
      <c r="D181" s="67"/>
      <c r="E181" s="71"/>
      <c r="F181" s="71"/>
      <c r="G181" s="72"/>
      <c r="H181" s="73"/>
      <c r="I181" s="68"/>
      <c r="J181" s="68"/>
      <c r="K181" s="70"/>
      <c r="L181" s="74"/>
      <c r="M181" s="67"/>
      <c r="N181" s="75"/>
      <c r="O181" s="75"/>
      <c r="P181" s="76"/>
      <c r="Q181" s="76"/>
      <c r="R181" s="119"/>
      <c r="S181" s="77"/>
      <c r="T181" s="80" t="str">
        <f t="shared" si="12"/>
        <v/>
      </c>
      <c r="U181" s="78" t="str">
        <f t="shared" si="10"/>
        <v/>
      </c>
      <c r="V181" s="77"/>
      <c r="W181" s="77"/>
      <c r="X181" s="19"/>
      <c r="Y181" s="140" t="str">
        <f>IF(B181=2.11,U181*VLOOKUP("101",Lohntabelle!N:P,2,FALSE),IFERROR(U181*VLOOKUP(I181&amp;"31",Lohntabelle!N:P,2,FALSE),""))</f>
        <v/>
      </c>
      <c r="Z181" s="141" t="str">
        <f>IF($B181="","",VLOOKUP($B181,Funktionen!$B$3:$E$99,3,FALSE))</f>
        <v/>
      </c>
      <c r="AA181" s="141" t="str">
        <f>IF($B181="","",VLOOKUP($B181,Funktionen!$B$3:$E$99,4,FALSE))</f>
        <v/>
      </c>
    </row>
    <row r="182" spans="1:27" x14ac:dyDescent="0.2">
      <c r="A182" s="67"/>
      <c r="B182" s="68"/>
      <c r="C182" s="69" t="str">
        <f t="shared" si="11"/>
        <v/>
      </c>
      <c r="D182" s="67"/>
      <c r="E182" s="71"/>
      <c r="F182" s="71"/>
      <c r="G182" s="72"/>
      <c r="H182" s="73"/>
      <c r="I182" s="68"/>
      <c r="J182" s="68"/>
      <c r="K182" s="70"/>
      <c r="L182" s="74"/>
      <c r="M182" s="67"/>
      <c r="N182" s="75"/>
      <c r="O182" s="75"/>
      <c r="P182" s="76"/>
      <c r="Q182" s="76"/>
      <c r="R182" s="119"/>
      <c r="S182" s="77"/>
      <c r="T182" s="80" t="str">
        <f t="shared" si="12"/>
        <v/>
      </c>
      <c r="U182" s="78" t="str">
        <f t="shared" si="10"/>
        <v/>
      </c>
      <c r="V182" s="77"/>
      <c r="W182" s="77"/>
      <c r="X182" s="19"/>
      <c r="Y182" s="140" t="str">
        <f>IF(B182=2.11,U182*VLOOKUP("101",Lohntabelle!N:P,2,FALSE),IFERROR(U182*VLOOKUP(I182&amp;"31",Lohntabelle!N:P,2,FALSE),""))</f>
        <v/>
      </c>
      <c r="Z182" s="141" t="str">
        <f>IF($B182="","",VLOOKUP($B182,Funktionen!$B$3:$E$99,3,FALSE))</f>
        <v/>
      </c>
      <c r="AA182" s="141" t="str">
        <f>IF($B182="","",VLOOKUP($B182,Funktionen!$B$3:$E$99,4,FALSE))</f>
        <v/>
      </c>
    </row>
    <row r="183" spans="1:27" x14ac:dyDescent="0.2">
      <c r="A183" s="67"/>
      <c r="B183" s="68"/>
      <c r="C183" s="69" t="str">
        <f t="shared" si="11"/>
        <v/>
      </c>
      <c r="D183" s="67"/>
      <c r="E183" s="71"/>
      <c r="F183" s="71"/>
      <c r="G183" s="72"/>
      <c r="H183" s="73"/>
      <c r="I183" s="68"/>
      <c r="J183" s="68"/>
      <c r="K183" s="70"/>
      <c r="L183" s="74"/>
      <c r="M183" s="67"/>
      <c r="N183" s="75"/>
      <c r="O183" s="75"/>
      <c r="P183" s="76"/>
      <c r="Q183" s="76"/>
      <c r="R183" s="119"/>
      <c r="S183" s="77"/>
      <c r="T183" s="80" t="str">
        <f t="shared" si="12"/>
        <v/>
      </c>
      <c r="U183" s="78" t="str">
        <f t="shared" si="10"/>
        <v/>
      </c>
      <c r="V183" s="77"/>
      <c r="W183" s="77"/>
      <c r="X183" s="19"/>
      <c r="Y183" s="140" t="str">
        <f>IF(B183=2.11,U183*VLOOKUP("101",Lohntabelle!N:P,2,FALSE),IFERROR(U183*VLOOKUP(I183&amp;"31",Lohntabelle!N:P,2,FALSE),""))</f>
        <v/>
      </c>
      <c r="Z183" s="141" t="str">
        <f>IF($B183="","",VLOOKUP($B183,Funktionen!$B$3:$E$99,3,FALSE))</f>
        <v/>
      </c>
      <c r="AA183" s="141" t="str">
        <f>IF($B183="","",VLOOKUP($B183,Funktionen!$B$3:$E$99,4,FALSE))</f>
        <v/>
      </c>
    </row>
    <row r="184" spans="1:27" x14ac:dyDescent="0.2">
      <c r="A184" s="67"/>
      <c r="B184" s="68"/>
      <c r="C184" s="69" t="str">
        <f t="shared" si="11"/>
        <v/>
      </c>
      <c r="D184" s="67"/>
      <c r="E184" s="71"/>
      <c r="F184" s="71"/>
      <c r="G184" s="72"/>
      <c r="H184" s="73"/>
      <c r="I184" s="68"/>
      <c r="J184" s="68"/>
      <c r="K184" s="70"/>
      <c r="L184" s="74"/>
      <c r="M184" s="67"/>
      <c r="N184" s="75"/>
      <c r="O184" s="75"/>
      <c r="P184" s="76"/>
      <c r="Q184" s="76"/>
      <c r="R184" s="119"/>
      <c r="S184" s="77"/>
      <c r="T184" s="80" t="str">
        <f t="shared" si="12"/>
        <v/>
      </c>
      <c r="U184" s="78" t="str">
        <f t="shared" si="10"/>
        <v/>
      </c>
      <c r="V184" s="77"/>
      <c r="W184" s="77"/>
      <c r="X184" s="19"/>
      <c r="Y184" s="140" t="str">
        <f>IF(B184=2.11,U184*VLOOKUP("101",Lohntabelle!N:P,2,FALSE),IFERROR(U184*VLOOKUP(I184&amp;"31",Lohntabelle!N:P,2,FALSE),""))</f>
        <v/>
      </c>
      <c r="Z184" s="141" t="str">
        <f>IF($B184="","",VLOOKUP($B184,Funktionen!$B$3:$E$99,3,FALSE))</f>
        <v/>
      </c>
      <c r="AA184" s="141" t="str">
        <f>IF($B184="","",VLOOKUP($B184,Funktionen!$B$3:$E$99,4,FALSE))</f>
        <v/>
      </c>
    </row>
    <row r="185" spans="1:27" x14ac:dyDescent="0.2">
      <c r="A185" s="67"/>
      <c r="B185" s="68"/>
      <c r="C185" s="69" t="str">
        <f t="shared" si="11"/>
        <v/>
      </c>
      <c r="D185" s="67"/>
      <c r="E185" s="71"/>
      <c r="F185" s="71"/>
      <c r="G185" s="72"/>
      <c r="H185" s="73"/>
      <c r="I185" s="68"/>
      <c r="J185" s="68"/>
      <c r="K185" s="70"/>
      <c r="L185" s="74"/>
      <c r="M185" s="67"/>
      <c r="N185" s="75"/>
      <c r="O185" s="75"/>
      <c r="P185" s="76"/>
      <c r="Q185" s="76"/>
      <c r="R185" s="119"/>
      <c r="S185" s="77"/>
      <c r="T185" s="80" t="str">
        <f t="shared" si="12"/>
        <v/>
      </c>
      <c r="U185" s="78" t="str">
        <f t="shared" si="10"/>
        <v/>
      </c>
      <c r="V185" s="77"/>
      <c r="W185" s="77"/>
      <c r="X185" s="19"/>
      <c r="Y185" s="140" t="str">
        <f>IF(B185=2.11,U185*VLOOKUP("101",Lohntabelle!N:P,2,FALSE),IFERROR(U185*VLOOKUP(I185&amp;"31",Lohntabelle!N:P,2,FALSE),""))</f>
        <v/>
      </c>
      <c r="Z185" s="141" t="str">
        <f>IF($B185="","",VLOOKUP($B185,Funktionen!$B$3:$E$99,3,FALSE))</f>
        <v/>
      </c>
      <c r="AA185" s="141" t="str">
        <f>IF($B185="","",VLOOKUP($B185,Funktionen!$B$3:$E$99,4,FALSE))</f>
        <v/>
      </c>
    </row>
    <row r="186" spans="1:27" x14ac:dyDescent="0.2">
      <c r="A186" s="67"/>
      <c r="B186" s="68"/>
      <c r="C186" s="69" t="str">
        <f t="shared" si="11"/>
        <v/>
      </c>
      <c r="D186" s="67"/>
      <c r="E186" s="71"/>
      <c r="F186" s="71"/>
      <c r="G186" s="72"/>
      <c r="H186" s="73"/>
      <c r="I186" s="68"/>
      <c r="J186" s="68"/>
      <c r="K186" s="70"/>
      <c r="L186" s="74"/>
      <c r="M186" s="67"/>
      <c r="N186" s="75"/>
      <c r="O186" s="75"/>
      <c r="P186" s="76"/>
      <c r="Q186" s="76"/>
      <c r="R186" s="119"/>
      <c r="S186" s="77"/>
      <c r="T186" s="80" t="str">
        <f t="shared" si="12"/>
        <v/>
      </c>
      <c r="U186" s="78" t="str">
        <f t="shared" si="10"/>
        <v/>
      </c>
      <c r="V186" s="77"/>
      <c r="W186" s="77"/>
      <c r="X186" s="19"/>
      <c r="Y186" s="140" t="str">
        <f>IF(B186=2.11,U186*VLOOKUP("101",Lohntabelle!N:P,2,FALSE),IFERROR(U186*VLOOKUP(I186&amp;"31",Lohntabelle!N:P,2,FALSE),""))</f>
        <v/>
      </c>
      <c r="Z186" s="141" t="str">
        <f>IF($B186="","",VLOOKUP($B186,Funktionen!$B$3:$E$99,3,FALSE))</f>
        <v/>
      </c>
      <c r="AA186" s="141" t="str">
        <f>IF($B186="","",VLOOKUP($B186,Funktionen!$B$3:$E$99,4,FALSE))</f>
        <v/>
      </c>
    </row>
    <row r="187" spans="1:27" x14ac:dyDescent="0.2">
      <c r="A187" s="67"/>
      <c r="B187" s="68"/>
      <c r="C187" s="69" t="str">
        <f t="shared" si="11"/>
        <v/>
      </c>
      <c r="D187" s="67"/>
      <c r="E187" s="71"/>
      <c r="F187" s="71"/>
      <c r="G187" s="72"/>
      <c r="H187" s="73"/>
      <c r="I187" s="68"/>
      <c r="J187" s="68"/>
      <c r="K187" s="70"/>
      <c r="L187" s="74"/>
      <c r="M187" s="67"/>
      <c r="N187" s="75"/>
      <c r="O187" s="75"/>
      <c r="P187" s="76"/>
      <c r="Q187" s="76"/>
      <c r="R187" s="119"/>
      <c r="S187" s="77"/>
      <c r="T187" s="80" t="str">
        <f t="shared" si="12"/>
        <v/>
      </c>
      <c r="U187" s="78" t="str">
        <f t="shared" si="10"/>
        <v/>
      </c>
      <c r="V187" s="77"/>
      <c r="W187" s="77"/>
      <c r="X187" s="19"/>
      <c r="Y187" s="140" t="str">
        <f>IF(B187=2.11,U187*VLOOKUP("101",Lohntabelle!N:P,2,FALSE),IFERROR(U187*VLOOKUP(I187&amp;"31",Lohntabelle!N:P,2,FALSE),""))</f>
        <v/>
      </c>
      <c r="Z187" s="141" t="str">
        <f>IF($B187="","",VLOOKUP($B187,Funktionen!$B$3:$E$99,3,FALSE))</f>
        <v/>
      </c>
      <c r="AA187" s="141" t="str">
        <f>IF($B187="","",VLOOKUP($B187,Funktionen!$B$3:$E$99,4,FALSE))</f>
        <v/>
      </c>
    </row>
    <row r="188" spans="1:27" x14ac:dyDescent="0.2">
      <c r="A188" s="67"/>
      <c r="B188" s="68"/>
      <c r="C188" s="69" t="str">
        <f t="shared" si="11"/>
        <v/>
      </c>
      <c r="D188" s="67"/>
      <c r="E188" s="71"/>
      <c r="F188" s="71"/>
      <c r="G188" s="72"/>
      <c r="H188" s="73"/>
      <c r="I188" s="68"/>
      <c r="J188" s="68"/>
      <c r="K188" s="70"/>
      <c r="L188" s="74"/>
      <c r="M188" s="67"/>
      <c r="N188" s="75"/>
      <c r="O188" s="75"/>
      <c r="P188" s="76"/>
      <c r="Q188" s="76"/>
      <c r="R188" s="119"/>
      <c r="S188" s="77"/>
      <c r="T188" s="80" t="str">
        <f t="shared" si="12"/>
        <v/>
      </c>
      <c r="U188" s="78" t="str">
        <f t="shared" si="10"/>
        <v/>
      </c>
      <c r="V188" s="77"/>
      <c r="W188" s="77"/>
      <c r="X188" s="19"/>
      <c r="Y188" s="140" t="str">
        <f>IF(B188=2.11,U188*VLOOKUP("101",Lohntabelle!N:P,2,FALSE),IFERROR(U188*VLOOKUP(I188&amp;"31",Lohntabelle!N:P,2,FALSE),""))</f>
        <v/>
      </c>
      <c r="Z188" s="141" t="str">
        <f>IF($B188="","",VLOOKUP($B188,Funktionen!$B$3:$E$99,3,FALSE))</f>
        <v/>
      </c>
      <c r="AA188" s="141" t="str">
        <f>IF($B188="","",VLOOKUP($B188,Funktionen!$B$3:$E$99,4,FALSE))</f>
        <v/>
      </c>
    </row>
    <row r="189" spans="1:27" x14ac:dyDescent="0.2">
      <c r="A189" s="67"/>
      <c r="B189" s="68"/>
      <c r="C189" s="69" t="str">
        <f t="shared" si="11"/>
        <v/>
      </c>
      <c r="D189" s="67"/>
      <c r="E189" s="71"/>
      <c r="F189" s="71"/>
      <c r="G189" s="72"/>
      <c r="H189" s="73"/>
      <c r="I189" s="68"/>
      <c r="J189" s="68"/>
      <c r="K189" s="70"/>
      <c r="L189" s="74"/>
      <c r="M189" s="67"/>
      <c r="N189" s="75"/>
      <c r="O189" s="75"/>
      <c r="P189" s="76"/>
      <c r="Q189" s="76"/>
      <c r="R189" s="119"/>
      <c r="S189" s="77"/>
      <c r="T189" s="80" t="str">
        <f t="shared" si="12"/>
        <v/>
      </c>
      <c r="U189" s="78" t="str">
        <f t="shared" si="10"/>
        <v/>
      </c>
      <c r="V189" s="77"/>
      <c r="W189" s="77"/>
      <c r="X189" s="19"/>
      <c r="Y189" s="140" t="str">
        <f>IF(B189=2.11,U189*VLOOKUP("101",Lohntabelle!N:P,2,FALSE),IFERROR(U189*VLOOKUP(I189&amp;"31",Lohntabelle!N:P,2,FALSE),""))</f>
        <v/>
      </c>
      <c r="Z189" s="141" t="str">
        <f>IF($B189="","",VLOOKUP($B189,Funktionen!$B$3:$E$99,3,FALSE))</f>
        <v/>
      </c>
      <c r="AA189" s="141" t="str">
        <f>IF($B189="","",VLOOKUP($B189,Funktionen!$B$3:$E$99,4,FALSE))</f>
        <v/>
      </c>
    </row>
    <row r="190" spans="1:27" x14ac:dyDescent="0.2">
      <c r="A190" s="67"/>
      <c r="B190" s="68"/>
      <c r="C190" s="69" t="str">
        <f t="shared" si="11"/>
        <v/>
      </c>
      <c r="D190" s="67"/>
      <c r="E190" s="71"/>
      <c r="F190" s="71"/>
      <c r="G190" s="72"/>
      <c r="H190" s="73"/>
      <c r="I190" s="68"/>
      <c r="J190" s="68"/>
      <c r="K190" s="70"/>
      <c r="L190" s="74"/>
      <c r="M190" s="67"/>
      <c r="N190" s="75"/>
      <c r="O190" s="75"/>
      <c r="P190" s="76"/>
      <c r="Q190" s="76"/>
      <c r="R190" s="119"/>
      <c r="S190" s="77"/>
      <c r="T190" s="80" t="str">
        <f t="shared" si="12"/>
        <v/>
      </c>
      <c r="U190" s="78" t="str">
        <f t="shared" si="10"/>
        <v/>
      </c>
      <c r="V190" s="77"/>
      <c r="W190" s="77"/>
      <c r="X190" s="19"/>
      <c r="Y190" s="140" t="str">
        <f>IF(B190=2.11,U190*VLOOKUP("101",Lohntabelle!N:P,2,FALSE),IFERROR(U190*VLOOKUP(I190&amp;"31",Lohntabelle!N:P,2,FALSE),""))</f>
        <v/>
      </c>
      <c r="Z190" s="141" t="str">
        <f>IF($B190="","",VLOOKUP($B190,Funktionen!$B$3:$E$99,3,FALSE))</f>
        <v/>
      </c>
      <c r="AA190" s="141" t="str">
        <f>IF($B190="","",VLOOKUP($B190,Funktionen!$B$3:$E$99,4,FALSE))</f>
        <v/>
      </c>
    </row>
    <row r="191" spans="1:27" x14ac:dyDescent="0.2">
      <c r="A191" s="67"/>
      <c r="B191" s="68"/>
      <c r="C191" s="69" t="str">
        <f t="shared" si="11"/>
        <v/>
      </c>
      <c r="D191" s="67"/>
      <c r="E191" s="71"/>
      <c r="F191" s="71"/>
      <c r="G191" s="72"/>
      <c r="H191" s="73"/>
      <c r="I191" s="68"/>
      <c r="J191" s="68"/>
      <c r="K191" s="70"/>
      <c r="L191" s="74"/>
      <c r="M191" s="67"/>
      <c r="N191" s="75"/>
      <c r="O191" s="75"/>
      <c r="P191" s="76"/>
      <c r="Q191" s="76"/>
      <c r="R191" s="119"/>
      <c r="S191" s="77"/>
      <c r="T191" s="80" t="str">
        <f t="shared" si="12"/>
        <v/>
      </c>
      <c r="U191" s="78" t="str">
        <f t="shared" si="10"/>
        <v/>
      </c>
      <c r="V191" s="77"/>
      <c r="W191" s="77"/>
      <c r="X191" s="19"/>
      <c r="Y191" s="140" t="str">
        <f>IF(B191=2.11,U191*VLOOKUP("101",Lohntabelle!N:P,2,FALSE),IFERROR(U191*VLOOKUP(I191&amp;"31",Lohntabelle!N:P,2,FALSE),""))</f>
        <v/>
      </c>
      <c r="Z191" s="141" t="str">
        <f>IF($B191="","",VLOOKUP($B191,Funktionen!$B$3:$E$99,3,FALSE))</f>
        <v/>
      </c>
      <c r="AA191" s="141" t="str">
        <f>IF($B191="","",VLOOKUP($B191,Funktionen!$B$3:$E$99,4,FALSE))</f>
        <v/>
      </c>
    </row>
    <row r="192" spans="1:27" x14ac:dyDescent="0.2">
      <c r="A192" s="67"/>
      <c r="B192" s="68"/>
      <c r="C192" s="69" t="str">
        <f t="shared" si="11"/>
        <v/>
      </c>
      <c r="D192" s="67"/>
      <c r="E192" s="71"/>
      <c r="F192" s="71"/>
      <c r="G192" s="72"/>
      <c r="H192" s="73"/>
      <c r="I192" s="68"/>
      <c r="J192" s="68"/>
      <c r="K192" s="70"/>
      <c r="L192" s="74"/>
      <c r="M192" s="67"/>
      <c r="N192" s="75"/>
      <c r="O192" s="75"/>
      <c r="P192" s="76"/>
      <c r="Q192" s="76"/>
      <c r="R192" s="119"/>
      <c r="S192" s="77"/>
      <c r="T192" s="80" t="str">
        <f t="shared" si="12"/>
        <v/>
      </c>
      <c r="U192" s="78" t="str">
        <f t="shared" si="10"/>
        <v/>
      </c>
      <c r="V192" s="77"/>
      <c r="W192" s="77"/>
      <c r="X192" s="19"/>
      <c r="Y192" s="140" t="str">
        <f>IF(B192=2.11,U192*VLOOKUP("101",Lohntabelle!N:P,2,FALSE),IFERROR(U192*VLOOKUP(I192&amp;"31",Lohntabelle!N:P,2,FALSE),""))</f>
        <v/>
      </c>
      <c r="Z192" s="141" t="str">
        <f>IF($B192="","",VLOOKUP($B192,Funktionen!$B$3:$E$99,3,FALSE))</f>
        <v/>
      </c>
      <c r="AA192" s="141" t="str">
        <f>IF($B192="","",VLOOKUP($B192,Funktionen!$B$3:$E$99,4,FALSE))</f>
        <v/>
      </c>
    </row>
    <row r="193" spans="1:27" x14ac:dyDescent="0.2">
      <c r="A193" s="67"/>
      <c r="B193" s="68"/>
      <c r="C193" s="69" t="str">
        <f t="shared" si="11"/>
        <v/>
      </c>
      <c r="D193" s="67"/>
      <c r="E193" s="71"/>
      <c r="F193" s="71"/>
      <c r="G193" s="72"/>
      <c r="H193" s="73"/>
      <c r="I193" s="68"/>
      <c r="J193" s="68"/>
      <c r="K193" s="70"/>
      <c r="L193" s="74"/>
      <c r="M193" s="67"/>
      <c r="N193" s="75"/>
      <c r="O193" s="75"/>
      <c r="P193" s="76"/>
      <c r="Q193" s="76"/>
      <c r="R193" s="119"/>
      <c r="S193" s="77"/>
      <c r="T193" s="80" t="str">
        <f t="shared" si="12"/>
        <v/>
      </c>
      <c r="U193" s="78" t="str">
        <f t="shared" si="10"/>
        <v/>
      </c>
      <c r="V193" s="77"/>
      <c r="W193" s="77"/>
      <c r="X193" s="19"/>
      <c r="Y193" s="140" t="str">
        <f>IF(B193=2.11,U193*VLOOKUP("101",Lohntabelle!N:P,2,FALSE),IFERROR(U193*VLOOKUP(I193&amp;"31",Lohntabelle!N:P,2,FALSE),""))</f>
        <v/>
      </c>
      <c r="Z193" s="141" t="str">
        <f>IF($B193="","",VLOOKUP($B193,Funktionen!$B$3:$E$99,3,FALSE))</f>
        <v/>
      </c>
      <c r="AA193" s="141" t="str">
        <f>IF($B193="","",VLOOKUP($B193,Funktionen!$B$3:$E$99,4,FALSE))</f>
        <v/>
      </c>
    </row>
    <row r="194" spans="1:27" x14ac:dyDescent="0.2">
      <c r="A194" s="67"/>
      <c r="B194" s="68"/>
      <c r="C194" s="69" t="str">
        <f t="shared" si="11"/>
        <v/>
      </c>
      <c r="D194" s="67"/>
      <c r="E194" s="71"/>
      <c r="F194" s="71"/>
      <c r="G194" s="72"/>
      <c r="H194" s="73"/>
      <c r="I194" s="68"/>
      <c r="J194" s="68"/>
      <c r="K194" s="70"/>
      <c r="L194" s="74"/>
      <c r="M194" s="67"/>
      <c r="N194" s="75"/>
      <c r="O194" s="75"/>
      <c r="P194" s="76"/>
      <c r="Q194" s="76"/>
      <c r="R194" s="119"/>
      <c r="S194" s="77"/>
      <c r="T194" s="80" t="str">
        <f t="shared" si="12"/>
        <v/>
      </c>
      <c r="U194" s="78" t="str">
        <f t="shared" si="10"/>
        <v/>
      </c>
      <c r="V194" s="77"/>
      <c r="W194" s="77"/>
      <c r="X194" s="19"/>
      <c r="Y194" s="140" t="str">
        <f>IF(B194=2.11,U194*VLOOKUP("101",Lohntabelle!N:P,2,FALSE),IFERROR(U194*VLOOKUP(I194&amp;"31",Lohntabelle!N:P,2,FALSE),""))</f>
        <v/>
      </c>
      <c r="Z194" s="141" t="str">
        <f>IF($B194="","",VLOOKUP($B194,Funktionen!$B$3:$E$99,3,FALSE))</f>
        <v/>
      </c>
      <c r="AA194" s="141" t="str">
        <f>IF($B194="","",VLOOKUP($B194,Funktionen!$B$3:$E$99,4,FALSE))</f>
        <v/>
      </c>
    </row>
    <row r="195" spans="1:27" x14ac:dyDescent="0.2">
      <c r="A195" s="67"/>
      <c r="B195" s="68"/>
      <c r="C195" s="69" t="str">
        <f t="shared" si="11"/>
        <v/>
      </c>
      <c r="D195" s="67"/>
      <c r="E195" s="71"/>
      <c r="F195" s="71"/>
      <c r="G195" s="72"/>
      <c r="H195" s="73"/>
      <c r="I195" s="68"/>
      <c r="J195" s="68"/>
      <c r="K195" s="70"/>
      <c r="L195" s="74"/>
      <c r="M195" s="67"/>
      <c r="N195" s="75"/>
      <c r="O195" s="75"/>
      <c r="P195" s="76"/>
      <c r="Q195" s="76"/>
      <c r="R195" s="119"/>
      <c r="S195" s="77"/>
      <c r="T195" s="80" t="str">
        <f t="shared" si="12"/>
        <v/>
      </c>
      <c r="U195" s="78" t="str">
        <f t="shared" si="10"/>
        <v/>
      </c>
      <c r="V195" s="77"/>
      <c r="W195" s="77"/>
      <c r="X195" s="19"/>
      <c r="Y195" s="140" t="str">
        <f>IF(B195=2.11,U195*VLOOKUP("101",Lohntabelle!N:P,2,FALSE),IFERROR(U195*VLOOKUP(I195&amp;"31",Lohntabelle!N:P,2,FALSE),""))</f>
        <v/>
      </c>
      <c r="Z195" s="141" t="str">
        <f>IF($B195="","",VLOOKUP($B195,Funktionen!$B$3:$E$99,3,FALSE))</f>
        <v/>
      </c>
      <c r="AA195" s="141" t="str">
        <f>IF($B195="","",VLOOKUP($B195,Funktionen!$B$3:$E$99,4,FALSE))</f>
        <v/>
      </c>
    </row>
    <row r="196" spans="1:27" x14ac:dyDescent="0.2">
      <c r="A196" s="67"/>
      <c r="B196" s="68"/>
      <c r="C196" s="69" t="str">
        <f t="shared" si="11"/>
        <v/>
      </c>
      <c r="D196" s="67"/>
      <c r="E196" s="71"/>
      <c r="F196" s="71"/>
      <c r="G196" s="72"/>
      <c r="H196" s="73"/>
      <c r="I196" s="68"/>
      <c r="J196" s="68"/>
      <c r="K196" s="70"/>
      <c r="L196" s="74"/>
      <c r="M196" s="67"/>
      <c r="N196" s="75"/>
      <c r="O196" s="75"/>
      <c r="P196" s="76"/>
      <c r="Q196" s="76"/>
      <c r="R196" s="119"/>
      <c r="S196" s="77"/>
      <c r="T196" s="80" t="str">
        <f t="shared" si="12"/>
        <v/>
      </c>
      <c r="U196" s="78" t="str">
        <f t="shared" si="10"/>
        <v/>
      </c>
      <c r="V196" s="77"/>
      <c r="W196" s="77"/>
      <c r="X196" s="19"/>
      <c r="Y196" s="140" t="str">
        <f>IF(B196=2.11,U196*VLOOKUP("101",Lohntabelle!N:P,2,FALSE),IFERROR(U196*VLOOKUP(I196&amp;"31",Lohntabelle!N:P,2,FALSE),""))</f>
        <v/>
      </c>
      <c r="Z196" s="141" t="str">
        <f>IF($B196="","",VLOOKUP($B196,Funktionen!$B$3:$E$99,3,FALSE))</f>
        <v/>
      </c>
      <c r="AA196" s="141" t="str">
        <f>IF($B196="","",VLOOKUP($B196,Funktionen!$B$3:$E$99,4,FALSE))</f>
        <v/>
      </c>
    </row>
    <row r="197" spans="1:27" x14ac:dyDescent="0.2">
      <c r="A197" s="67"/>
      <c r="B197" s="68"/>
      <c r="C197" s="69" t="str">
        <f t="shared" si="11"/>
        <v/>
      </c>
      <c r="D197" s="67"/>
      <c r="E197" s="71"/>
      <c r="F197" s="71"/>
      <c r="G197" s="72"/>
      <c r="H197" s="73"/>
      <c r="I197" s="68"/>
      <c r="J197" s="68"/>
      <c r="K197" s="70"/>
      <c r="L197" s="74"/>
      <c r="M197" s="67"/>
      <c r="N197" s="75"/>
      <c r="O197" s="75"/>
      <c r="P197" s="76"/>
      <c r="Q197" s="76"/>
      <c r="R197" s="119"/>
      <c r="S197" s="77"/>
      <c r="T197" s="80" t="str">
        <f t="shared" si="12"/>
        <v/>
      </c>
      <c r="U197" s="78" t="str">
        <f t="shared" si="10"/>
        <v/>
      </c>
      <c r="V197" s="77"/>
      <c r="W197" s="77"/>
      <c r="X197" s="19"/>
      <c r="Y197" s="140" t="str">
        <f>IF(B197=2.11,U197*VLOOKUP("101",Lohntabelle!N:P,2,FALSE),IFERROR(U197*VLOOKUP(I197&amp;"31",Lohntabelle!N:P,2,FALSE),""))</f>
        <v/>
      </c>
      <c r="Z197" s="141" t="str">
        <f>IF($B197="","",VLOOKUP($B197,Funktionen!$B$3:$E$99,3,FALSE))</f>
        <v/>
      </c>
      <c r="AA197" s="141" t="str">
        <f>IF($B197="","",VLOOKUP($B197,Funktionen!$B$3:$E$99,4,FALSE))</f>
        <v/>
      </c>
    </row>
    <row r="198" spans="1:27" x14ac:dyDescent="0.2">
      <c r="A198" s="67"/>
      <c r="B198" s="68"/>
      <c r="C198" s="69" t="str">
        <f t="shared" si="11"/>
        <v/>
      </c>
      <c r="D198" s="67"/>
      <c r="E198" s="71"/>
      <c r="F198" s="71"/>
      <c r="G198" s="72"/>
      <c r="H198" s="73"/>
      <c r="I198" s="68"/>
      <c r="J198" s="68"/>
      <c r="K198" s="70"/>
      <c r="L198" s="74"/>
      <c r="M198" s="67"/>
      <c r="N198" s="75"/>
      <c r="O198" s="75"/>
      <c r="P198" s="76"/>
      <c r="Q198" s="76"/>
      <c r="R198" s="119"/>
      <c r="S198" s="77"/>
      <c r="T198" s="80" t="str">
        <f t="shared" si="12"/>
        <v/>
      </c>
      <c r="U198" s="78" t="str">
        <f t="shared" ref="U198:U261" si="13">IF(L198=0,"",IFERROR(R198/12*L198,""))</f>
        <v/>
      </c>
      <c r="V198" s="77"/>
      <c r="W198" s="77"/>
      <c r="X198" s="19"/>
      <c r="Y198" s="140" t="str">
        <f>IF(B198=2.11,U198*VLOOKUP("101",Lohntabelle!N:P,2,FALSE),IFERROR(U198*VLOOKUP(I198&amp;"31",Lohntabelle!N:P,2,FALSE),""))</f>
        <v/>
      </c>
      <c r="Z198" s="141" t="str">
        <f>IF($B198="","",VLOOKUP($B198,Funktionen!$B$3:$E$99,3,FALSE))</f>
        <v/>
      </c>
      <c r="AA198" s="141" t="str">
        <f>IF($B198="","",VLOOKUP($B198,Funktionen!$B$3:$E$99,4,FALSE))</f>
        <v/>
      </c>
    </row>
    <row r="199" spans="1:27" x14ac:dyDescent="0.2">
      <c r="A199" s="67"/>
      <c r="B199" s="68"/>
      <c r="C199" s="69" t="str">
        <f t="shared" si="11"/>
        <v/>
      </c>
      <c r="D199" s="67"/>
      <c r="E199" s="71"/>
      <c r="F199" s="71"/>
      <c r="G199" s="72"/>
      <c r="H199" s="73"/>
      <c r="I199" s="68"/>
      <c r="J199" s="68"/>
      <c r="K199" s="70"/>
      <c r="L199" s="74"/>
      <c r="M199" s="67"/>
      <c r="N199" s="75"/>
      <c r="O199" s="75"/>
      <c r="P199" s="76"/>
      <c r="Q199" s="76"/>
      <c r="R199" s="119"/>
      <c r="S199" s="77"/>
      <c r="T199" s="80" t="str">
        <f t="shared" si="12"/>
        <v/>
      </c>
      <c r="U199" s="78" t="str">
        <f t="shared" si="13"/>
        <v/>
      </c>
      <c r="V199" s="77"/>
      <c r="W199" s="77"/>
      <c r="X199" s="19"/>
      <c r="Y199" s="140" t="str">
        <f>IF(B199=2.11,U199*VLOOKUP("101",Lohntabelle!N:P,2,FALSE),IFERROR(U199*VLOOKUP(I199&amp;"31",Lohntabelle!N:P,2,FALSE),""))</f>
        <v/>
      </c>
      <c r="Z199" s="141" t="str">
        <f>IF($B199="","",VLOOKUP($B199,Funktionen!$B$3:$E$99,3,FALSE))</f>
        <v/>
      </c>
      <c r="AA199" s="141" t="str">
        <f>IF($B199="","",VLOOKUP($B199,Funktionen!$B$3:$E$99,4,FALSE))</f>
        <v/>
      </c>
    </row>
    <row r="200" spans="1:27" x14ac:dyDescent="0.2">
      <c r="A200" s="67"/>
      <c r="B200" s="68"/>
      <c r="C200" s="69" t="str">
        <f t="shared" si="11"/>
        <v/>
      </c>
      <c r="D200" s="67"/>
      <c r="E200" s="71"/>
      <c r="F200" s="71"/>
      <c r="G200" s="72"/>
      <c r="H200" s="73"/>
      <c r="I200" s="68"/>
      <c r="J200" s="68"/>
      <c r="K200" s="70"/>
      <c r="L200" s="74"/>
      <c r="M200" s="67"/>
      <c r="N200" s="75"/>
      <c r="O200" s="75"/>
      <c r="P200" s="76"/>
      <c r="Q200" s="76"/>
      <c r="R200" s="119"/>
      <c r="S200" s="77"/>
      <c r="T200" s="80" t="str">
        <f t="shared" si="12"/>
        <v/>
      </c>
      <c r="U200" s="78" t="str">
        <f t="shared" si="13"/>
        <v/>
      </c>
      <c r="V200" s="77"/>
      <c r="W200" s="77"/>
      <c r="X200" s="19"/>
      <c r="Y200" s="140" t="str">
        <f>IF(B200=2.11,U200*VLOOKUP("101",Lohntabelle!N:P,2,FALSE),IFERROR(U200*VLOOKUP(I200&amp;"31",Lohntabelle!N:P,2,FALSE),""))</f>
        <v/>
      </c>
      <c r="Z200" s="141" t="str">
        <f>IF($B200="","",VLOOKUP($B200,Funktionen!$B$3:$E$99,3,FALSE))</f>
        <v/>
      </c>
      <c r="AA200" s="141" t="str">
        <f>IF($B200="","",VLOOKUP($B200,Funktionen!$B$3:$E$99,4,FALSE))</f>
        <v/>
      </c>
    </row>
    <row r="201" spans="1:27" x14ac:dyDescent="0.2">
      <c r="A201" s="67"/>
      <c r="B201" s="68"/>
      <c r="C201" s="69" t="str">
        <f t="shared" si="11"/>
        <v/>
      </c>
      <c r="D201" s="67"/>
      <c r="E201" s="71"/>
      <c r="F201" s="71"/>
      <c r="G201" s="72"/>
      <c r="H201" s="73"/>
      <c r="I201" s="68"/>
      <c r="J201" s="68"/>
      <c r="K201" s="70"/>
      <c r="L201" s="74"/>
      <c r="M201" s="67"/>
      <c r="N201" s="75"/>
      <c r="O201" s="75"/>
      <c r="P201" s="76"/>
      <c r="Q201" s="76"/>
      <c r="R201" s="119"/>
      <c r="S201" s="77"/>
      <c r="T201" s="80" t="str">
        <f t="shared" si="12"/>
        <v/>
      </c>
      <c r="U201" s="78" t="str">
        <f t="shared" si="13"/>
        <v/>
      </c>
      <c r="V201" s="77"/>
      <c r="W201" s="77"/>
      <c r="X201" s="19"/>
      <c r="Y201" s="140" t="str">
        <f>IF(B201=2.11,U201*VLOOKUP("101",Lohntabelle!N:P,2,FALSE),IFERROR(U201*VLOOKUP(I201&amp;"31",Lohntabelle!N:P,2,FALSE),""))</f>
        <v/>
      </c>
      <c r="Z201" s="141" t="str">
        <f>IF($B201="","",VLOOKUP($B201,Funktionen!$B$3:$E$99,3,FALSE))</f>
        <v/>
      </c>
      <c r="AA201" s="141" t="str">
        <f>IF($B201="","",VLOOKUP($B201,Funktionen!$B$3:$E$99,4,FALSE))</f>
        <v/>
      </c>
    </row>
    <row r="202" spans="1:27" x14ac:dyDescent="0.2">
      <c r="A202" s="67"/>
      <c r="B202" s="68"/>
      <c r="C202" s="69" t="str">
        <f t="shared" si="11"/>
        <v/>
      </c>
      <c r="D202" s="67"/>
      <c r="E202" s="71"/>
      <c r="F202" s="71"/>
      <c r="G202" s="72"/>
      <c r="H202" s="73"/>
      <c r="I202" s="68"/>
      <c r="J202" s="68"/>
      <c r="K202" s="70"/>
      <c r="L202" s="74"/>
      <c r="M202" s="67"/>
      <c r="N202" s="75"/>
      <c r="O202" s="75"/>
      <c r="P202" s="76"/>
      <c r="Q202" s="76"/>
      <c r="R202" s="119"/>
      <c r="S202" s="77"/>
      <c r="T202" s="80" t="str">
        <f t="shared" si="12"/>
        <v/>
      </c>
      <c r="U202" s="78" t="str">
        <f t="shared" si="13"/>
        <v/>
      </c>
      <c r="V202" s="77"/>
      <c r="W202" s="77"/>
      <c r="X202" s="19"/>
      <c r="Y202" s="140" t="str">
        <f>IF(B202=2.11,U202*VLOOKUP("101",Lohntabelle!N:P,2,FALSE),IFERROR(U202*VLOOKUP(I202&amp;"31",Lohntabelle!N:P,2,FALSE),""))</f>
        <v/>
      </c>
      <c r="Z202" s="141" t="str">
        <f>IF($B202="","",VLOOKUP($B202,Funktionen!$B$3:$E$99,3,FALSE))</f>
        <v/>
      </c>
      <c r="AA202" s="141" t="str">
        <f>IF($B202="","",VLOOKUP($B202,Funktionen!$B$3:$E$99,4,FALSE))</f>
        <v/>
      </c>
    </row>
    <row r="203" spans="1:27" x14ac:dyDescent="0.2">
      <c r="A203" s="67"/>
      <c r="B203" s="68"/>
      <c r="C203" s="69" t="str">
        <f t="shared" si="11"/>
        <v/>
      </c>
      <c r="D203" s="67"/>
      <c r="E203" s="71"/>
      <c r="F203" s="71"/>
      <c r="G203" s="72"/>
      <c r="H203" s="73"/>
      <c r="I203" s="68"/>
      <c r="J203" s="68"/>
      <c r="K203" s="70"/>
      <c r="L203" s="74"/>
      <c r="M203" s="67"/>
      <c r="N203" s="75"/>
      <c r="O203" s="75"/>
      <c r="P203" s="76"/>
      <c r="Q203" s="76"/>
      <c r="R203" s="119"/>
      <c r="S203" s="77"/>
      <c r="T203" s="80" t="str">
        <f t="shared" si="12"/>
        <v/>
      </c>
      <c r="U203" s="78" t="str">
        <f t="shared" si="13"/>
        <v/>
      </c>
      <c r="V203" s="77"/>
      <c r="W203" s="77"/>
      <c r="X203" s="19"/>
      <c r="Y203" s="140" t="str">
        <f>IF(B203=2.11,U203*VLOOKUP("101",Lohntabelle!N:P,2,FALSE),IFERROR(U203*VLOOKUP(I203&amp;"31",Lohntabelle!N:P,2,FALSE),""))</f>
        <v/>
      </c>
      <c r="Z203" s="141" t="str">
        <f>IF($B203="","",VLOOKUP($B203,Funktionen!$B$3:$E$99,3,FALSE))</f>
        <v/>
      </c>
      <c r="AA203" s="141" t="str">
        <f>IF($B203="","",VLOOKUP($B203,Funktionen!$B$3:$E$99,4,FALSE))</f>
        <v/>
      </c>
    </row>
    <row r="204" spans="1:27" x14ac:dyDescent="0.2">
      <c r="A204" s="67"/>
      <c r="B204" s="68"/>
      <c r="C204" s="69" t="str">
        <f t="shared" si="11"/>
        <v/>
      </c>
      <c r="D204" s="67"/>
      <c r="E204" s="71"/>
      <c r="F204" s="71"/>
      <c r="G204" s="72"/>
      <c r="H204" s="73"/>
      <c r="I204" s="68"/>
      <c r="J204" s="68"/>
      <c r="K204" s="70"/>
      <c r="L204" s="74"/>
      <c r="M204" s="67"/>
      <c r="N204" s="75"/>
      <c r="O204" s="75"/>
      <c r="P204" s="76"/>
      <c r="Q204" s="76"/>
      <c r="R204" s="119"/>
      <c r="S204" s="77"/>
      <c r="T204" s="80" t="str">
        <f t="shared" si="12"/>
        <v/>
      </c>
      <c r="U204" s="78" t="str">
        <f t="shared" si="13"/>
        <v/>
      </c>
      <c r="V204" s="77"/>
      <c r="W204" s="77"/>
      <c r="X204" s="19"/>
      <c r="Y204" s="140" t="str">
        <f>IF(B204=2.11,U204*VLOOKUP("101",Lohntabelle!N:P,2,FALSE),IFERROR(U204*VLOOKUP(I204&amp;"31",Lohntabelle!N:P,2,FALSE),""))</f>
        <v/>
      </c>
      <c r="Z204" s="141" t="str">
        <f>IF($B204="","",VLOOKUP($B204,Funktionen!$B$3:$E$99,3,FALSE))</f>
        <v/>
      </c>
      <c r="AA204" s="141" t="str">
        <f>IF($B204="","",VLOOKUP($B204,Funktionen!$B$3:$E$99,4,FALSE))</f>
        <v/>
      </c>
    </row>
    <row r="205" spans="1:27" x14ac:dyDescent="0.2">
      <c r="A205" s="67"/>
      <c r="B205" s="68"/>
      <c r="C205" s="69" t="str">
        <f t="shared" si="11"/>
        <v/>
      </c>
      <c r="D205" s="67"/>
      <c r="E205" s="71"/>
      <c r="F205" s="71"/>
      <c r="G205" s="72"/>
      <c r="H205" s="73"/>
      <c r="I205" s="68"/>
      <c r="J205" s="68"/>
      <c r="K205" s="70"/>
      <c r="L205" s="74"/>
      <c r="M205" s="67"/>
      <c r="N205" s="75"/>
      <c r="O205" s="75"/>
      <c r="P205" s="76"/>
      <c r="Q205" s="76"/>
      <c r="R205" s="119"/>
      <c r="S205" s="77"/>
      <c r="T205" s="80" t="str">
        <f t="shared" si="12"/>
        <v/>
      </c>
      <c r="U205" s="78" t="str">
        <f t="shared" si="13"/>
        <v/>
      </c>
      <c r="V205" s="77"/>
      <c r="W205" s="77"/>
      <c r="X205" s="19"/>
      <c r="Y205" s="140" t="str">
        <f>IF(B205=2.11,U205*VLOOKUP("101",Lohntabelle!N:P,2,FALSE),IFERROR(U205*VLOOKUP(I205&amp;"31",Lohntabelle!N:P,2,FALSE),""))</f>
        <v/>
      </c>
      <c r="Z205" s="141" t="str">
        <f>IF($B205="","",VLOOKUP($B205,Funktionen!$B$3:$E$99,3,FALSE))</f>
        <v/>
      </c>
      <c r="AA205" s="141" t="str">
        <f>IF($B205="","",VLOOKUP($B205,Funktionen!$B$3:$E$99,4,FALSE))</f>
        <v/>
      </c>
    </row>
    <row r="206" spans="1:27" x14ac:dyDescent="0.2">
      <c r="A206" s="67"/>
      <c r="B206" s="68"/>
      <c r="C206" s="69" t="str">
        <f t="shared" si="11"/>
        <v/>
      </c>
      <c r="D206" s="67"/>
      <c r="E206" s="71"/>
      <c r="F206" s="71"/>
      <c r="G206" s="72"/>
      <c r="H206" s="73"/>
      <c r="I206" s="68"/>
      <c r="J206" s="68"/>
      <c r="K206" s="70"/>
      <c r="L206" s="74"/>
      <c r="M206" s="67"/>
      <c r="N206" s="75"/>
      <c r="O206" s="75"/>
      <c r="P206" s="76"/>
      <c r="Q206" s="76"/>
      <c r="R206" s="119"/>
      <c r="S206" s="77"/>
      <c r="T206" s="80" t="str">
        <f t="shared" si="12"/>
        <v/>
      </c>
      <c r="U206" s="78" t="str">
        <f t="shared" si="13"/>
        <v/>
      </c>
      <c r="V206" s="77"/>
      <c r="W206" s="77"/>
      <c r="X206" s="19"/>
      <c r="Y206" s="140" t="str">
        <f>IF(B206=2.11,U206*VLOOKUP("101",Lohntabelle!N:P,2,FALSE),IFERROR(U206*VLOOKUP(I206&amp;"31",Lohntabelle!N:P,2,FALSE),""))</f>
        <v/>
      </c>
      <c r="Z206" s="141" t="str">
        <f>IF($B206="","",VLOOKUP($B206,Funktionen!$B$3:$E$99,3,FALSE))</f>
        <v/>
      </c>
      <c r="AA206" s="141" t="str">
        <f>IF($B206="","",VLOOKUP($B206,Funktionen!$B$3:$E$99,4,FALSE))</f>
        <v/>
      </c>
    </row>
    <row r="207" spans="1:27" x14ac:dyDescent="0.2">
      <c r="A207" s="67"/>
      <c r="B207" s="68"/>
      <c r="C207" s="69" t="str">
        <f t="shared" si="11"/>
        <v/>
      </c>
      <c r="D207" s="67"/>
      <c r="E207" s="71"/>
      <c r="F207" s="71"/>
      <c r="G207" s="72"/>
      <c r="H207" s="73"/>
      <c r="I207" s="68"/>
      <c r="J207" s="68"/>
      <c r="K207" s="70"/>
      <c r="L207" s="74"/>
      <c r="M207" s="67"/>
      <c r="N207" s="75"/>
      <c r="O207" s="75"/>
      <c r="P207" s="76"/>
      <c r="Q207" s="76"/>
      <c r="R207" s="119"/>
      <c r="S207" s="77"/>
      <c r="T207" s="80" t="str">
        <f t="shared" si="12"/>
        <v/>
      </c>
      <c r="U207" s="78" t="str">
        <f t="shared" si="13"/>
        <v/>
      </c>
      <c r="V207" s="77"/>
      <c r="W207" s="77"/>
      <c r="X207" s="19"/>
      <c r="Y207" s="140" t="str">
        <f>IF(B207=2.11,U207*VLOOKUP("101",Lohntabelle!N:P,2,FALSE),IFERROR(U207*VLOOKUP(I207&amp;"31",Lohntabelle!N:P,2,FALSE),""))</f>
        <v/>
      </c>
      <c r="Z207" s="141" t="str">
        <f>IF($B207="","",VLOOKUP($B207,Funktionen!$B$3:$E$99,3,FALSE))</f>
        <v/>
      </c>
      <c r="AA207" s="141" t="str">
        <f>IF($B207="","",VLOOKUP($B207,Funktionen!$B$3:$E$99,4,FALSE))</f>
        <v/>
      </c>
    </row>
    <row r="208" spans="1:27" x14ac:dyDescent="0.2">
      <c r="A208" s="67"/>
      <c r="B208" s="68"/>
      <c r="C208" s="69" t="str">
        <f t="shared" si="11"/>
        <v/>
      </c>
      <c r="D208" s="67"/>
      <c r="E208" s="71"/>
      <c r="F208" s="71"/>
      <c r="G208" s="72"/>
      <c r="H208" s="73"/>
      <c r="I208" s="68"/>
      <c r="J208" s="68"/>
      <c r="K208" s="70"/>
      <c r="L208" s="74"/>
      <c r="M208" s="67"/>
      <c r="N208" s="75"/>
      <c r="O208" s="75"/>
      <c r="P208" s="76"/>
      <c r="Q208" s="76"/>
      <c r="R208" s="119"/>
      <c r="S208" s="77"/>
      <c r="T208" s="80" t="str">
        <f t="shared" si="12"/>
        <v/>
      </c>
      <c r="U208" s="78" t="str">
        <f t="shared" si="13"/>
        <v/>
      </c>
      <c r="V208" s="77"/>
      <c r="W208" s="77"/>
      <c r="X208" s="19"/>
      <c r="Y208" s="140" t="str">
        <f>IF(B208=2.11,U208*VLOOKUP("101",Lohntabelle!N:P,2,FALSE),IFERROR(U208*VLOOKUP(I208&amp;"31",Lohntabelle!N:P,2,FALSE),""))</f>
        <v/>
      </c>
      <c r="Z208" s="141" t="str">
        <f>IF($B208="","",VLOOKUP($B208,Funktionen!$B$3:$E$99,3,FALSE))</f>
        <v/>
      </c>
      <c r="AA208" s="141" t="str">
        <f>IF($B208="","",VLOOKUP($B208,Funktionen!$B$3:$E$99,4,FALSE))</f>
        <v/>
      </c>
    </row>
    <row r="209" spans="1:27" x14ac:dyDescent="0.2">
      <c r="A209" s="67"/>
      <c r="B209" s="68"/>
      <c r="C209" s="69" t="str">
        <f t="shared" si="11"/>
        <v/>
      </c>
      <c r="D209" s="67"/>
      <c r="E209" s="71"/>
      <c r="F209" s="71"/>
      <c r="G209" s="72"/>
      <c r="H209" s="73"/>
      <c r="I209" s="68"/>
      <c r="J209" s="68"/>
      <c r="K209" s="70"/>
      <c r="L209" s="74"/>
      <c r="M209" s="67"/>
      <c r="N209" s="75"/>
      <c r="O209" s="75"/>
      <c r="P209" s="76"/>
      <c r="Q209" s="76"/>
      <c r="R209" s="119"/>
      <c r="S209" s="77"/>
      <c r="T209" s="80" t="str">
        <f t="shared" si="12"/>
        <v/>
      </c>
      <c r="U209" s="78" t="str">
        <f t="shared" si="13"/>
        <v/>
      </c>
      <c r="V209" s="77"/>
      <c r="W209" s="77"/>
      <c r="X209" s="19"/>
      <c r="Y209" s="140" t="str">
        <f>IF(B209=2.11,U209*VLOOKUP("101",Lohntabelle!N:P,2,FALSE),IFERROR(U209*VLOOKUP(I209&amp;"31",Lohntabelle!N:P,2,FALSE),""))</f>
        <v/>
      </c>
      <c r="Z209" s="141" t="str">
        <f>IF($B209="","",VLOOKUP($B209,Funktionen!$B$3:$E$99,3,FALSE))</f>
        <v/>
      </c>
      <c r="AA209" s="141" t="str">
        <f>IF($B209="","",VLOOKUP($B209,Funktionen!$B$3:$E$99,4,FALSE))</f>
        <v/>
      </c>
    </row>
    <row r="210" spans="1:27" x14ac:dyDescent="0.2">
      <c r="A210" s="67"/>
      <c r="B210" s="68"/>
      <c r="C210" s="69" t="str">
        <f t="shared" si="11"/>
        <v/>
      </c>
      <c r="D210" s="67"/>
      <c r="E210" s="71"/>
      <c r="F210" s="71"/>
      <c r="G210" s="72"/>
      <c r="H210" s="73"/>
      <c r="I210" s="68"/>
      <c r="J210" s="68"/>
      <c r="K210" s="70"/>
      <c r="L210" s="74"/>
      <c r="M210" s="67"/>
      <c r="N210" s="75"/>
      <c r="O210" s="75"/>
      <c r="P210" s="76"/>
      <c r="Q210" s="76"/>
      <c r="R210" s="119"/>
      <c r="S210" s="77"/>
      <c r="T210" s="80" t="str">
        <f t="shared" si="12"/>
        <v/>
      </c>
      <c r="U210" s="78" t="str">
        <f t="shared" si="13"/>
        <v/>
      </c>
      <c r="V210" s="77"/>
      <c r="W210" s="77"/>
      <c r="X210" s="19"/>
      <c r="Y210" s="140" t="str">
        <f>IF(B210=2.11,U210*VLOOKUP("101",Lohntabelle!N:P,2,FALSE),IFERROR(U210*VLOOKUP(I210&amp;"31",Lohntabelle!N:P,2,FALSE),""))</f>
        <v/>
      </c>
      <c r="Z210" s="141" t="str">
        <f>IF($B210="","",VLOOKUP($B210,Funktionen!$B$3:$E$99,3,FALSE))</f>
        <v/>
      </c>
      <c r="AA210" s="141" t="str">
        <f>IF($B210="","",VLOOKUP($B210,Funktionen!$B$3:$E$99,4,FALSE))</f>
        <v/>
      </c>
    </row>
    <row r="211" spans="1:27" x14ac:dyDescent="0.2">
      <c r="A211" s="67"/>
      <c r="B211" s="68"/>
      <c r="C211" s="69" t="str">
        <f t="shared" si="11"/>
        <v/>
      </c>
      <c r="D211" s="67"/>
      <c r="E211" s="71"/>
      <c r="F211" s="71"/>
      <c r="G211" s="72"/>
      <c r="H211" s="73"/>
      <c r="I211" s="68"/>
      <c r="J211" s="68"/>
      <c r="K211" s="70"/>
      <c r="L211" s="74"/>
      <c r="M211" s="67"/>
      <c r="N211" s="75"/>
      <c r="O211" s="75"/>
      <c r="P211" s="76"/>
      <c r="Q211" s="76"/>
      <c r="R211" s="119"/>
      <c r="S211" s="77"/>
      <c r="T211" s="80" t="str">
        <f t="shared" si="12"/>
        <v/>
      </c>
      <c r="U211" s="78" t="str">
        <f t="shared" si="13"/>
        <v/>
      </c>
      <c r="V211" s="77"/>
      <c r="W211" s="77"/>
      <c r="X211" s="19"/>
      <c r="Y211" s="140" t="str">
        <f>IF(B211=2.11,U211*VLOOKUP("101",Lohntabelle!N:P,2,FALSE),IFERROR(U211*VLOOKUP(I211&amp;"31",Lohntabelle!N:P,2,FALSE),""))</f>
        <v/>
      </c>
      <c r="Z211" s="141" t="str">
        <f>IF($B211="","",VLOOKUP($B211,Funktionen!$B$3:$E$99,3,FALSE))</f>
        <v/>
      </c>
      <c r="AA211" s="141" t="str">
        <f>IF($B211="","",VLOOKUP($B211,Funktionen!$B$3:$E$99,4,FALSE))</f>
        <v/>
      </c>
    </row>
    <row r="212" spans="1:27" x14ac:dyDescent="0.2">
      <c r="A212" s="67"/>
      <c r="B212" s="68"/>
      <c r="C212" s="69" t="str">
        <f t="shared" si="11"/>
        <v/>
      </c>
      <c r="D212" s="67"/>
      <c r="E212" s="71"/>
      <c r="F212" s="71"/>
      <c r="G212" s="72"/>
      <c r="H212" s="73"/>
      <c r="I212" s="68"/>
      <c r="J212" s="68"/>
      <c r="K212" s="70"/>
      <c r="L212" s="74"/>
      <c r="M212" s="67"/>
      <c r="N212" s="75"/>
      <c r="O212" s="75"/>
      <c r="P212" s="76"/>
      <c r="Q212" s="76"/>
      <c r="R212" s="119"/>
      <c r="S212" s="77"/>
      <c r="T212" s="80" t="str">
        <f t="shared" si="12"/>
        <v/>
      </c>
      <c r="U212" s="78" t="str">
        <f t="shared" si="13"/>
        <v/>
      </c>
      <c r="V212" s="77"/>
      <c r="W212" s="77"/>
      <c r="X212" s="19"/>
      <c r="Y212" s="140" t="str">
        <f>IF(B212=2.11,U212*VLOOKUP("101",Lohntabelle!N:P,2,FALSE),IFERROR(U212*VLOOKUP(I212&amp;"31",Lohntabelle!N:P,2,FALSE),""))</f>
        <v/>
      </c>
      <c r="Z212" s="141" t="str">
        <f>IF($B212="","",VLOOKUP($B212,Funktionen!$B$3:$E$99,3,FALSE))</f>
        <v/>
      </c>
      <c r="AA212" s="141" t="str">
        <f>IF($B212="","",VLOOKUP($B212,Funktionen!$B$3:$E$99,4,FALSE))</f>
        <v/>
      </c>
    </row>
    <row r="213" spans="1:27" x14ac:dyDescent="0.2">
      <c r="A213" s="67"/>
      <c r="B213" s="68"/>
      <c r="C213" s="69" t="str">
        <f t="shared" si="11"/>
        <v/>
      </c>
      <c r="D213" s="67"/>
      <c r="E213" s="71"/>
      <c r="F213" s="71"/>
      <c r="G213" s="72"/>
      <c r="H213" s="73"/>
      <c r="I213" s="68"/>
      <c r="J213" s="68"/>
      <c r="K213" s="70"/>
      <c r="L213" s="74"/>
      <c r="M213" s="67"/>
      <c r="N213" s="75"/>
      <c r="O213" s="75"/>
      <c r="P213" s="76"/>
      <c r="Q213" s="76"/>
      <c r="R213" s="119"/>
      <c r="S213" s="77"/>
      <c r="T213" s="80" t="str">
        <f t="shared" si="12"/>
        <v/>
      </c>
      <c r="U213" s="78" t="str">
        <f t="shared" si="13"/>
        <v/>
      </c>
      <c r="V213" s="77"/>
      <c r="W213" s="77"/>
      <c r="X213" s="19"/>
      <c r="Y213" s="140" t="str">
        <f>IF(B213=2.11,U213*VLOOKUP("101",Lohntabelle!N:P,2,FALSE),IFERROR(U213*VLOOKUP(I213&amp;"31",Lohntabelle!N:P,2,FALSE),""))</f>
        <v/>
      </c>
      <c r="Z213" s="141" t="str">
        <f>IF($B213="","",VLOOKUP($B213,Funktionen!$B$3:$E$99,3,FALSE))</f>
        <v/>
      </c>
      <c r="AA213" s="141" t="str">
        <f>IF($B213="","",VLOOKUP($B213,Funktionen!$B$3:$E$99,4,FALSE))</f>
        <v/>
      </c>
    </row>
    <row r="214" spans="1:27" x14ac:dyDescent="0.2">
      <c r="A214" s="67"/>
      <c r="B214" s="68"/>
      <c r="C214" s="69" t="str">
        <f t="shared" si="11"/>
        <v/>
      </c>
      <c r="D214" s="67"/>
      <c r="E214" s="71"/>
      <c r="F214" s="71"/>
      <c r="G214" s="72"/>
      <c r="H214" s="73"/>
      <c r="I214" s="68"/>
      <c r="J214" s="68"/>
      <c r="K214" s="70"/>
      <c r="L214" s="74"/>
      <c r="M214" s="67"/>
      <c r="N214" s="75"/>
      <c r="O214" s="75"/>
      <c r="P214" s="76"/>
      <c r="Q214" s="76"/>
      <c r="R214" s="119"/>
      <c r="S214" s="77"/>
      <c r="T214" s="80" t="str">
        <f t="shared" si="12"/>
        <v/>
      </c>
      <c r="U214" s="78" t="str">
        <f t="shared" si="13"/>
        <v/>
      </c>
      <c r="V214" s="77"/>
      <c r="W214" s="77"/>
      <c r="X214" s="19"/>
      <c r="Y214" s="140" t="str">
        <f>IF(B214=2.11,U214*VLOOKUP("101",Lohntabelle!N:P,2,FALSE),IFERROR(U214*VLOOKUP(I214&amp;"31",Lohntabelle!N:P,2,FALSE),""))</f>
        <v/>
      </c>
      <c r="Z214" s="141" t="str">
        <f>IF($B214="","",VLOOKUP($B214,Funktionen!$B$3:$E$99,3,FALSE))</f>
        <v/>
      </c>
      <c r="AA214" s="141" t="str">
        <f>IF($B214="","",VLOOKUP($B214,Funktionen!$B$3:$E$99,4,FALSE))</f>
        <v/>
      </c>
    </row>
    <row r="215" spans="1:27" x14ac:dyDescent="0.2">
      <c r="A215" s="67"/>
      <c r="B215" s="68"/>
      <c r="C215" s="69" t="str">
        <f t="shared" si="11"/>
        <v/>
      </c>
      <c r="D215" s="67"/>
      <c r="E215" s="71"/>
      <c r="F215" s="71"/>
      <c r="G215" s="72"/>
      <c r="H215" s="73"/>
      <c r="I215" s="68"/>
      <c r="J215" s="68"/>
      <c r="K215" s="70"/>
      <c r="L215" s="74"/>
      <c r="M215" s="67"/>
      <c r="N215" s="75"/>
      <c r="O215" s="75"/>
      <c r="P215" s="76"/>
      <c r="Q215" s="76"/>
      <c r="R215" s="119"/>
      <c r="S215" s="77"/>
      <c r="T215" s="80" t="str">
        <f t="shared" si="12"/>
        <v/>
      </c>
      <c r="U215" s="78" t="str">
        <f t="shared" si="13"/>
        <v/>
      </c>
      <c r="V215" s="77"/>
      <c r="W215" s="77"/>
      <c r="X215" s="19"/>
      <c r="Y215" s="140" t="str">
        <f>IF(B215=2.11,U215*VLOOKUP("101",Lohntabelle!N:P,2,FALSE),IFERROR(U215*VLOOKUP(I215&amp;"31",Lohntabelle!N:P,2,FALSE),""))</f>
        <v/>
      </c>
      <c r="Z215" s="141" t="str">
        <f>IF($B215="","",VLOOKUP($B215,Funktionen!$B$3:$E$99,3,FALSE))</f>
        <v/>
      </c>
      <c r="AA215" s="141" t="str">
        <f>IF($B215="","",VLOOKUP($B215,Funktionen!$B$3:$E$99,4,FALSE))</f>
        <v/>
      </c>
    </row>
    <row r="216" spans="1:27" x14ac:dyDescent="0.2">
      <c r="A216" s="67"/>
      <c r="B216" s="68"/>
      <c r="C216" s="69" t="str">
        <f t="shared" si="11"/>
        <v/>
      </c>
      <c r="D216" s="67"/>
      <c r="E216" s="71"/>
      <c r="F216" s="71"/>
      <c r="G216" s="72"/>
      <c r="H216" s="73"/>
      <c r="I216" s="68"/>
      <c r="J216" s="68"/>
      <c r="K216" s="70"/>
      <c r="L216" s="74"/>
      <c r="M216" s="67"/>
      <c r="N216" s="75"/>
      <c r="O216" s="75"/>
      <c r="P216" s="76"/>
      <c r="Q216" s="76"/>
      <c r="R216" s="119"/>
      <c r="S216" s="77"/>
      <c r="T216" s="80" t="str">
        <f t="shared" si="12"/>
        <v/>
      </c>
      <c r="U216" s="78" t="str">
        <f t="shared" si="13"/>
        <v/>
      </c>
      <c r="V216" s="77"/>
      <c r="W216" s="77"/>
      <c r="X216" s="19"/>
      <c r="Y216" s="140" t="str">
        <f>IF(B216=2.11,U216*VLOOKUP("101",Lohntabelle!N:P,2,FALSE),IFERROR(U216*VLOOKUP(I216&amp;"31",Lohntabelle!N:P,2,FALSE),""))</f>
        <v/>
      </c>
      <c r="Z216" s="141" t="str">
        <f>IF($B216="","",VLOOKUP($B216,Funktionen!$B$3:$E$99,3,FALSE))</f>
        <v/>
      </c>
      <c r="AA216" s="141" t="str">
        <f>IF($B216="","",VLOOKUP($B216,Funktionen!$B$3:$E$99,4,FALSE))</f>
        <v/>
      </c>
    </row>
    <row r="217" spans="1:27" x14ac:dyDescent="0.2">
      <c r="A217" s="67"/>
      <c r="B217" s="68"/>
      <c r="C217" s="69" t="str">
        <f t="shared" si="11"/>
        <v/>
      </c>
      <c r="D217" s="67"/>
      <c r="E217" s="71"/>
      <c r="F217" s="71"/>
      <c r="G217" s="72"/>
      <c r="H217" s="73"/>
      <c r="I217" s="68"/>
      <c r="J217" s="68"/>
      <c r="K217" s="70"/>
      <c r="L217" s="74"/>
      <c r="M217" s="67"/>
      <c r="N217" s="75"/>
      <c r="O217" s="75"/>
      <c r="P217" s="76"/>
      <c r="Q217" s="76"/>
      <c r="R217" s="119"/>
      <c r="S217" s="77"/>
      <c r="T217" s="80" t="str">
        <f t="shared" si="12"/>
        <v/>
      </c>
      <c r="U217" s="78" t="str">
        <f t="shared" si="13"/>
        <v/>
      </c>
      <c r="V217" s="77"/>
      <c r="W217" s="77"/>
      <c r="X217" s="19"/>
      <c r="Y217" s="140" t="str">
        <f>IF(B217=2.11,U217*VLOOKUP("101",Lohntabelle!N:P,2,FALSE),IFERROR(U217*VLOOKUP(I217&amp;"31",Lohntabelle!N:P,2,FALSE),""))</f>
        <v/>
      </c>
      <c r="Z217" s="141" t="str">
        <f>IF($B217="","",VLOOKUP($B217,Funktionen!$B$3:$E$99,3,FALSE))</f>
        <v/>
      </c>
      <c r="AA217" s="141" t="str">
        <f>IF($B217="","",VLOOKUP($B217,Funktionen!$B$3:$E$99,4,FALSE))</f>
        <v/>
      </c>
    </row>
    <row r="218" spans="1:27" x14ac:dyDescent="0.2">
      <c r="A218" s="67"/>
      <c r="B218" s="68"/>
      <c r="C218" s="69" t="str">
        <f t="shared" si="11"/>
        <v/>
      </c>
      <c r="D218" s="67"/>
      <c r="E218" s="71"/>
      <c r="F218" s="71"/>
      <c r="G218" s="72"/>
      <c r="H218" s="73"/>
      <c r="I218" s="68"/>
      <c r="J218" s="68"/>
      <c r="K218" s="70"/>
      <c r="L218" s="74"/>
      <c r="M218" s="67"/>
      <c r="N218" s="75"/>
      <c r="O218" s="75"/>
      <c r="P218" s="76"/>
      <c r="Q218" s="76"/>
      <c r="R218" s="119"/>
      <c r="S218" s="77"/>
      <c r="T218" s="80" t="str">
        <f t="shared" si="12"/>
        <v/>
      </c>
      <c r="U218" s="78" t="str">
        <f t="shared" si="13"/>
        <v/>
      </c>
      <c r="V218" s="77"/>
      <c r="W218" s="77"/>
      <c r="X218" s="19"/>
      <c r="Y218" s="140" t="str">
        <f>IF(B218=2.11,U218*VLOOKUP("101",Lohntabelle!N:P,2,FALSE),IFERROR(U218*VLOOKUP(I218&amp;"31",Lohntabelle!N:P,2,FALSE),""))</f>
        <v/>
      </c>
      <c r="Z218" s="141" t="str">
        <f>IF($B218="","",VLOOKUP($B218,Funktionen!$B$3:$E$99,3,FALSE))</f>
        <v/>
      </c>
      <c r="AA218" s="141" t="str">
        <f>IF($B218="","",VLOOKUP($B218,Funktionen!$B$3:$E$99,4,FALSE))</f>
        <v/>
      </c>
    </row>
    <row r="219" spans="1:27" x14ac:dyDescent="0.2">
      <c r="A219" s="67"/>
      <c r="B219" s="68"/>
      <c r="C219" s="69" t="str">
        <f t="shared" si="11"/>
        <v/>
      </c>
      <c r="D219" s="67"/>
      <c r="E219" s="71"/>
      <c r="F219" s="71"/>
      <c r="G219" s="72"/>
      <c r="H219" s="73"/>
      <c r="I219" s="68"/>
      <c r="J219" s="68"/>
      <c r="K219" s="70"/>
      <c r="L219" s="74"/>
      <c r="M219" s="67"/>
      <c r="N219" s="75"/>
      <c r="O219" s="75"/>
      <c r="P219" s="76"/>
      <c r="Q219" s="76"/>
      <c r="R219" s="119"/>
      <c r="S219" s="77"/>
      <c r="T219" s="80" t="str">
        <f t="shared" si="12"/>
        <v/>
      </c>
      <c r="U219" s="78" t="str">
        <f t="shared" si="13"/>
        <v/>
      </c>
      <c r="V219" s="77"/>
      <c r="W219" s="77"/>
      <c r="X219" s="19"/>
      <c r="Y219" s="140" t="str">
        <f>IF(B219=2.11,U219*VLOOKUP("101",Lohntabelle!N:P,2,FALSE),IFERROR(U219*VLOOKUP(I219&amp;"31",Lohntabelle!N:P,2,FALSE),""))</f>
        <v/>
      </c>
      <c r="Z219" s="141" t="str">
        <f>IF($B219="","",VLOOKUP($B219,Funktionen!$B$3:$E$99,3,FALSE))</f>
        <v/>
      </c>
      <c r="AA219" s="141" t="str">
        <f>IF($B219="","",VLOOKUP($B219,Funktionen!$B$3:$E$99,4,FALSE))</f>
        <v/>
      </c>
    </row>
    <row r="220" spans="1:27" x14ac:dyDescent="0.2">
      <c r="A220" s="67"/>
      <c r="B220" s="68"/>
      <c r="C220" s="69" t="str">
        <f t="shared" si="11"/>
        <v/>
      </c>
      <c r="D220" s="67"/>
      <c r="E220" s="71"/>
      <c r="F220" s="71"/>
      <c r="G220" s="72"/>
      <c r="H220" s="73"/>
      <c r="I220" s="68"/>
      <c r="J220" s="68"/>
      <c r="K220" s="70"/>
      <c r="L220" s="74"/>
      <c r="M220" s="67"/>
      <c r="N220" s="75"/>
      <c r="O220" s="75"/>
      <c r="P220" s="76"/>
      <c r="Q220" s="76"/>
      <c r="R220" s="119"/>
      <c r="S220" s="77"/>
      <c r="T220" s="80" t="str">
        <f t="shared" si="12"/>
        <v/>
      </c>
      <c r="U220" s="78" t="str">
        <f t="shared" si="13"/>
        <v/>
      </c>
      <c r="V220" s="77"/>
      <c r="W220" s="77"/>
      <c r="X220" s="19"/>
      <c r="Y220" s="140" t="str">
        <f>IF(B220=2.11,U220*VLOOKUP("101",Lohntabelle!N:P,2,FALSE),IFERROR(U220*VLOOKUP(I220&amp;"31",Lohntabelle!N:P,2,FALSE),""))</f>
        <v/>
      </c>
      <c r="Z220" s="141" t="str">
        <f>IF($B220="","",VLOOKUP($B220,Funktionen!$B$3:$E$99,3,FALSE))</f>
        <v/>
      </c>
      <c r="AA220" s="141" t="str">
        <f>IF($B220="","",VLOOKUP($B220,Funktionen!$B$3:$E$99,4,FALSE))</f>
        <v/>
      </c>
    </row>
    <row r="221" spans="1:27" x14ac:dyDescent="0.2">
      <c r="A221" s="67"/>
      <c r="B221" s="68"/>
      <c r="C221" s="69" t="str">
        <f t="shared" si="11"/>
        <v/>
      </c>
      <c r="D221" s="67"/>
      <c r="E221" s="71"/>
      <c r="F221" s="71"/>
      <c r="G221" s="72"/>
      <c r="H221" s="73"/>
      <c r="I221" s="68"/>
      <c r="J221" s="68"/>
      <c r="K221" s="70"/>
      <c r="L221" s="74"/>
      <c r="M221" s="67"/>
      <c r="N221" s="75"/>
      <c r="O221" s="75"/>
      <c r="P221" s="76"/>
      <c r="Q221" s="76"/>
      <c r="R221" s="119"/>
      <c r="S221" s="77"/>
      <c r="T221" s="80" t="str">
        <f t="shared" si="12"/>
        <v/>
      </c>
      <c r="U221" s="78" t="str">
        <f t="shared" si="13"/>
        <v/>
      </c>
      <c r="V221" s="77"/>
      <c r="W221" s="77"/>
      <c r="X221" s="19"/>
      <c r="Y221" s="140" t="str">
        <f>IF(B221=2.11,U221*VLOOKUP("101",Lohntabelle!N:P,2,FALSE),IFERROR(U221*VLOOKUP(I221&amp;"31",Lohntabelle!N:P,2,FALSE),""))</f>
        <v/>
      </c>
      <c r="Z221" s="141" t="str">
        <f>IF($B221="","",VLOOKUP($B221,Funktionen!$B$3:$E$99,3,FALSE))</f>
        <v/>
      </c>
      <c r="AA221" s="141" t="str">
        <f>IF($B221="","",VLOOKUP($B221,Funktionen!$B$3:$E$99,4,FALSE))</f>
        <v/>
      </c>
    </row>
    <row r="222" spans="1:27" x14ac:dyDescent="0.2">
      <c r="A222" s="67"/>
      <c r="B222" s="68"/>
      <c r="C222" s="69" t="str">
        <f t="shared" si="11"/>
        <v/>
      </c>
      <c r="D222" s="67"/>
      <c r="E222" s="71"/>
      <c r="F222" s="71"/>
      <c r="G222" s="72"/>
      <c r="H222" s="73"/>
      <c r="I222" s="68"/>
      <c r="J222" s="68"/>
      <c r="K222" s="70"/>
      <c r="L222" s="74"/>
      <c r="M222" s="67"/>
      <c r="N222" s="75"/>
      <c r="O222" s="75"/>
      <c r="P222" s="76"/>
      <c r="Q222" s="76"/>
      <c r="R222" s="119"/>
      <c r="S222" s="77"/>
      <c r="T222" s="80" t="str">
        <f t="shared" si="12"/>
        <v/>
      </c>
      <c r="U222" s="78" t="str">
        <f t="shared" si="13"/>
        <v/>
      </c>
      <c r="V222" s="77"/>
      <c r="W222" s="77"/>
      <c r="X222" s="19"/>
      <c r="Y222" s="140" t="str">
        <f>IF(B222=2.11,U222*VLOOKUP("101",Lohntabelle!N:P,2,FALSE),IFERROR(U222*VLOOKUP(I222&amp;"31",Lohntabelle!N:P,2,FALSE),""))</f>
        <v/>
      </c>
      <c r="Z222" s="141" t="str">
        <f>IF($B222="","",VLOOKUP($B222,Funktionen!$B$3:$E$99,3,FALSE))</f>
        <v/>
      </c>
      <c r="AA222" s="141" t="str">
        <f>IF($B222="","",VLOOKUP($B222,Funktionen!$B$3:$E$99,4,FALSE))</f>
        <v/>
      </c>
    </row>
    <row r="223" spans="1:27" x14ac:dyDescent="0.2">
      <c r="A223" s="67"/>
      <c r="B223" s="68"/>
      <c r="C223" s="69" t="str">
        <f t="shared" si="11"/>
        <v/>
      </c>
      <c r="D223" s="67"/>
      <c r="E223" s="71"/>
      <c r="F223" s="71"/>
      <c r="G223" s="72"/>
      <c r="H223" s="73"/>
      <c r="I223" s="68"/>
      <c r="J223" s="68"/>
      <c r="K223" s="70"/>
      <c r="L223" s="74"/>
      <c r="M223" s="67"/>
      <c r="N223" s="75"/>
      <c r="O223" s="75"/>
      <c r="P223" s="76"/>
      <c r="Q223" s="76"/>
      <c r="R223" s="119"/>
      <c r="S223" s="77"/>
      <c r="T223" s="80" t="str">
        <f t="shared" si="12"/>
        <v/>
      </c>
      <c r="U223" s="78" t="str">
        <f t="shared" si="13"/>
        <v/>
      </c>
      <c r="V223" s="77"/>
      <c r="W223" s="77"/>
      <c r="X223" s="19"/>
      <c r="Y223" s="140" t="str">
        <f>IF(B223=2.11,U223*VLOOKUP("101",Lohntabelle!N:P,2,FALSE),IFERROR(U223*VLOOKUP(I223&amp;"31",Lohntabelle!N:P,2,FALSE),""))</f>
        <v/>
      </c>
      <c r="Z223" s="141" t="str">
        <f>IF($B223="","",VLOOKUP($B223,Funktionen!$B$3:$E$99,3,FALSE))</f>
        <v/>
      </c>
      <c r="AA223" s="141" t="str">
        <f>IF($B223="","",VLOOKUP($B223,Funktionen!$B$3:$E$99,4,FALSE))</f>
        <v/>
      </c>
    </row>
    <row r="224" spans="1:27" x14ac:dyDescent="0.2">
      <c r="A224" s="67"/>
      <c r="B224" s="68"/>
      <c r="C224" s="69" t="str">
        <f t="shared" si="11"/>
        <v/>
      </c>
      <c r="D224" s="67"/>
      <c r="E224" s="71"/>
      <c r="F224" s="71"/>
      <c r="G224" s="72"/>
      <c r="H224" s="73"/>
      <c r="I224" s="68"/>
      <c r="J224" s="68"/>
      <c r="K224" s="70"/>
      <c r="L224" s="74"/>
      <c r="M224" s="67"/>
      <c r="N224" s="75"/>
      <c r="O224" s="75"/>
      <c r="P224" s="76"/>
      <c r="Q224" s="76"/>
      <c r="R224" s="119"/>
      <c r="S224" s="77"/>
      <c r="T224" s="80" t="str">
        <f t="shared" si="12"/>
        <v/>
      </c>
      <c r="U224" s="78" t="str">
        <f t="shared" si="13"/>
        <v/>
      </c>
      <c r="V224" s="77"/>
      <c r="W224" s="77"/>
      <c r="X224" s="19"/>
      <c r="Y224" s="140" t="str">
        <f>IF(B224=2.11,U224*VLOOKUP("101",Lohntabelle!N:P,2,FALSE),IFERROR(U224*VLOOKUP(I224&amp;"31",Lohntabelle!N:P,2,FALSE),""))</f>
        <v/>
      </c>
      <c r="Z224" s="141" t="str">
        <f>IF($B224="","",VLOOKUP($B224,Funktionen!$B$3:$E$99,3,FALSE))</f>
        <v/>
      </c>
      <c r="AA224" s="141" t="str">
        <f>IF($B224="","",VLOOKUP($B224,Funktionen!$B$3:$E$99,4,FALSE))</f>
        <v/>
      </c>
    </row>
    <row r="225" spans="1:27" x14ac:dyDescent="0.2">
      <c r="A225" s="67"/>
      <c r="B225" s="68"/>
      <c r="C225" s="69" t="str">
        <f t="shared" si="11"/>
        <v/>
      </c>
      <c r="D225" s="67"/>
      <c r="E225" s="71"/>
      <c r="F225" s="71"/>
      <c r="G225" s="72"/>
      <c r="H225" s="73"/>
      <c r="I225" s="68"/>
      <c r="J225" s="68"/>
      <c r="K225" s="70"/>
      <c r="L225" s="74"/>
      <c r="M225" s="67"/>
      <c r="N225" s="75"/>
      <c r="O225" s="75"/>
      <c r="P225" s="76"/>
      <c r="Q225" s="76"/>
      <c r="R225" s="119"/>
      <c r="S225" s="77"/>
      <c r="T225" s="80" t="str">
        <f t="shared" si="12"/>
        <v/>
      </c>
      <c r="U225" s="78" t="str">
        <f t="shared" si="13"/>
        <v/>
      </c>
      <c r="V225" s="77"/>
      <c r="W225" s="77"/>
      <c r="X225" s="19"/>
      <c r="Y225" s="140" t="str">
        <f>IF(B225=2.11,U225*VLOOKUP("101",Lohntabelle!N:P,2,FALSE),IFERROR(U225*VLOOKUP(I225&amp;"31",Lohntabelle!N:P,2,FALSE),""))</f>
        <v/>
      </c>
      <c r="Z225" s="141" t="str">
        <f>IF($B225="","",VLOOKUP($B225,Funktionen!$B$3:$E$99,3,FALSE))</f>
        <v/>
      </c>
      <c r="AA225" s="141" t="str">
        <f>IF($B225="","",VLOOKUP($B225,Funktionen!$B$3:$E$99,4,FALSE))</f>
        <v/>
      </c>
    </row>
    <row r="226" spans="1:27" x14ac:dyDescent="0.2">
      <c r="A226" s="67"/>
      <c r="B226" s="68"/>
      <c r="C226" s="69" t="str">
        <f t="shared" si="11"/>
        <v/>
      </c>
      <c r="D226" s="67"/>
      <c r="E226" s="71"/>
      <c r="F226" s="71"/>
      <c r="G226" s="72"/>
      <c r="H226" s="73"/>
      <c r="I226" s="68"/>
      <c r="J226" s="68"/>
      <c r="K226" s="70"/>
      <c r="L226" s="74"/>
      <c r="M226" s="67"/>
      <c r="N226" s="75"/>
      <c r="O226" s="75"/>
      <c r="P226" s="76"/>
      <c r="Q226" s="76"/>
      <c r="R226" s="119"/>
      <c r="S226" s="77"/>
      <c r="T226" s="80" t="str">
        <f t="shared" si="12"/>
        <v/>
      </c>
      <c r="U226" s="78" t="str">
        <f t="shared" si="13"/>
        <v/>
      </c>
      <c r="V226" s="77"/>
      <c r="W226" s="77"/>
      <c r="X226" s="19"/>
      <c r="Y226" s="140" t="str">
        <f>IF(B226=2.11,U226*VLOOKUP("101",Lohntabelle!N:P,2,FALSE),IFERROR(U226*VLOOKUP(I226&amp;"31",Lohntabelle!N:P,2,FALSE),""))</f>
        <v/>
      </c>
      <c r="Z226" s="141" t="str">
        <f>IF($B226="","",VLOOKUP($B226,Funktionen!$B$3:$E$99,3,FALSE))</f>
        <v/>
      </c>
      <c r="AA226" s="141" t="str">
        <f>IF($B226="","",VLOOKUP($B226,Funktionen!$B$3:$E$99,4,FALSE))</f>
        <v/>
      </c>
    </row>
    <row r="227" spans="1:27" x14ac:dyDescent="0.2">
      <c r="A227" s="67"/>
      <c r="B227" s="68"/>
      <c r="C227" s="69" t="str">
        <f t="shared" si="11"/>
        <v/>
      </c>
      <c r="D227" s="67"/>
      <c r="E227" s="71"/>
      <c r="F227" s="71"/>
      <c r="G227" s="72"/>
      <c r="H227" s="73"/>
      <c r="I227" s="68"/>
      <c r="J227" s="68"/>
      <c r="K227" s="70"/>
      <c r="L227" s="74"/>
      <c r="M227" s="67"/>
      <c r="N227" s="75"/>
      <c r="O227" s="75"/>
      <c r="P227" s="76"/>
      <c r="Q227" s="76"/>
      <c r="R227" s="119"/>
      <c r="S227" s="77"/>
      <c r="T227" s="80" t="str">
        <f t="shared" si="12"/>
        <v/>
      </c>
      <c r="U227" s="78" t="str">
        <f t="shared" si="13"/>
        <v/>
      </c>
      <c r="V227" s="77"/>
      <c r="W227" s="77"/>
      <c r="X227" s="19"/>
      <c r="Y227" s="140" t="str">
        <f>IF(B227=2.11,U227*VLOOKUP("101",Lohntabelle!N:P,2,FALSE),IFERROR(U227*VLOOKUP(I227&amp;"31",Lohntabelle!N:P,2,FALSE),""))</f>
        <v/>
      </c>
      <c r="Z227" s="141" t="str">
        <f>IF($B227="","",VLOOKUP($B227,Funktionen!$B$3:$E$99,3,FALSE))</f>
        <v/>
      </c>
      <c r="AA227" s="141" t="str">
        <f>IF($B227="","",VLOOKUP($B227,Funktionen!$B$3:$E$99,4,FALSE))</f>
        <v/>
      </c>
    </row>
    <row r="228" spans="1:27" x14ac:dyDescent="0.2">
      <c r="A228" s="67"/>
      <c r="B228" s="68"/>
      <c r="C228" s="69" t="str">
        <f t="shared" si="11"/>
        <v/>
      </c>
      <c r="D228" s="67"/>
      <c r="E228" s="71"/>
      <c r="F228" s="71"/>
      <c r="G228" s="72"/>
      <c r="H228" s="73"/>
      <c r="I228" s="68"/>
      <c r="J228" s="68"/>
      <c r="K228" s="70"/>
      <c r="L228" s="74"/>
      <c r="M228" s="67"/>
      <c r="N228" s="75"/>
      <c r="O228" s="75"/>
      <c r="P228" s="76"/>
      <c r="Q228" s="76"/>
      <c r="R228" s="119"/>
      <c r="S228" s="77"/>
      <c r="T228" s="80" t="str">
        <f t="shared" si="12"/>
        <v/>
      </c>
      <c r="U228" s="78" t="str">
        <f t="shared" si="13"/>
        <v/>
      </c>
      <c r="V228" s="77"/>
      <c r="W228" s="77"/>
      <c r="X228" s="19"/>
      <c r="Y228" s="140" t="str">
        <f>IF(B228=2.11,U228*VLOOKUP("101",Lohntabelle!N:P,2,FALSE),IFERROR(U228*VLOOKUP(I228&amp;"31",Lohntabelle!N:P,2,FALSE),""))</f>
        <v/>
      </c>
      <c r="Z228" s="141" t="str">
        <f>IF($B228="","",VLOOKUP($B228,Funktionen!$B$3:$E$99,3,FALSE))</f>
        <v/>
      </c>
      <c r="AA228" s="141" t="str">
        <f>IF($B228="","",VLOOKUP($B228,Funktionen!$B$3:$E$99,4,FALSE))</f>
        <v/>
      </c>
    </row>
    <row r="229" spans="1:27" x14ac:dyDescent="0.2">
      <c r="A229" s="67"/>
      <c r="B229" s="68"/>
      <c r="C229" s="69" t="str">
        <f t="shared" si="11"/>
        <v/>
      </c>
      <c r="D229" s="67"/>
      <c r="E229" s="71"/>
      <c r="F229" s="71"/>
      <c r="G229" s="72"/>
      <c r="H229" s="73"/>
      <c r="I229" s="68"/>
      <c r="J229" s="68"/>
      <c r="K229" s="70"/>
      <c r="L229" s="74"/>
      <c r="M229" s="67"/>
      <c r="N229" s="75"/>
      <c r="O229" s="75"/>
      <c r="P229" s="76"/>
      <c r="Q229" s="76"/>
      <c r="R229" s="119"/>
      <c r="S229" s="77"/>
      <c r="T229" s="80" t="str">
        <f t="shared" si="12"/>
        <v/>
      </c>
      <c r="U229" s="78" t="str">
        <f t="shared" si="13"/>
        <v/>
      </c>
      <c r="V229" s="77"/>
      <c r="W229" s="77"/>
      <c r="X229" s="19"/>
      <c r="Y229" s="140" t="str">
        <f>IF(B229=2.11,U229*VLOOKUP("101",Lohntabelle!N:P,2,FALSE),IFERROR(U229*VLOOKUP(I229&amp;"31",Lohntabelle!N:P,2,FALSE),""))</f>
        <v/>
      </c>
      <c r="Z229" s="141" t="str">
        <f>IF($B229="","",VLOOKUP($B229,Funktionen!$B$3:$E$99,3,FALSE))</f>
        <v/>
      </c>
      <c r="AA229" s="141" t="str">
        <f>IF($B229="","",VLOOKUP($B229,Funktionen!$B$3:$E$99,4,FALSE))</f>
        <v/>
      </c>
    </row>
    <row r="230" spans="1:27" x14ac:dyDescent="0.2">
      <c r="A230" s="67"/>
      <c r="B230" s="68"/>
      <c r="C230" s="69" t="str">
        <f t="shared" si="11"/>
        <v/>
      </c>
      <c r="D230" s="67"/>
      <c r="E230" s="71"/>
      <c r="F230" s="71"/>
      <c r="G230" s="72"/>
      <c r="H230" s="73"/>
      <c r="I230" s="68"/>
      <c r="J230" s="68"/>
      <c r="K230" s="70"/>
      <c r="L230" s="74"/>
      <c r="M230" s="67"/>
      <c r="N230" s="75"/>
      <c r="O230" s="75"/>
      <c r="P230" s="76"/>
      <c r="Q230" s="76"/>
      <c r="R230" s="119"/>
      <c r="S230" s="77"/>
      <c r="T230" s="80" t="str">
        <f t="shared" si="12"/>
        <v/>
      </c>
      <c r="U230" s="78" t="str">
        <f t="shared" si="13"/>
        <v/>
      </c>
      <c r="V230" s="77"/>
      <c r="W230" s="77"/>
      <c r="X230" s="19"/>
      <c r="Y230" s="140" t="str">
        <f>IF(B230=2.11,U230*VLOOKUP("101",Lohntabelle!N:P,2,FALSE),IFERROR(U230*VLOOKUP(I230&amp;"31",Lohntabelle!N:P,2,FALSE),""))</f>
        <v/>
      </c>
      <c r="Z230" s="141" t="str">
        <f>IF($B230="","",VLOOKUP($B230,Funktionen!$B$3:$E$99,3,FALSE))</f>
        <v/>
      </c>
      <c r="AA230" s="141" t="str">
        <f>IF($B230="","",VLOOKUP($B230,Funktionen!$B$3:$E$99,4,FALSE))</f>
        <v/>
      </c>
    </row>
    <row r="231" spans="1:27" x14ac:dyDescent="0.2">
      <c r="A231" s="67"/>
      <c r="B231" s="68"/>
      <c r="C231" s="69" t="str">
        <f t="shared" si="11"/>
        <v/>
      </c>
      <c r="D231" s="67"/>
      <c r="E231" s="71"/>
      <c r="F231" s="71"/>
      <c r="G231" s="72"/>
      <c r="H231" s="73"/>
      <c r="I231" s="68"/>
      <c r="J231" s="68"/>
      <c r="K231" s="70"/>
      <c r="L231" s="74"/>
      <c r="M231" s="67"/>
      <c r="N231" s="75"/>
      <c r="O231" s="75"/>
      <c r="P231" s="76"/>
      <c r="Q231" s="76"/>
      <c r="R231" s="119"/>
      <c r="S231" s="77"/>
      <c r="T231" s="80" t="str">
        <f t="shared" si="12"/>
        <v/>
      </c>
      <c r="U231" s="78" t="str">
        <f t="shared" si="13"/>
        <v/>
      </c>
      <c r="V231" s="77"/>
      <c r="W231" s="77"/>
      <c r="X231" s="19"/>
      <c r="Y231" s="140" t="str">
        <f>IF(B231=2.11,U231*VLOOKUP("101",Lohntabelle!N:P,2,FALSE),IFERROR(U231*VLOOKUP(I231&amp;"31",Lohntabelle!N:P,2,FALSE),""))</f>
        <v/>
      </c>
      <c r="Z231" s="141" t="str">
        <f>IF($B231="","",VLOOKUP($B231,Funktionen!$B$3:$E$99,3,FALSE))</f>
        <v/>
      </c>
      <c r="AA231" s="141" t="str">
        <f>IF($B231="","",VLOOKUP($B231,Funktionen!$B$3:$E$99,4,FALSE))</f>
        <v/>
      </c>
    </row>
    <row r="232" spans="1:27" x14ac:dyDescent="0.2">
      <c r="A232" s="67"/>
      <c r="B232" s="68"/>
      <c r="C232" s="69" t="str">
        <f t="shared" si="11"/>
        <v/>
      </c>
      <c r="D232" s="67"/>
      <c r="E232" s="71"/>
      <c r="F232" s="71"/>
      <c r="G232" s="72"/>
      <c r="H232" s="73"/>
      <c r="I232" s="68"/>
      <c r="J232" s="68"/>
      <c r="K232" s="70"/>
      <c r="L232" s="74"/>
      <c r="M232" s="67"/>
      <c r="N232" s="75"/>
      <c r="O232" s="75"/>
      <c r="P232" s="76"/>
      <c r="Q232" s="76"/>
      <c r="R232" s="119"/>
      <c r="S232" s="77"/>
      <c r="T232" s="80" t="str">
        <f t="shared" si="12"/>
        <v/>
      </c>
      <c r="U232" s="78" t="str">
        <f t="shared" si="13"/>
        <v/>
      </c>
      <c r="V232" s="77"/>
      <c r="W232" s="77"/>
      <c r="X232" s="19"/>
      <c r="Y232" s="140" t="str">
        <f>IF(B232=2.11,U232*VLOOKUP("101",Lohntabelle!N:P,2,FALSE),IFERROR(U232*VLOOKUP(I232&amp;"31",Lohntabelle!N:P,2,FALSE),""))</f>
        <v/>
      </c>
      <c r="Z232" s="141" t="str">
        <f>IF($B232="","",VLOOKUP($B232,Funktionen!$B$3:$E$99,3,FALSE))</f>
        <v/>
      </c>
      <c r="AA232" s="141" t="str">
        <f>IF($B232="","",VLOOKUP($B232,Funktionen!$B$3:$E$99,4,FALSE))</f>
        <v/>
      </c>
    </row>
    <row r="233" spans="1:27" x14ac:dyDescent="0.2">
      <c r="A233" s="67"/>
      <c r="B233" s="68"/>
      <c r="C233" s="69" t="str">
        <f t="shared" si="11"/>
        <v/>
      </c>
      <c r="D233" s="67"/>
      <c r="E233" s="71"/>
      <c r="F233" s="71"/>
      <c r="G233" s="72"/>
      <c r="H233" s="73"/>
      <c r="I233" s="68"/>
      <c r="J233" s="68"/>
      <c r="K233" s="70"/>
      <c r="L233" s="74"/>
      <c r="M233" s="67"/>
      <c r="N233" s="75"/>
      <c r="O233" s="75"/>
      <c r="P233" s="76"/>
      <c r="Q233" s="76"/>
      <c r="R233" s="119"/>
      <c r="S233" s="77"/>
      <c r="T233" s="80" t="str">
        <f t="shared" si="12"/>
        <v/>
      </c>
      <c r="U233" s="78" t="str">
        <f t="shared" si="13"/>
        <v/>
      </c>
      <c r="V233" s="77"/>
      <c r="W233" s="77"/>
      <c r="X233" s="19"/>
      <c r="Y233" s="140" t="str">
        <f>IF(B233=2.11,U233*VLOOKUP("101",Lohntabelle!N:P,2,FALSE),IFERROR(U233*VLOOKUP(I233&amp;"31",Lohntabelle!N:P,2,FALSE),""))</f>
        <v/>
      </c>
      <c r="Z233" s="141" t="str">
        <f>IF($B233="","",VLOOKUP($B233,Funktionen!$B$3:$E$99,3,FALSE))</f>
        <v/>
      </c>
      <c r="AA233" s="141" t="str">
        <f>IF($B233="","",VLOOKUP($B233,Funktionen!$B$3:$E$99,4,FALSE))</f>
        <v/>
      </c>
    </row>
    <row r="234" spans="1:27" x14ac:dyDescent="0.2">
      <c r="A234" s="67"/>
      <c r="B234" s="68"/>
      <c r="C234" s="69" t="str">
        <f t="shared" si="11"/>
        <v/>
      </c>
      <c r="D234" s="67"/>
      <c r="E234" s="71"/>
      <c r="F234" s="71"/>
      <c r="G234" s="72"/>
      <c r="H234" s="73"/>
      <c r="I234" s="68"/>
      <c r="J234" s="68"/>
      <c r="K234" s="70"/>
      <c r="L234" s="74"/>
      <c r="M234" s="67"/>
      <c r="N234" s="75"/>
      <c r="O234" s="75"/>
      <c r="P234" s="76"/>
      <c r="Q234" s="76"/>
      <c r="R234" s="119"/>
      <c r="S234" s="77"/>
      <c r="T234" s="80" t="str">
        <f t="shared" si="12"/>
        <v/>
      </c>
      <c r="U234" s="78" t="str">
        <f t="shared" si="13"/>
        <v/>
      </c>
      <c r="V234" s="77"/>
      <c r="W234" s="77"/>
      <c r="X234" s="19"/>
      <c r="Y234" s="140" t="str">
        <f>IF(B234=2.11,U234*VLOOKUP("101",Lohntabelle!N:P,2,FALSE),IFERROR(U234*VLOOKUP(I234&amp;"31",Lohntabelle!N:P,2,FALSE),""))</f>
        <v/>
      </c>
      <c r="Z234" s="141" t="str">
        <f>IF($B234="","",VLOOKUP($B234,Funktionen!$B$3:$E$99,3,FALSE))</f>
        <v/>
      </c>
      <c r="AA234" s="141" t="str">
        <f>IF($B234="","",VLOOKUP($B234,Funktionen!$B$3:$E$99,4,FALSE))</f>
        <v/>
      </c>
    </row>
    <row r="235" spans="1:27" x14ac:dyDescent="0.2">
      <c r="A235" s="67"/>
      <c r="B235" s="68"/>
      <c r="C235" s="69" t="str">
        <f t="shared" si="11"/>
        <v/>
      </c>
      <c r="D235" s="67"/>
      <c r="E235" s="71"/>
      <c r="F235" s="71"/>
      <c r="G235" s="72"/>
      <c r="H235" s="73"/>
      <c r="I235" s="68"/>
      <c r="J235" s="68"/>
      <c r="K235" s="70"/>
      <c r="L235" s="74"/>
      <c r="M235" s="67"/>
      <c r="N235" s="75"/>
      <c r="O235" s="75"/>
      <c r="P235" s="76"/>
      <c r="Q235" s="76"/>
      <c r="R235" s="119"/>
      <c r="S235" s="77"/>
      <c r="T235" s="80" t="str">
        <f t="shared" si="12"/>
        <v/>
      </c>
      <c r="U235" s="78" t="str">
        <f t="shared" si="13"/>
        <v/>
      </c>
      <c r="V235" s="77"/>
      <c r="W235" s="77"/>
      <c r="X235" s="19"/>
      <c r="Y235" s="140" t="str">
        <f>IF(B235=2.11,U235*VLOOKUP("101",Lohntabelle!N:P,2,FALSE),IFERROR(U235*VLOOKUP(I235&amp;"31",Lohntabelle!N:P,2,FALSE),""))</f>
        <v/>
      </c>
      <c r="Z235" s="141" t="str">
        <f>IF($B235="","",VLOOKUP($B235,Funktionen!$B$3:$E$99,3,FALSE))</f>
        <v/>
      </c>
      <c r="AA235" s="141" t="str">
        <f>IF($B235="","",VLOOKUP($B235,Funktionen!$B$3:$E$99,4,FALSE))</f>
        <v/>
      </c>
    </row>
    <row r="236" spans="1:27" x14ac:dyDescent="0.2">
      <c r="A236" s="67"/>
      <c r="B236" s="68"/>
      <c r="C236" s="69" t="str">
        <f t="shared" si="11"/>
        <v/>
      </c>
      <c r="D236" s="67"/>
      <c r="E236" s="71"/>
      <c r="F236" s="71"/>
      <c r="G236" s="72"/>
      <c r="H236" s="73"/>
      <c r="I236" s="68"/>
      <c r="J236" s="68"/>
      <c r="K236" s="70"/>
      <c r="L236" s="74"/>
      <c r="M236" s="67"/>
      <c r="N236" s="75"/>
      <c r="O236" s="75"/>
      <c r="P236" s="76"/>
      <c r="Q236" s="76"/>
      <c r="R236" s="119"/>
      <c r="S236" s="77"/>
      <c r="T236" s="80" t="str">
        <f t="shared" si="12"/>
        <v/>
      </c>
      <c r="U236" s="78" t="str">
        <f t="shared" si="13"/>
        <v/>
      </c>
      <c r="V236" s="77"/>
      <c r="W236" s="77"/>
      <c r="X236" s="19"/>
      <c r="Y236" s="140" t="str">
        <f>IF(B236=2.11,U236*VLOOKUP("101",Lohntabelle!N:P,2,FALSE),IFERROR(U236*VLOOKUP(I236&amp;"31",Lohntabelle!N:P,2,FALSE),""))</f>
        <v/>
      </c>
      <c r="Z236" s="141" t="str">
        <f>IF($B236="","",VLOOKUP($B236,Funktionen!$B$3:$E$99,3,FALSE))</f>
        <v/>
      </c>
      <c r="AA236" s="141" t="str">
        <f>IF($B236="","",VLOOKUP($B236,Funktionen!$B$3:$E$99,4,FALSE))</f>
        <v/>
      </c>
    </row>
    <row r="237" spans="1:27" x14ac:dyDescent="0.2">
      <c r="A237" s="67"/>
      <c r="B237" s="68"/>
      <c r="C237" s="69" t="str">
        <f t="shared" si="11"/>
        <v/>
      </c>
      <c r="D237" s="67"/>
      <c r="E237" s="71"/>
      <c r="F237" s="71"/>
      <c r="G237" s="72"/>
      <c r="H237" s="73"/>
      <c r="I237" s="68"/>
      <c r="J237" s="68"/>
      <c r="K237" s="70"/>
      <c r="L237" s="74"/>
      <c r="M237" s="67"/>
      <c r="N237" s="75"/>
      <c r="O237" s="75"/>
      <c r="P237" s="76"/>
      <c r="Q237" s="76"/>
      <c r="R237" s="119"/>
      <c r="S237" s="77"/>
      <c r="T237" s="80" t="str">
        <f t="shared" si="12"/>
        <v/>
      </c>
      <c r="U237" s="78" t="str">
        <f t="shared" si="13"/>
        <v/>
      </c>
      <c r="V237" s="77"/>
      <c r="W237" s="77"/>
      <c r="X237" s="19"/>
      <c r="Y237" s="140" t="str">
        <f>IF(B237=2.11,U237*VLOOKUP("101",Lohntabelle!N:P,2,FALSE),IFERROR(U237*VLOOKUP(I237&amp;"31",Lohntabelle!N:P,2,FALSE),""))</f>
        <v/>
      </c>
      <c r="Z237" s="141" t="str">
        <f>IF($B237="","",VLOOKUP($B237,Funktionen!$B$3:$E$99,3,FALSE))</f>
        <v/>
      </c>
      <c r="AA237" s="141" t="str">
        <f>IF($B237="","",VLOOKUP($B237,Funktionen!$B$3:$E$99,4,FALSE))</f>
        <v/>
      </c>
    </row>
    <row r="238" spans="1:27" x14ac:dyDescent="0.2">
      <c r="A238" s="67"/>
      <c r="B238" s="68"/>
      <c r="C238" s="69" t="str">
        <f t="shared" ref="C238:C299" si="14">IF(B238="","",VLOOKUP(B238,Einreihungsplan,2,0))</f>
        <v/>
      </c>
      <c r="D238" s="67"/>
      <c r="E238" s="71"/>
      <c r="F238" s="71"/>
      <c r="G238" s="72"/>
      <c r="H238" s="73"/>
      <c r="I238" s="68"/>
      <c r="J238" s="68"/>
      <c r="K238" s="70"/>
      <c r="L238" s="74"/>
      <c r="M238" s="67"/>
      <c r="N238" s="75"/>
      <c r="O238" s="75"/>
      <c r="P238" s="76"/>
      <c r="Q238" s="76"/>
      <c r="R238" s="119"/>
      <c r="S238" s="77"/>
      <c r="T238" s="80" t="str">
        <f t="shared" ref="T238:T299" si="15">IFERROR(IF(B238=2.11,
IF(S238&lt;Y238*0.645*0.5,S238-Y238*0.645*0.5,IF(S238&gt;Y238,S238-Y238,"")),
IF(S238&lt;Y238*0.645,S238-Y238*0.645,IF(S238&gt;Y238,S238-Y238,""))),"")</f>
        <v/>
      </c>
      <c r="U238" s="78" t="str">
        <f t="shared" si="13"/>
        <v/>
      </c>
      <c r="V238" s="77"/>
      <c r="W238" s="77"/>
      <c r="X238" s="19"/>
      <c r="Y238" s="140" t="str">
        <f>IF(B238=2.11,U238*VLOOKUP("101",Lohntabelle!N:P,2,FALSE),IFERROR(U238*VLOOKUP(I238&amp;"31",Lohntabelle!N:P,2,FALSE),""))</f>
        <v/>
      </c>
      <c r="Z238" s="141" t="str">
        <f>IF($B238="","",VLOOKUP($B238,Funktionen!$B$3:$E$99,3,FALSE))</f>
        <v/>
      </c>
      <c r="AA238" s="141" t="str">
        <f>IF($B238="","",VLOOKUP($B238,Funktionen!$B$3:$E$99,4,FALSE))</f>
        <v/>
      </c>
    </row>
    <row r="239" spans="1:27" x14ac:dyDescent="0.2">
      <c r="A239" s="67"/>
      <c r="B239" s="68"/>
      <c r="C239" s="69" t="str">
        <f t="shared" si="14"/>
        <v/>
      </c>
      <c r="D239" s="67"/>
      <c r="E239" s="71"/>
      <c r="F239" s="71"/>
      <c r="G239" s="72"/>
      <c r="H239" s="73"/>
      <c r="I239" s="68"/>
      <c r="J239" s="68"/>
      <c r="K239" s="70"/>
      <c r="L239" s="74"/>
      <c r="M239" s="67"/>
      <c r="N239" s="75"/>
      <c r="O239" s="75"/>
      <c r="P239" s="76"/>
      <c r="Q239" s="76"/>
      <c r="R239" s="119"/>
      <c r="S239" s="77"/>
      <c r="T239" s="80" t="str">
        <f t="shared" si="15"/>
        <v/>
      </c>
      <c r="U239" s="78" t="str">
        <f t="shared" si="13"/>
        <v/>
      </c>
      <c r="V239" s="77"/>
      <c r="W239" s="77"/>
      <c r="X239" s="19"/>
      <c r="Y239" s="140" t="str">
        <f>IF(B239=2.11,U239*VLOOKUP("101",Lohntabelle!N:P,2,FALSE),IFERROR(U239*VLOOKUP(I239&amp;"31",Lohntabelle!N:P,2,FALSE),""))</f>
        <v/>
      </c>
      <c r="Z239" s="141" t="str">
        <f>IF($B239="","",VLOOKUP($B239,Funktionen!$B$3:$E$99,3,FALSE))</f>
        <v/>
      </c>
      <c r="AA239" s="141" t="str">
        <f>IF($B239="","",VLOOKUP($B239,Funktionen!$B$3:$E$99,4,FALSE))</f>
        <v/>
      </c>
    </row>
    <row r="240" spans="1:27" x14ac:dyDescent="0.2">
      <c r="A240" s="67"/>
      <c r="B240" s="68"/>
      <c r="C240" s="69" t="str">
        <f t="shared" si="14"/>
        <v/>
      </c>
      <c r="D240" s="67"/>
      <c r="E240" s="71"/>
      <c r="F240" s="71"/>
      <c r="G240" s="72"/>
      <c r="H240" s="73"/>
      <c r="I240" s="68"/>
      <c r="J240" s="68"/>
      <c r="K240" s="70"/>
      <c r="L240" s="74"/>
      <c r="M240" s="67"/>
      <c r="N240" s="75"/>
      <c r="O240" s="75"/>
      <c r="P240" s="76"/>
      <c r="Q240" s="76"/>
      <c r="R240" s="119"/>
      <c r="S240" s="77"/>
      <c r="T240" s="80" t="str">
        <f t="shared" si="15"/>
        <v/>
      </c>
      <c r="U240" s="78" t="str">
        <f t="shared" si="13"/>
        <v/>
      </c>
      <c r="V240" s="77"/>
      <c r="W240" s="77"/>
      <c r="X240" s="19"/>
      <c r="Y240" s="140" t="str">
        <f>IF(B240=2.11,U240*VLOOKUP("101",Lohntabelle!N:P,2,FALSE),IFERROR(U240*VLOOKUP(I240&amp;"31",Lohntabelle!N:P,2,FALSE),""))</f>
        <v/>
      </c>
      <c r="Z240" s="141" t="str">
        <f>IF($B240="","",VLOOKUP($B240,Funktionen!$B$3:$E$99,3,FALSE))</f>
        <v/>
      </c>
      <c r="AA240" s="141" t="str">
        <f>IF($B240="","",VLOOKUP($B240,Funktionen!$B$3:$E$99,4,FALSE))</f>
        <v/>
      </c>
    </row>
    <row r="241" spans="1:27" x14ac:dyDescent="0.2">
      <c r="A241" s="67"/>
      <c r="B241" s="68"/>
      <c r="C241" s="69" t="str">
        <f t="shared" si="14"/>
        <v/>
      </c>
      <c r="D241" s="67"/>
      <c r="E241" s="71"/>
      <c r="F241" s="71"/>
      <c r="G241" s="72"/>
      <c r="H241" s="73"/>
      <c r="I241" s="68"/>
      <c r="J241" s="68"/>
      <c r="K241" s="70"/>
      <c r="L241" s="74"/>
      <c r="M241" s="67"/>
      <c r="N241" s="75"/>
      <c r="O241" s="75"/>
      <c r="P241" s="76"/>
      <c r="Q241" s="76"/>
      <c r="R241" s="119"/>
      <c r="S241" s="77"/>
      <c r="T241" s="80" t="str">
        <f t="shared" si="15"/>
        <v/>
      </c>
      <c r="U241" s="78" t="str">
        <f t="shared" si="13"/>
        <v/>
      </c>
      <c r="V241" s="77"/>
      <c r="W241" s="77"/>
      <c r="X241" s="19"/>
      <c r="Y241" s="140" t="str">
        <f>IF(B241=2.11,U241*VLOOKUP("101",Lohntabelle!N:P,2,FALSE),IFERROR(U241*VLOOKUP(I241&amp;"31",Lohntabelle!N:P,2,FALSE),""))</f>
        <v/>
      </c>
      <c r="Z241" s="141" t="str">
        <f>IF($B241="","",VLOOKUP($B241,Funktionen!$B$3:$E$99,3,FALSE))</f>
        <v/>
      </c>
      <c r="AA241" s="141" t="str">
        <f>IF($B241="","",VLOOKUP($B241,Funktionen!$B$3:$E$99,4,FALSE))</f>
        <v/>
      </c>
    </row>
    <row r="242" spans="1:27" x14ac:dyDescent="0.2">
      <c r="A242" s="67"/>
      <c r="B242" s="68"/>
      <c r="C242" s="69" t="str">
        <f t="shared" si="14"/>
        <v/>
      </c>
      <c r="D242" s="67"/>
      <c r="E242" s="71"/>
      <c r="F242" s="71"/>
      <c r="G242" s="72"/>
      <c r="H242" s="73"/>
      <c r="I242" s="68"/>
      <c r="J242" s="68"/>
      <c r="K242" s="70"/>
      <c r="L242" s="74"/>
      <c r="M242" s="67"/>
      <c r="N242" s="75"/>
      <c r="O242" s="75"/>
      <c r="P242" s="76"/>
      <c r="Q242" s="76"/>
      <c r="R242" s="119"/>
      <c r="S242" s="77"/>
      <c r="T242" s="80" t="str">
        <f t="shared" si="15"/>
        <v/>
      </c>
      <c r="U242" s="78" t="str">
        <f t="shared" si="13"/>
        <v/>
      </c>
      <c r="V242" s="77"/>
      <c r="W242" s="77"/>
      <c r="X242" s="19"/>
      <c r="Y242" s="140" t="str">
        <f>IF(B242=2.11,U242*VLOOKUP("101",Lohntabelle!N:P,2,FALSE),IFERROR(U242*VLOOKUP(I242&amp;"31",Lohntabelle!N:P,2,FALSE),""))</f>
        <v/>
      </c>
      <c r="Z242" s="141" t="str">
        <f>IF($B242="","",VLOOKUP($B242,Funktionen!$B$3:$E$99,3,FALSE))</f>
        <v/>
      </c>
      <c r="AA242" s="141" t="str">
        <f>IF($B242="","",VLOOKUP($B242,Funktionen!$B$3:$E$99,4,FALSE))</f>
        <v/>
      </c>
    </row>
    <row r="243" spans="1:27" x14ac:dyDescent="0.2">
      <c r="A243" s="67"/>
      <c r="B243" s="68"/>
      <c r="C243" s="69" t="str">
        <f t="shared" si="14"/>
        <v/>
      </c>
      <c r="D243" s="67"/>
      <c r="E243" s="71"/>
      <c r="F243" s="71"/>
      <c r="G243" s="72"/>
      <c r="H243" s="73"/>
      <c r="I243" s="68"/>
      <c r="J243" s="68"/>
      <c r="K243" s="70"/>
      <c r="L243" s="74"/>
      <c r="M243" s="67"/>
      <c r="N243" s="75"/>
      <c r="O243" s="75"/>
      <c r="P243" s="76"/>
      <c r="Q243" s="76"/>
      <c r="R243" s="119"/>
      <c r="S243" s="77"/>
      <c r="T243" s="80" t="str">
        <f t="shared" si="15"/>
        <v/>
      </c>
      <c r="U243" s="78" t="str">
        <f t="shared" si="13"/>
        <v/>
      </c>
      <c r="V243" s="77"/>
      <c r="W243" s="77"/>
      <c r="X243" s="19"/>
      <c r="Y243" s="140" t="str">
        <f>IF(B243=2.11,U243*VLOOKUP("101",Lohntabelle!N:P,2,FALSE),IFERROR(U243*VLOOKUP(I243&amp;"31",Lohntabelle!N:P,2,FALSE),""))</f>
        <v/>
      </c>
      <c r="Z243" s="141" t="str">
        <f>IF($B243="","",VLOOKUP($B243,Funktionen!$B$3:$E$99,3,FALSE))</f>
        <v/>
      </c>
      <c r="AA243" s="141" t="str">
        <f>IF($B243="","",VLOOKUP($B243,Funktionen!$B$3:$E$99,4,FALSE))</f>
        <v/>
      </c>
    </row>
    <row r="244" spans="1:27" x14ac:dyDescent="0.2">
      <c r="A244" s="67"/>
      <c r="B244" s="68"/>
      <c r="C244" s="69" t="str">
        <f t="shared" si="14"/>
        <v/>
      </c>
      <c r="D244" s="67"/>
      <c r="E244" s="71"/>
      <c r="F244" s="71"/>
      <c r="G244" s="72"/>
      <c r="H244" s="73"/>
      <c r="I244" s="68"/>
      <c r="J244" s="68"/>
      <c r="K244" s="70"/>
      <c r="L244" s="74"/>
      <c r="M244" s="67"/>
      <c r="N244" s="75"/>
      <c r="O244" s="75"/>
      <c r="P244" s="76"/>
      <c r="Q244" s="76"/>
      <c r="R244" s="119"/>
      <c r="S244" s="77"/>
      <c r="T244" s="80" t="str">
        <f t="shared" si="15"/>
        <v/>
      </c>
      <c r="U244" s="78" t="str">
        <f t="shared" si="13"/>
        <v/>
      </c>
      <c r="V244" s="77"/>
      <c r="W244" s="77"/>
      <c r="X244" s="19"/>
      <c r="Y244" s="140" t="str">
        <f>IF(B244=2.11,U244*VLOOKUP("101",Lohntabelle!N:P,2,FALSE),IFERROR(U244*VLOOKUP(I244&amp;"31",Lohntabelle!N:P,2,FALSE),""))</f>
        <v/>
      </c>
      <c r="Z244" s="141" t="str">
        <f>IF($B244="","",VLOOKUP($B244,Funktionen!$B$3:$E$99,3,FALSE))</f>
        <v/>
      </c>
      <c r="AA244" s="141" t="str">
        <f>IF($B244="","",VLOOKUP($B244,Funktionen!$B$3:$E$99,4,FALSE))</f>
        <v/>
      </c>
    </row>
    <row r="245" spans="1:27" x14ac:dyDescent="0.2">
      <c r="A245" s="67"/>
      <c r="B245" s="68"/>
      <c r="C245" s="69" t="str">
        <f t="shared" si="14"/>
        <v/>
      </c>
      <c r="D245" s="67"/>
      <c r="E245" s="71"/>
      <c r="F245" s="71"/>
      <c r="G245" s="72"/>
      <c r="H245" s="73"/>
      <c r="I245" s="68"/>
      <c r="J245" s="68"/>
      <c r="K245" s="70"/>
      <c r="L245" s="74"/>
      <c r="M245" s="67"/>
      <c r="N245" s="75"/>
      <c r="O245" s="75"/>
      <c r="P245" s="76"/>
      <c r="Q245" s="76"/>
      <c r="R245" s="119"/>
      <c r="S245" s="77"/>
      <c r="T245" s="80" t="str">
        <f t="shared" si="15"/>
        <v/>
      </c>
      <c r="U245" s="78" t="str">
        <f t="shared" si="13"/>
        <v/>
      </c>
      <c r="V245" s="77"/>
      <c r="W245" s="77"/>
      <c r="X245" s="19"/>
      <c r="Y245" s="140" t="str">
        <f>IF(B245=2.11,U245*VLOOKUP("101",Lohntabelle!N:P,2,FALSE),IFERROR(U245*VLOOKUP(I245&amp;"31",Lohntabelle!N:P,2,FALSE),""))</f>
        <v/>
      </c>
      <c r="Z245" s="141" t="str">
        <f>IF($B245="","",VLOOKUP($B245,Funktionen!$B$3:$E$99,3,FALSE))</f>
        <v/>
      </c>
      <c r="AA245" s="141" t="str">
        <f>IF($B245="","",VLOOKUP($B245,Funktionen!$B$3:$E$99,4,FALSE))</f>
        <v/>
      </c>
    </row>
    <row r="246" spans="1:27" x14ac:dyDescent="0.2">
      <c r="A246" s="67"/>
      <c r="B246" s="68"/>
      <c r="C246" s="69" t="str">
        <f t="shared" si="14"/>
        <v/>
      </c>
      <c r="D246" s="67"/>
      <c r="E246" s="71"/>
      <c r="F246" s="71"/>
      <c r="G246" s="72"/>
      <c r="H246" s="73"/>
      <c r="I246" s="68"/>
      <c r="J246" s="68"/>
      <c r="K246" s="70"/>
      <c r="L246" s="74"/>
      <c r="M246" s="67"/>
      <c r="N246" s="75"/>
      <c r="O246" s="75"/>
      <c r="P246" s="76"/>
      <c r="Q246" s="76"/>
      <c r="R246" s="119"/>
      <c r="S246" s="77"/>
      <c r="T246" s="80" t="str">
        <f t="shared" si="15"/>
        <v/>
      </c>
      <c r="U246" s="78" t="str">
        <f t="shared" si="13"/>
        <v/>
      </c>
      <c r="V246" s="77"/>
      <c r="W246" s="77"/>
      <c r="X246" s="19"/>
      <c r="Y246" s="140" t="str">
        <f>IF(B246=2.11,U246*VLOOKUP("101",Lohntabelle!N:P,2,FALSE),IFERROR(U246*VLOOKUP(I246&amp;"31",Lohntabelle!N:P,2,FALSE),""))</f>
        <v/>
      </c>
      <c r="Z246" s="141" t="str">
        <f>IF($B246="","",VLOOKUP($B246,Funktionen!$B$3:$E$99,3,FALSE))</f>
        <v/>
      </c>
      <c r="AA246" s="141" t="str">
        <f>IF($B246="","",VLOOKUP($B246,Funktionen!$B$3:$E$99,4,FALSE))</f>
        <v/>
      </c>
    </row>
    <row r="247" spans="1:27" x14ac:dyDescent="0.2">
      <c r="A247" s="67"/>
      <c r="B247" s="68"/>
      <c r="C247" s="69" t="str">
        <f t="shared" si="14"/>
        <v/>
      </c>
      <c r="D247" s="67"/>
      <c r="E247" s="71"/>
      <c r="F247" s="71"/>
      <c r="G247" s="72"/>
      <c r="H247" s="73"/>
      <c r="I247" s="68"/>
      <c r="J247" s="68"/>
      <c r="K247" s="70"/>
      <c r="L247" s="74"/>
      <c r="M247" s="67"/>
      <c r="N247" s="75"/>
      <c r="O247" s="75"/>
      <c r="P247" s="76"/>
      <c r="Q247" s="76"/>
      <c r="R247" s="119"/>
      <c r="S247" s="77"/>
      <c r="T247" s="80" t="str">
        <f t="shared" si="15"/>
        <v/>
      </c>
      <c r="U247" s="78" t="str">
        <f t="shared" si="13"/>
        <v/>
      </c>
      <c r="V247" s="77"/>
      <c r="W247" s="77"/>
      <c r="X247" s="19"/>
      <c r="Y247" s="140" t="str">
        <f>IF(B247=2.11,U247*VLOOKUP("101",Lohntabelle!N:P,2,FALSE),IFERROR(U247*VLOOKUP(I247&amp;"31",Lohntabelle!N:P,2,FALSE),""))</f>
        <v/>
      </c>
      <c r="Z247" s="141" t="str">
        <f>IF($B247="","",VLOOKUP($B247,Funktionen!$B$3:$E$99,3,FALSE))</f>
        <v/>
      </c>
      <c r="AA247" s="141" t="str">
        <f>IF($B247="","",VLOOKUP($B247,Funktionen!$B$3:$E$99,4,FALSE))</f>
        <v/>
      </c>
    </row>
    <row r="248" spans="1:27" x14ac:dyDescent="0.2">
      <c r="A248" s="67"/>
      <c r="B248" s="68"/>
      <c r="C248" s="69" t="str">
        <f t="shared" si="14"/>
        <v/>
      </c>
      <c r="D248" s="67"/>
      <c r="E248" s="71"/>
      <c r="F248" s="71"/>
      <c r="G248" s="72"/>
      <c r="H248" s="73"/>
      <c r="I248" s="68"/>
      <c r="J248" s="68"/>
      <c r="K248" s="70"/>
      <c r="L248" s="74"/>
      <c r="M248" s="67"/>
      <c r="N248" s="75"/>
      <c r="O248" s="75"/>
      <c r="P248" s="76"/>
      <c r="Q248" s="76"/>
      <c r="R248" s="119"/>
      <c r="S248" s="77"/>
      <c r="T248" s="80" t="str">
        <f t="shared" si="15"/>
        <v/>
      </c>
      <c r="U248" s="78" t="str">
        <f t="shared" si="13"/>
        <v/>
      </c>
      <c r="V248" s="77"/>
      <c r="W248" s="77"/>
      <c r="X248" s="19"/>
      <c r="Y248" s="140" t="str">
        <f>IF(B248=2.11,U248*VLOOKUP("101",Lohntabelle!N:P,2,FALSE),IFERROR(U248*VLOOKUP(I248&amp;"31",Lohntabelle!N:P,2,FALSE),""))</f>
        <v/>
      </c>
      <c r="Z248" s="141" t="str">
        <f>IF($B248="","",VLOOKUP($B248,Funktionen!$B$3:$E$99,3,FALSE))</f>
        <v/>
      </c>
      <c r="AA248" s="141" t="str">
        <f>IF($B248="","",VLOOKUP($B248,Funktionen!$B$3:$E$99,4,FALSE))</f>
        <v/>
      </c>
    </row>
    <row r="249" spans="1:27" x14ac:dyDescent="0.2">
      <c r="A249" s="67"/>
      <c r="B249" s="68"/>
      <c r="C249" s="69" t="str">
        <f t="shared" si="14"/>
        <v/>
      </c>
      <c r="D249" s="67"/>
      <c r="E249" s="71"/>
      <c r="F249" s="71"/>
      <c r="G249" s="72"/>
      <c r="H249" s="73"/>
      <c r="I249" s="68"/>
      <c r="J249" s="68"/>
      <c r="K249" s="70"/>
      <c r="L249" s="74"/>
      <c r="M249" s="67"/>
      <c r="N249" s="75"/>
      <c r="O249" s="75"/>
      <c r="P249" s="76"/>
      <c r="Q249" s="76"/>
      <c r="R249" s="119"/>
      <c r="S249" s="77"/>
      <c r="T249" s="80" t="str">
        <f t="shared" si="15"/>
        <v/>
      </c>
      <c r="U249" s="78" t="str">
        <f t="shared" si="13"/>
        <v/>
      </c>
      <c r="V249" s="77"/>
      <c r="W249" s="77"/>
      <c r="X249" s="19"/>
      <c r="Y249" s="140" t="str">
        <f>IF(B249=2.11,U249*VLOOKUP("101",Lohntabelle!N:P,2,FALSE),IFERROR(U249*VLOOKUP(I249&amp;"31",Lohntabelle!N:P,2,FALSE),""))</f>
        <v/>
      </c>
      <c r="Z249" s="141" t="str">
        <f>IF($B249="","",VLOOKUP($B249,Funktionen!$B$3:$E$99,3,FALSE))</f>
        <v/>
      </c>
      <c r="AA249" s="141" t="str">
        <f>IF($B249="","",VLOOKUP($B249,Funktionen!$B$3:$E$99,4,FALSE))</f>
        <v/>
      </c>
    </row>
    <row r="250" spans="1:27" x14ac:dyDescent="0.2">
      <c r="A250" s="67"/>
      <c r="B250" s="68"/>
      <c r="C250" s="69" t="str">
        <f t="shared" si="14"/>
        <v/>
      </c>
      <c r="D250" s="67"/>
      <c r="E250" s="71"/>
      <c r="F250" s="71"/>
      <c r="G250" s="72"/>
      <c r="H250" s="73"/>
      <c r="I250" s="68"/>
      <c r="J250" s="68"/>
      <c r="K250" s="70"/>
      <c r="L250" s="74"/>
      <c r="M250" s="67"/>
      <c r="N250" s="75"/>
      <c r="O250" s="75"/>
      <c r="P250" s="76"/>
      <c r="Q250" s="76"/>
      <c r="R250" s="119"/>
      <c r="S250" s="77"/>
      <c r="T250" s="80" t="str">
        <f t="shared" si="15"/>
        <v/>
      </c>
      <c r="U250" s="78" t="str">
        <f t="shared" si="13"/>
        <v/>
      </c>
      <c r="V250" s="77"/>
      <c r="W250" s="77"/>
      <c r="X250" s="19"/>
      <c r="Y250" s="140" t="str">
        <f>IF(B250=2.11,U250*VLOOKUP("101",Lohntabelle!N:P,2,FALSE),IFERROR(U250*VLOOKUP(I250&amp;"31",Lohntabelle!N:P,2,FALSE),""))</f>
        <v/>
      </c>
      <c r="Z250" s="141" t="str">
        <f>IF($B250="","",VLOOKUP($B250,Funktionen!$B$3:$E$99,3,FALSE))</f>
        <v/>
      </c>
      <c r="AA250" s="141" t="str">
        <f>IF($B250="","",VLOOKUP($B250,Funktionen!$B$3:$E$99,4,FALSE))</f>
        <v/>
      </c>
    </row>
    <row r="251" spans="1:27" x14ac:dyDescent="0.2">
      <c r="A251" s="67"/>
      <c r="B251" s="68"/>
      <c r="C251" s="69" t="str">
        <f t="shared" si="14"/>
        <v/>
      </c>
      <c r="D251" s="67"/>
      <c r="E251" s="71"/>
      <c r="F251" s="71"/>
      <c r="G251" s="72"/>
      <c r="H251" s="73"/>
      <c r="I251" s="68"/>
      <c r="J251" s="68"/>
      <c r="K251" s="70"/>
      <c r="L251" s="74"/>
      <c r="M251" s="67"/>
      <c r="N251" s="75"/>
      <c r="O251" s="75"/>
      <c r="P251" s="76"/>
      <c r="Q251" s="76"/>
      <c r="R251" s="119"/>
      <c r="S251" s="77"/>
      <c r="T251" s="80" t="str">
        <f t="shared" si="15"/>
        <v/>
      </c>
      <c r="U251" s="78" t="str">
        <f t="shared" si="13"/>
        <v/>
      </c>
      <c r="V251" s="77"/>
      <c r="W251" s="77"/>
      <c r="X251" s="19"/>
      <c r="Y251" s="140" t="str">
        <f>IF(B251=2.11,U251*VLOOKUP("101",Lohntabelle!N:P,2,FALSE),IFERROR(U251*VLOOKUP(I251&amp;"31",Lohntabelle!N:P,2,FALSE),""))</f>
        <v/>
      </c>
      <c r="Z251" s="141" t="str">
        <f>IF($B251="","",VLOOKUP($B251,Funktionen!$B$3:$E$99,3,FALSE))</f>
        <v/>
      </c>
      <c r="AA251" s="141" t="str">
        <f>IF($B251="","",VLOOKUP($B251,Funktionen!$B$3:$E$99,4,FALSE))</f>
        <v/>
      </c>
    </row>
    <row r="252" spans="1:27" x14ac:dyDescent="0.2">
      <c r="A252" s="67"/>
      <c r="B252" s="68"/>
      <c r="C252" s="69" t="str">
        <f t="shared" si="14"/>
        <v/>
      </c>
      <c r="D252" s="67"/>
      <c r="E252" s="71"/>
      <c r="F252" s="71"/>
      <c r="G252" s="72"/>
      <c r="H252" s="73"/>
      <c r="I252" s="68"/>
      <c r="J252" s="68"/>
      <c r="K252" s="70"/>
      <c r="L252" s="74"/>
      <c r="M252" s="67"/>
      <c r="N252" s="75"/>
      <c r="O252" s="75"/>
      <c r="P252" s="76"/>
      <c r="Q252" s="76"/>
      <c r="R252" s="119"/>
      <c r="S252" s="77"/>
      <c r="T252" s="80" t="str">
        <f t="shared" si="15"/>
        <v/>
      </c>
      <c r="U252" s="78" t="str">
        <f t="shared" si="13"/>
        <v/>
      </c>
      <c r="V252" s="77"/>
      <c r="W252" s="77"/>
      <c r="X252" s="19"/>
      <c r="Y252" s="140" t="str">
        <f>IF(B252=2.11,U252*VLOOKUP("101",Lohntabelle!N:P,2,FALSE),IFERROR(U252*VLOOKUP(I252&amp;"31",Lohntabelle!N:P,2,FALSE),""))</f>
        <v/>
      </c>
      <c r="Z252" s="141" t="str">
        <f>IF($B252="","",VLOOKUP($B252,Funktionen!$B$3:$E$99,3,FALSE))</f>
        <v/>
      </c>
      <c r="AA252" s="141" t="str">
        <f>IF($B252="","",VLOOKUP($B252,Funktionen!$B$3:$E$99,4,FALSE))</f>
        <v/>
      </c>
    </row>
    <row r="253" spans="1:27" x14ac:dyDescent="0.2">
      <c r="A253" s="67"/>
      <c r="B253" s="68"/>
      <c r="C253" s="69" t="str">
        <f t="shared" si="14"/>
        <v/>
      </c>
      <c r="D253" s="67"/>
      <c r="E253" s="71"/>
      <c r="F253" s="71"/>
      <c r="G253" s="72"/>
      <c r="H253" s="73"/>
      <c r="I253" s="68"/>
      <c r="J253" s="68"/>
      <c r="K253" s="70"/>
      <c r="L253" s="74"/>
      <c r="M253" s="67"/>
      <c r="N253" s="75"/>
      <c r="O253" s="75"/>
      <c r="P253" s="76"/>
      <c r="Q253" s="76"/>
      <c r="R253" s="119"/>
      <c r="S253" s="77"/>
      <c r="T253" s="80" t="str">
        <f t="shared" si="15"/>
        <v/>
      </c>
      <c r="U253" s="78" t="str">
        <f t="shared" si="13"/>
        <v/>
      </c>
      <c r="V253" s="77"/>
      <c r="W253" s="77"/>
      <c r="X253" s="19"/>
      <c r="Y253" s="140" t="str">
        <f>IF(B253=2.11,U253*VLOOKUP("101",Lohntabelle!N:P,2,FALSE),IFERROR(U253*VLOOKUP(I253&amp;"31",Lohntabelle!N:P,2,FALSE),""))</f>
        <v/>
      </c>
      <c r="Z253" s="141" t="str">
        <f>IF($B253="","",VLOOKUP($B253,Funktionen!$B$3:$E$99,3,FALSE))</f>
        <v/>
      </c>
      <c r="AA253" s="141" t="str">
        <f>IF($B253="","",VLOOKUP($B253,Funktionen!$B$3:$E$99,4,FALSE))</f>
        <v/>
      </c>
    </row>
    <row r="254" spans="1:27" x14ac:dyDescent="0.2">
      <c r="A254" s="67"/>
      <c r="B254" s="68"/>
      <c r="C254" s="69" t="str">
        <f t="shared" si="14"/>
        <v/>
      </c>
      <c r="D254" s="67"/>
      <c r="E254" s="71"/>
      <c r="F254" s="71"/>
      <c r="G254" s="72"/>
      <c r="H254" s="73"/>
      <c r="I254" s="68"/>
      <c r="J254" s="68"/>
      <c r="K254" s="70"/>
      <c r="L254" s="74"/>
      <c r="M254" s="67"/>
      <c r="N254" s="75"/>
      <c r="O254" s="75"/>
      <c r="P254" s="76"/>
      <c r="Q254" s="76"/>
      <c r="R254" s="119"/>
      <c r="S254" s="77"/>
      <c r="T254" s="80" t="str">
        <f t="shared" si="15"/>
        <v/>
      </c>
      <c r="U254" s="78" t="str">
        <f t="shared" si="13"/>
        <v/>
      </c>
      <c r="V254" s="77"/>
      <c r="W254" s="77"/>
      <c r="X254" s="19"/>
      <c r="Y254" s="140" t="str">
        <f>IF(B254=2.11,U254*VLOOKUP("101",Lohntabelle!N:P,2,FALSE),IFERROR(U254*VLOOKUP(I254&amp;"31",Lohntabelle!N:P,2,FALSE),""))</f>
        <v/>
      </c>
      <c r="Z254" s="141" t="str">
        <f>IF($B254="","",VLOOKUP($B254,Funktionen!$B$3:$E$99,3,FALSE))</f>
        <v/>
      </c>
      <c r="AA254" s="141" t="str">
        <f>IF($B254="","",VLOOKUP($B254,Funktionen!$B$3:$E$99,4,FALSE))</f>
        <v/>
      </c>
    </row>
    <row r="255" spans="1:27" x14ac:dyDescent="0.2">
      <c r="A255" s="67"/>
      <c r="B255" s="68"/>
      <c r="C255" s="69" t="str">
        <f t="shared" si="14"/>
        <v/>
      </c>
      <c r="D255" s="67"/>
      <c r="E255" s="71"/>
      <c r="F255" s="71"/>
      <c r="G255" s="72"/>
      <c r="H255" s="73"/>
      <c r="I255" s="68"/>
      <c r="J255" s="68"/>
      <c r="K255" s="70"/>
      <c r="L255" s="74"/>
      <c r="M255" s="67"/>
      <c r="N255" s="75"/>
      <c r="O255" s="75"/>
      <c r="P255" s="76"/>
      <c r="Q255" s="76"/>
      <c r="R255" s="119"/>
      <c r="S255" s="77"/>
      <c r="T255" s="80" t="str">
        <f t="shared" si="15"/>
        <v/>
      </c>
      <c r="U255" s="78" t="str">
        <f t="shared" si="13"/>
        <v/>
      </c>
      <c r="V255" s="77"/>
      <c r="W255" s="77"/>
      <c r="X255" s="19"/>
      <c r="Y255" s="140" t="str">
        <f>IF(B255=2.11,U255*VLOOKUP("101",Lohntabelle!N:P,2,FALSE),IFERROR(U255*VLOOKUP(I255&amp;"31",Lohntabelle!N:P,2,FALSE),""))</f>
        <v/>
      </c>
      <c r="Z255" s="141" t="str">
        <f>IF($B255="","",VLOOKUP($B255,Funktionen!$B$3:$E$99,3,FALSE))</f>
        <v/>
      </c>
      <c r="AA255" s="141" t="str">
        <f>IF($B255="","",VLOOKUP($B255,Funktionen!$B$3:$E$99,4,FALSE))</f>
        <v/>
      </c>
    </row>
    <row r="256" spans="1:27" x14ac:dyDescent="0.2">
      <c r="A256" s="67"/>
      <c r="B256" s="68"/>
      <c r="C256" s="69" t="str">
        <f t="shared" si="14"/>
        <v/>
      </c>
      <c r="D256" s="67"/>
      <c r="E256" s="71"/>
      <c r="F256" s="71"/>
      <c r="G256" s="72"/>
      <c r="H256" s="73"/>
      <c r="I256" s="68"/>
      <c r="J256" s="68"/>
      <c r="K256" s="70"/>
      <c r="L256" s="74"/>
      <c r="M256" s="67"/>
      <c r="N256" s="75"/>
      <c r="O256" s="75"/>
      <c r="P256" s="76"/>
      <c r="Q256" s="76"/>
      <c r="R256" s="119"/>
      <c r="S256" s="77"/>
      <c r="T256" s="80" t="str">
        <f t="shared" si="15"/>
        <v/>
      </c>
      <c r="U256" s="78" t="str">
        <f t="shared" si="13"/>
        <v/>
      </c>
      <c r="V256" s="77"/>
      <c r="W256" s="77"/>
      <c r="X256" s="19"/>
      <c r="Y256" s="140" t="str">
        <f>IF(B256=2.11,U256*VLOOKUP("101",Lohntabelle!N:P,2,FALSE),IFERROR(U256*VLOOKUP(I256&amp;"31",Lohntabelle!N:P,2,FALSE),""))</f>
        <v/>
      </c>
      <c r="Z256" s="141" t="str">
        <f>IF($B256="","",VLOOKUP($B256,Funktionen!$B$3:$E$99,3,FALSE))</f>
        <v/>
      </c>
      <c r="AA256" s="141" t="str">
        <f>IF($B256="","",VLOOKUP($B256,Funktionen!$B$3:$E$99,4,FALSE))</f>
        <v/>
      </c>
    </row>
    <row r="257" spans="1:27" x14ac:dyDescent="0.2">
      <c r="A257" s="67"/>
      <c r="B257" s="68"/>
      <c r="C257" s="69" t="str">
        <f t="shared" si="14"/>
        <v/>
      </c>
      <c r="D257" s="67"/>
      <c r="E257" s="71"/>
      <c r="F257" s="71"/>
      <c r="G257" s="72"/>
      <c r="H257" s="73"/>
      <c r="I257" s="68"/>
      <c r="J257" s="68"/>
      <c r="K257" s="70"/>
      <c r="L257" s="74"/>
      <c r="M257" s="67"/>
      <c r="N257" s="75"/>
      <c r="O257" s="75"/>
      <c r="P257" s="76"/>
      <c r="Q257" s="76"/>
      <c r="R257" s="119"/>
      <c r="S257" s="77"/>
      <c r="T257" s="80" t="str">
        <f t="shared" si="15"/>
        <v/>
      </c>
      <c r="U257" s="78" t="str">
        <f t="shared" si="13"/>
        <v/>
      </c>
      <c r="V257" s="77"/>
      <c r="W257" s="77"/>
      <c r="X257" s="19"/>
      <c r="Y257" s="140" t="str">
        <f>IF(B257=2.11,U257*VLOOKUP("101",Lohntabelle!N:P,2,FALSE),IFERROR(U257*VLOOKUP(I257&amp;"31",Lohntabelle!N:P,2,FALSE),""))</f>
        <v/>
      </c>
      <c r="Z257" s="141" t="str">
        <f>IF($B257="","",VLOOKUP($B257,Funktionen!$B$3:$E$99,3,FALSE))</f>
        <v/>
      </c>
      <c r="AA257" s="141" t="str">
        <f>IF($B257="","",VLOOKUP($B257,Funktionen!$B$3:$E$99,4,FALSE))</f>
        <v/>
      </c>
    </row>
    <row r="258" spans="1:27" x14ac:dyDescent="0.2">
      <c r="A258" s="67"/>
      <c r="B258" s="68"/>
      <c r="C258" s="69" t="str">
        <f t="shared" si="14"/>
        <v/>
      </c>
      <c r="D258" s="67"/>
      <c r="E258" s="71"/>
      <c r="F258" s="71"/>
      <c r="G258" s="72"/>
      <c r="H258" s="73"/>
      <c r="I258" s="68"/>
      <c r="J258" s="68"/>
      <c r="K258" s="70"/>
      <c r="L258" s="74"/>
      <c r="M258" s="67"/>
      <c r="N258" s="75"/>
      <c r="O258" s="75"/>
      <c r="P258" s="76"/>
      <c r="Q258" s="76"/>
      <c r="R258" s="119"/>
      <c r="S258" s="77"/>
      <c r="T258" s="80" t="str">
        <f t="shared" si="15"/>
        <v/>
      </c>
      <c r="U258" s="78" t="str">
        <f t="shared" si="13"/>
        <v/>
      </c>
      <c r="V258" s="77"/>
      <c r="W258" s="77"/>
      <c r="X258" s="19"/>
      <c r="Y258" s="140" t="str">
        <f>IF(B258=2.11,U258*VLOOKUP("101",Lohntabelle!N:P,2,FALSE),IFERROR(U258*VLOOKUP(I258&amp;"31",Lohntabelle!N:P,2,FALSE),""))</f>
        <v/>
      </c>
      <c r="Z258" s="141" t="str">
        <f>IF($B258="","",VLOOKUP($B258,Funktionen!$B$3:$E$99,3,FALSE))</f>
        <v/>
      </c>
      <c r="AA258" s="141" t="str">
        <f>IF($B258="","",VLOOKUP($B258,Funktionen!$B$3:$E$99,4,FALSE))</f>
        <v/>
      </c>
    </row>
    <row r="259" spans="1:27" x14ac:dyDescent="0.2">
      <c r="A259" s="67"/>
      <c r="B259" s="68"/>
      <c r="C259" s="69" t="str">
        <f t="shared" si="14"/>
        <v/>
      </c>
      <c r="D259" s="67"/>
      <c r="E259" s="71"/>
      <c r="F259" s="71"/>
      <c r="G259" s="72"/>
      <c r="H259" s="73"/>
      <c r="I259" s="68"/>
      <c r="J259" s="68"/>
      <c r="K259" s="70"/>
      <c r="L259" s="74"/>
      <c r="M259" s="67"/>
      <c r="N259" s="75"/>
      <c r="O259" s="75"/>
      <c r="P259" s="76"/>
      <c r="Q259" s="76"/>
      <c r="R259" s="119"/>
      <c r="S259" s="77"/>
      <c r="T259" s="80" t="str">
        <f t="shared" si="15"/>
        <v/>
      </c>
      <c r="U259" s="78" t="str">
        <f t="shared" si="13"/>
        <v/>
      </c>
      <c r="V259" s="77"/>
      <c r="W259" s="77"/>
      <c r="X259" s="19"/>
      <c r="Y259" s="140" t="str">
        <f>IF(B259=2.11,U259*VLOOKUP("101",Lohntabelle!N:P,2,FALSE),IFERROR(U259*VLOOKUP(I259&amp;"31",Lohntabelle!N:P,2,FALSE),""))</f>
        <v/>
      </c>
      <c r="Z259" s="141" t="str">
        <f>IF($B259="","",VLOOKUP($B259,Funktionen!$B$3:$E$99,3,FALSE))</f>
        <v/>
      </c>
      <c r="AA259" s="141" t="str">
        <f>IF($B259="","",VLOOKUP($B259,Funktionen!$B$3:$E$99,4,FALSE))</f>
        <v/>
      </c>
    </row>
    <row r="260" spans="1:27" x14ac:dyDescent="0.2">
      <c r="A260" s="67"/>
      <c r="B260" s="68"/>
      <c r="C260" s="69" t="str">
        <f t="shared" si="14"/>
        <v/>
      </c>
      <c r="D260" s="67"/>
      <c r="E260" s="71"/>
      <c r="F260" s="71"/>
      <c r="G260" s="72"/>
      <c r="H260" s="73"/>
      <c r="I260" s="68"/>
      <c r="J260" s="68"/>
      <c r="K260" s="70"/>
      <c r="L260" s="74"/>
      <c r="M260" s="67"/>
      <c r="N260" s="75"/>
      <c r="O260" s="75"/>
      <c r="P260" s="76"/>
      <c r="Q260" s="76"/>
      <c r="R260" s="119"/>
      <c r="S260" s="77"/>
      <c r="T260" s="80" t="str">
        <f t="shared" si="15"/>
        <v/>
      </c>
      <c r="U260" s="78" t="str">
        <f t="shared" si="13"/>
        <v/>
      </c>
      <c r="V260" s="77"/>
      <c r="W260" s="77"/>
      <c r="X260" s="19"/>
      <c r="Y260" s="140" t="str">
        <f>IF(B260=2.11,U260*VLOOKUP("101",Lohntabelle!N:P,2,FALSE),IFERROR(U260*VLOOKUP(I260&amp;"31",Lohntabelle!N:P,2,FALSE),""))</f>
        <v/>
      </c>
      <c r="Z260" s="141" t="str">
        <f>IF($B260="","",VLOOKUP($B260,Funktionen!$B$3:$E$99,3,FALSE))</f>
        <v/>
      </c>
      <c r="AA260" s="141" t="str">
        <f>IF($B260="","",VLOOKUP($B260,Funktionen!$B$3:$E$99,4,FALSE))</f>
        <v/>
      </c>
    </row>
    <row r="261" spans="1:27" x14ac:dyDescent="0.2">
      <c r="A261" s="67"/>
      <c r="B261" s="68"/>
      <c r="C261" s="69" t="str">
        <f t="shared" si="14"/>
        <v/>
      </c>
      <c r="D261" s="67"/>
      <c r="E261" s="71"/>
      <c r="F261" s="71"/>
      <c r="G261" s="72"/>
      <c r="H261" s="73"/>
      <c r="I261" s="68"/>
      <c r="J261" s="68"/>
      <c r="K261" s="70"/>
      <c r="L261" s="74"/>
      <c r="M261" s="67"/>
      <c r="N261" s="75"/>
      <c r="O261" s="75"/>
      <c r="P261" s="76"/>
      <c r="Q261" s="76"/>
      <c r="R261" s="119"/>
      <c r="S261" s="77"/>
      <c r="T261" s="80" t="str">
        <f t="shared" si="15"/>
        <v/>
      </c>
      <c r="U261" s="78" t="str">
        <f t="shared" si="13"/>
        <v/>
      </c>
      <c r="V261" s="77"/>
      <c r="W261" s="77"/>
      <c r="X261" s="19"/>
      <c r="Y261" s="140" t="str">
        <f>IF(B261=2.11,U261*VLOOKUP("101",Lohntabelle!N:P,2,FALSE),IFERROR(U261*VLOOKUP(I261&amp;"31",Lohntabelle!N:P,2,FALSE),""))</f>
        <v/>
      </c>
      <c r="Z261" s="141" t="str">
        <f>IF($B261="","",VLOOKUP($B261,Funktionen!$B$3:$E$99,3,FALSE))</f>
        <v/>
      </c>
      <c r="AA261" s="141" t="str">
        <f>IF($B261="","",VLOOKUP($B261,Funktionen!$B$3:$E$99,4,FALSE))</f>
        <v/>
      </c>
    </row>
    <row r="262" spans="1:27" x14ac:dyDescent="0.2">
      <c r="A262" s="67"/>
      <c r="B262" s="68"/>
      <c r="C262" s="69" t="str">
        <f t="shared" si="14"/>
        <v/>
      </c>
      <c r="D262" s="67"/>
      <c r="E262" s="71"/>
      <c r="F262" s="71"/>
      <c r="G262" s="72"/>
      <c r="H262" s="73"/>
      <c r="I262" s="68"/>
      <c r="J262" s="68"/>
      <c r="K262" s="70"/>
      <c r="L262" s="74"/>
      <c r="M262" s="67"/>
      <c r="N262" s="75"/>
      <c r="O262" s="75"/>
      <c r="P262" s="76"/>
      <c r="Q262" s="76"/>
      <c r="R262" s="119"/>
      <c r="S262" s="77"/>
      <c r="T262" s="80" t="str">
        <f t="shared" si="15"/>
        <v/>
      </c>
      <c r="U262" s="78" t="str">
        <f t="shared" ref="U262:U299" si="16">IF(L262=0,"",IFERROR(R262/12*L262,""))</f>
        <v/>
      </c>
      <c r="V262" s="77"/>
      <c r="W262" s="77"/>
      <c r="X262" s="19"/>
      <c r="Y262" s="140" t="str">
        <f>IF(B262=2.11,U262*VLOOKUP("101",Lohntabelle!N:P,2,FALSE),IFERROR(U262*VLOOKUP(I262&amp;"31",Lohntabelle!N:P,2,FALSE),""))</f>
        <v/>
      </c>
      <c r="Z262" s="141" t="str">
        <f>IF($B262="","",VLOOKUP($B262,Funktionen!$B$3:$E$99,3,FALSE))</f>
        <v/>
      </c>
      <c r="AA262" s="141" t="str">
        <f>IF($B262="","",VLOOKUP($B262,Funktionen!$B$3:$E$99,4,FALSE))</f>
        <v/>
      </c>
    </row>
    <row r="263" spans="1:27" x14ac:dyDescent="0.2">
      <c r="A263" s="67"/>
      <c r="B263" s="68"/>
      <c r="C263" s="69" t="str">
        <f t="shared" si="14"/>
        <v/>
      </c>
      <c r="D263" s="67"/>
      <c r="E263" s="71"/>
      <c r="F263" s="71"/>
      <c r="G263" s="72"/>
      <c r="H263" s="73"/>
      <c r="I263" s="68"/>
      <c r="J263" s="68"/>
      <c r="K263" s="70"/>
      <c r="L263" s="74"/>
      <c r="M263" s="67"/>
      <c r="N263" s="75"/>
      <c r="O263" s="75"/>
      <c r="P263" s="76"/>
      <c r="Q263" s="76"/>
      <c r="R263" s="119"/>
      <c r="S263" s="77"/>
      <c r="T263" s="80" t="str">
        <f t="shared" si="15"/>
        <v/>
      </c>
      <c r="U263" s="78" t="str">
        <f t="shared" si="16"/>
        <v/>
      </c>
      <c r="V263" s="77"/>
      <c r="W263" s="77"/>
      <c r="X263" s="19"/>
      <c r="Y263" s="140" t="str">
        <f>IF(B263=2.11,U263*VLOOKUP("101",Lohntabelle!N:P,2,FALSE),IFERROR(U263*VLOOKUP(I263&amp;"31",Lohntabelle!N:P,2,FALSE),""))</f>
        <v/>
      </c>
      <c r="Z263" s="141" t="str">
        <f>IF($B263="","",VLOOKUP($B263,Funktionen!$B$3:$E$99,3,FALSE))</f>
        <v/>
      </c>
      <c r="AA263" s="141" t="str">
        <f>IF($B263="","",VLOOKUP($B263,Funktionen!$B$3:$E$99,4,FALSE))</f>
        <v/>
      </c>
    </row>
    <row r="264" spans="1:27" x14ac:dyDescent="0.2">
      <c r="A264" s="67"/>
      <c r="B264" s="68"/>
      <c r="C264" s="69" t="str">
        <f t="shared" si="14"/>
        <v/>
      </c>
      <c r="D264" s="67"/>
      <c r="E264" s="71"/>
      <c r="F264" s="71"/>
      <c r="G264" s="72"/>
      <c r="H264" s="73"/>
      <c r="I264" s="68"/>
      <c r="J264" s="68"/>
      <c r="K264" s="70"/>
      <c r="L264" s="74"/>
      <c r="M264" s="67"/>
      <c r="N264" s="75"/>
      <c r="O264" s="75"/>
      <c r="P264" s="76"/>
      <c r="Q264" s="76"/>
      <c r="R264" s="119"/>
      <c r="S264" s="77"/>
      <c r="T264" s="80" t="str">
        <f t="shared" si="15"/>
        <v/>
      </c>
      <c r="U264" s="78" t="str">
        <f t="shared" si="16"/>
        <v/>
      </c>
      <c r="V264" s="77"/>
      <c r="W264" s="77"/>
      <c r="X264" s="19"/>
      <c r="Y264" s="140" t="str">
        <f>IF(B264=2.11,U264*VLOOKUP("101",Lohntabelle!N:P,2,FALSE),IFERROR(U264*VLOOKUP(I264&amp;"31",Lohntabelle!N:P,2,FALSE),""))</f>
        <v/>
      </c>
      <c r="Z264" s="141" t="str">
        <f>IF($B264="","",VLOOKUP($B264,Funktionen!$B$3:$E$99,3,FALSE))</f>
        <v/>
      </c>
      <c r="AA264" s="141" t="str">
        <f>IF($B264="","",VLOOKUP($B264,Funktionen!$B$3:$E$99,4,FALSE))</f>
        <v/>
      </c>
    </row>
    <row r="265" spans="1:27" x14ac:dyDescent="0.2">
      <c r="A265" s="67"/>
      <c r="B265" s="68"/>
      <c r="C265" s="69" t="str">
        <f t="shared" si="14"/>
        <v/>
      </c>
      <c r="D265" s="67"/>
      <c r="E265" s="71"/>
      <c r="F265" s="71"/>
      <c r="G265" s="72"/>
      <c r="H265" s="73"/>
      <c r="I265" s="68"/>
      <c r="J265" s="68"/>
      <c r="K265" s="70"/>
      <c r="L265" s="74"/>
      <c r="M265" s="67"/>
      <c r="N265" s="75"/>
      <c r="O265" s="75"/>
      <c r="P265" s="76"/>
      <c r="Q265" s="76"/>
      <c r="R265" s="119"/>
      <c r="S265" s="77"/>
      <c r="T265" s="80" t="str">
        <f t="shared" si="15"/>
        <v/>
      </c>
      <c r="U265" s="78" t="str">
        <f t="shared" si="16"/>
        <v/>
      </c>
      <c r="V265" s="77"/>
      <c r="W265" s="77"/>
      <c r="X265" s="19"/>
      <c r="Y265" s="140" t="str">
        <f>IF(B265=2.11,U265*VLOOKUP("101",Lohntabelle!N:P,2,FALSE),IFERROR(U265*VLOOKUP(I265&amp;"31",Lohntabelle!N:P,2,FALSE),""))</f>
        <v/>
      </c>
      <c r="Z265" s="141" t="str">
        <f>IF($B265="","",VLOOKUP($B265,Funktionen!$B$3:$E$99,3,FALSE))</f>
        <v/>
      </c>
      <c r="AA265" s="141" t="str">
        <f>IF($B265="","",VLOOKUP($B265,Funktionen!$B$3:$E$99,4,FALSE))</f>
        <v/>
      </c>
    </row>
    <row r="266" spans="1:27" x14ac:dyDescent="0.2">
      <c r="A266" s="67"/>
      <c r="B266" s="68"/>
      <c r="C266" s="69" t="str">
        <f t="shared" si="14"/>
        <v/>
      </c>
      <c r="D266" s="67"/>
      <c r="E266" s="71"/>
      <c r="F266" s="71"/>
      <c r="G266" s="72"/>
      <c r="H266" s="73"/>
      <c r="I266" s="68"/>
      <c r="J266" s="68"/>
      <c r="K266" s="70"/>
      <c r="L266" s="74"/>
      <c r="M266" s="67"/>
      <c r="N266" s="75"/>
      <c r="O266" s="75"/>
      <c r="P266" s="76"/>
      <c r="Q266" s="76"/>
      <c r="R266" s="119"/>
      <c r="S266" s="77"/>
      <c r="T266" s="80" t="str">
        <f t="shared" si="15"/>
        <v/>
      </c>
      <c r="U266" s="78" t="str">
        <f t="shared" si="16"/>
        <v/>
      </c>
      <c r="V266" s="77"/>
      <c r="W266" s="77"/>
      <c r="X266" s="19"/>
      <c r="Y266" s="140" t="str">
        <f>IF(B266=2.11,U266*VLOOKUP("101",Lohntabelle!N:P,2,FALSE),IFERROR(U266*VLOOKUP(I266&amp;"31",Lohntabelle!N:P,2,FALSE),""))</f>
        <v/>
      </c>
      <c r="Z266" s="141" t="str">
        <f>IF($B266="","",VLOOKUP($B266,Funktionen!$B$3:$E$99,3,FALSE))</f>
        <v/>
      </c>
      <c r="AA266" s="141" t="str">
        <f>IF($B266="","",VLOOKUP($B266,Funktionen!$B$3:$E$99,4,FALSE))</f>
        <v/>
      </c>
    </row>
    <row r="267" spans="1:27" x14ac:dyDescent="0.2">
      <c r="A267" s="67"/>
      <c r="B267" s="68"/>
      <c r="C267" s="69" t="str">
        <f t="shared" si="14"/>
        <v/>
      </c>
      <c r="D267" s="67"/>
      <c r="E267" s="71"/>
      <c r="F267" s="71"/>
      <c r="G267" s="72"/>
      <c r="H267" s="73"/>
      <c r="I267" s="68"/>
      <c r="J267" s="68"/>
      <c r="K267" s="70"/>
      <c r="L267" s="74"/>
      <c r="M267" s="67"/>
      <c r="N267" s="75"/>
      <c r="O267" s="75"/>
      <c r="P267" s="76"/>
      <c r="Q267" s="76"/>
      <c r="R267" s="119"/>
      <c r="S267" s="77"/>
      <c r="T267" s="80" t="str">
        <f t="shared" si="15"/>
        <v/>
      </c>
      <c r="U267" s="78" t="str">
        <f t="shared" si="16"/>
        <v/>
      </c>
      <c r="V267" s="77"/>
      <c r="W267" s="77"/>
      <c r="X267" s="19"/>
      <c r="Y267" s="140" t="str">
        <f>IF(B267=2.11,U267*VLOOKUP("101",Lohntabelle!N:P,2,FALSE),IFERROR(U267*VLOOKUP(I267&amp;"31",Lohntabelle!N:P,2,FALSE),""))</f>
        <v/>
      </c>
      <c r="Z267" s="141" t="str">
        <f>IF($B267="","",VLOOKUP($B267,Funktionen!$B$3:$E$99,3,FALSE))</f>
        <v/>
      </c>
      <c r="AA267" s="141" t="str">
        <f>IF($B267="","",VLOOKUP($B267,Funktionen!$B$3:$E$99,4,FALSE))</f>
        <v/>
      </c>
    </row>
    <row r="268" spans="1:27" x14ac:dyDescent="0.2">
      <c r="A268" s="67"/>
      <c r="B268" s="68"/>
      <c r="C268" s="69" t="str">
        <f t="shared" si="14"/>
        <v/>
      </c>
      <c r="D268" s="67"/>
      <c r="E268" s="71"/>
      <c r="F268" s="71"/>
      <c r="G268" s="72"/>
      <c r="H268" s="73"/>
      <c r="I268" s="68"/>
      <c r="J268" s="68"/>
      <c r="K268" s="70"/>
      <c r="L268" s="74"/>
      <c r="M268" s="67"/>
      <c r="N268" s="75"/>
      <c r="O268" s="75"/>
      <c r="P268" s="76"/>
      <c r="Q268" s="76"/>
      <c r="R268" s="119"/>
      <c r="S268" s="77"/>
      <c r="T268" s="80" t="str">
        <f t="shared" si="15"/>
        <v/>
      </c>
      <c r="U268" s="78" t="str">
        <f t="shared" si="16"/>
        <v/>
      </c>
      <c r="V268" s="77"/>
      <c r="W268" s="77"/>
      <c r="X268" s="19"/>
      <c r="Y268" s="140" t="str">
        <f>IF(B268=2.11,U268*VLOOKUP("101",Lohntabelle!N:P,2,FALSE),IFERROR(U268*VLOOKUP(I268&amp;"31",Lohntabelle!N:P,2,FALSE),""))</f>
        <v/>
      </c>
      <c r="Z268" s="141" t="str">
        <f>IF($B268="","",VLOOKUP($B268,Funktionen!$B$3:$E$99,3,FALSE))</f>
        <v/>
      </c>
      <c r="AA268" s="141" t="str">
        <f>IF($B268="","",VLOOKUP($B268,Funktionen!$B$3:$E$99,4,FALSE))</f>
        <v/>
      </c>
    </row>
    <row r="269" spans="1:27" x14ac:dyDescent="0.2">
      <c r="A269" s="67"/>
      <c r="B269" s="68"/>
      <c r="C269" s="69" t="str">
        <f t="shared" si="14"/>
        <v/>
      </c>
      <c r="D269" s="67"/>
      <c r="E269" s="71"/>
      <c r="F269" s="71"/>
      <c r="G269" s="72"/>
      <c r="H269" s="73"/>
      <c r="I269" s="68"/>
      <c r="J269" s="68"/>
      <c r="K269" s="70"/>
      <c r="L269" s="74"/>
      <c r="M269" s="67"/>
      <c r="N269" s="75"/>
      <c r="O269" s="75"/>
      <c r="P269" s="76"/>
      <c r="Q269" s="76"/>
      <c r="R269" s="119"/>
      <c r="S269" s="77"/>
      <c r="T269" s="80" t="str">
        <f t="shared" si="15"/>
        <v/>
      </c>
      <c r="U269" s="78" t="str">
        <f t="shared" si="16"/>
        <v/>
      </c>
      <c r="V269" s="77"/>
      <c r="W269" s="77"/>
      <c r="X269" s="19"/>
      <c r="Y269" s="140" t="str">
        <f>IF(B269=2.11,U269*VLOOKUP("101",Lohntabelle!N:P,2,FALSE),IFERROR(U269*VLOOKUP(I269&amp;"31",Lohntabelle!N:P,2,FALSE),""))</f>
        <v/>
      </c>
      <c r="Z269" s="141" t="str">
        <f>IF($B269="","",VLOOKUP($B269,Funktionen!$B$3:$E$99,3,FALSE))</f>
        <v/>
      </c>
      <c r="AA269" s="141" t="str">
        <f>IF($B269="","",VLOOKUP($B269,Funktionen!$B$3:$E$99,4,FALSE))</f>
        <v/>
      </c>
    </row>
    <row r="270" spans="1:27" x14ac:dyDescent="0.2">
      <c r="A270" s="67"/>
      <c r="B270" s="68"/>
      <c r="C270" s="69" t="str">
        <f t="shared" si="14"/>
        <v/>
      </c>
      <c r="D270" s="67"/>
      <c r="E270" s="71"/>
      <c r="F270" s="71"/>
      <c r="G270" s="72"/>
      <c r="H270" s="73"/>
      <c r="I270" s="68"/>
      <c r="J270" s="68"/>
      <c r="K270" s="70"/>
      <c r="L270" s="74"/>
      <c r="M270" s="67"/>
      <c r="N270" s="75"/>
      <c r="O270" s="75"/>
      <c r="P270" s="76"/>
      <c r="Q270" s="76"/>
      <c r="R270" s="119"/>
      <c r="S270" s="77"/>
      <c r="T270" s="80" t="str">
        <f t="shared" si="15"/>
        <v/>
      </c>
      <c r="U270" s="78" t="str">
        <f t="shared" si="16"/>
        <v/>
      </c>
      <c r="V270" s="77"/>
      <c r="W270" s="77"/>
      <c r="X270" s="19"/>
      <c r="Y270" s="140" t="str">
        <f>IF(B270=2.11,U270*VLOOKUP("101",Lohntabelle!N:P,2,FALSE),IFERROR(U270*VLOOKUP(I270&amp;"31",Lohntabelle!N:P,2,FALSE),""))</f>
        <v/>
      </c>
      <c r="Z270" s="141" t="str">
        <f>IF($B270="","",VLOOKUP($B270,Funktionen!$B$3:$E$99,3,FALSE))</f>
        <v/>
      </c>
      <c r="AA270" s="141" t="str">
        <f>IF($B270="","",VLOOKUP($B270,Funktionen!$B$3:$E$99,4,FALSE))</f>
        <v/>
      </c>
    </row>
    <row r="271" spans="1:27" x14ac:dyDescent="0.2">
      <c r="A271" s="67"/>
      <c r="B271" s="68"/>
      <c r="C271" s="69" t="str">
        <f t="shared" si="14"/>
        <v/>
      </c>
      <c r="D271" s="67"/>
      <c r="E271" s="71"/>
      <c r="F271" s="71"/>
      <c r="G271" s="72"/>
      <c r="H271" s="73"/>
      <c r="I271" s="68"/>
      <c r="J271" s="68"/>
      <c r="K271" s="70"/>
      <c r="L271" s="74"/>
      <c r="M271" s="67"/>
      <c r="N271" s="75"/>
      <c r="O271" s="75"/>
      <c r="P271" s="76"/>
      <c r="Q271" s="76"/>
      <c r="R271" s="119"/>
      <c r="S271" s="77"/>
      <c r="T271" s="80" t="str">
        <f t="shared" si="15"/>
        <v/>
      </c>
      <c r="U271" s="78" t="str">
        <f t="shared" si="16"/>
        <v/>
      </c>
      <c r="V271" s="77"/>
      <c r="W271" s="77"/>
      <c r="X271" s="19"/>
      <c r="Y271" s="140" t="str">
        <f>IF(B271=2.11,U271*VLOOKUP("101",Lohntabelle!N:P,2,FALSE),IFERROR(U271*VLOOKUP(I271&amp;"31",Lohntabelle!N:P,2,FALSE),""))</f>
        <v/>
      </c>
      <c r="Z271" s="141" t="str">
        <f>IF($B271="","",VLOOKUP($B271,Funktionen!$B$3:$E$99,3,FALSE))</f>
        <v/>
      </c>
      <c r="AA271" s="141" t="str">
        <f>IF($B271="","",VLOOKUP($B271,Funktionen!$B$3:$E$99,4,FALSE))</f>
        <v/>
      </c>
    </row>
    <row r="272" spans="1:27" x14ac:dyDescent="0.2">
      <c r="A272" s="67"/>
      <c r="B272" s="68"/>
      <c r="C272" s="69" t="str">
        <f t="shared" si="14"/>
        <v/>
      </c>
      <c r="D272" s="67"/>
      <c r="E272" s="71"/>
      <c r="F272" s="71"/>
      <c r="G272" s="72"/>
      <c r="H272" s="73"/>
      <c r="I272" s="68"/>
      <c r="J272" s="68"/>
      <c r="K272" s="70"/>
      <c r="L272" s="74"/>
      <c r="M272" s="67"/>
      <c r="N272" s="75"/>
      <c r="O272" s="75"/>
      <c r="P272" s="76"/>
      <c r="Q272" s="76"/>
      <c r="R272" s="119"/>
      <c r="S272" s="77"/>
      <c r="T272" s="80" t="str">
        <f t="shared" si="15"/>
        <v/>
      </c>
      <c r="U272" s="78" t="str">
        <f t="shared" si="16"/>
        <v/>
      </c>
      <c r="V272" s="77"/>
      <c r="W272" s="77"/>
      <c r="X272" s="19"/>
      <c r="Y272" s="140" t="str">
        <f>IF(B272=2.11,U272*VLOOKUP("101",Lohntabelle!N:P,2,FALSE),IFERROR(U272*VLOOKUP(I272&amp;"31",Lohntabelle!N:P,2,FALSE),""))</f>
        <v/>
      </c>
      <c r="Z272" s="141" t="str">
        <f>IF($B272="","",VLOOKUP($B272,Funktionen!$B$3:$E$99,3,FALSE))</f>
        <v/>
      </c>
      <c r="AA272" s="141" t="str">
        <f>IF($B272="","",VLOOKUP($B272,Funktionen!$B$3:$E$99,4,FALSE))</f>
        <v/>
      </c>
    </row>
    <row r="273" spans="1:27" x14ac:dyDescent="0.2">
      <c r="A273" s="67"/>
      <c r="B273" s="68"/>
      <c r="C273" s="69" t="str">
        <f t="shared" si="14"/>
        <v/>
      </c>
      <c r="D273" s="67"/>
      <c r="E273" s="71"/>
      <c r="F273" s="71"/>
      <c r="G273" s="72"/>
      <c r="H273" s="73"/>
      <c r="I273" s="68"/>
      <c r="J273" s="68"/>
      <c r="K273" s="70"/>
      <c r="L273" s="74"/>
      <c r="M273" s="67"/>
      <c r="N273" s="75"/>
      <c r="O273" s="75"/>
      <c r="P273" s="76"/>
      <c r="Q273" s="76"/>
      <c r="R273" s="119"/>
      <c r="S273" s="77"/>
      <c r="T273" s="80" t="str">
        <f t="shared" si="15"/>
        <v/>
      </c>
      <c r="U273" s="78" t="str">
        <f t="shared" si="16"/>
        <v/>
      </c>
      <c r="V273" s="77"/>
      <c r="W273" s="77"/>
      <c r="X273" s="19"/>
      <c r="Y273" s="140" t="str">
        <f>IF(B273=2.11,U273*VLOOKUP("101",Lohntabelle!N:P,2,FALSE),IFERROR(U273*VLOOKUP(I273&amp;"31",Lohntabelle!N:P,2,FALSE),""))</f>
        <v/>
      </c>
      <c r="Z273" s="141" t="str">
        <f>IF($B273="","",VLOOKUP($B273,Funktionen!$B$3:$E$99,3,FALSE))</f>
        <v/>
      </c>
      <c r="AA273" s="141" t="str">
        <f>IF($B273="","",VLOOKUP($B273,Funktionen!$B$3:$E$99,4,FALSE))</f>
        <v/>
      </c>
    </row>
    <row r="274" spans="1:27" x14ac:dyDescent="0.2">
      <c r="A274" s="67"/>
      <c r="B274" s="68"/>
      <c r="C274" s="69" t="str">
        <f t="shared" si="14"/>
        <v/>
      </c>
      <c r="D274" s="67"/>
      <c r="E274" s="71"/>
      <c r="F274" s="71"/>
      <c r="G274" s="72"/>
      <c r="H274" s="73"/>
      <c r="I274" s="68"/>
      <c r="J274" s="68"/>
      <c r="K274" s="70"/>
      <c r="L274" s="74"/>
      <c r="M274" s="67"/>
      <c r="N274" s="75"/>
      <c r="O274" s="75"/>
      <c r="P274" s="76"/>
      <c r="Q274" s="76"/>
      <c r="R274" s="119"/>
      <c r="S274" s="77"/>
      <c r="T274" s="80" t="str">
        <f t="shared" si="15"/>
        <v/>
      </c>
      <c r="U274" s="78" t="str">
        <f t="shared" si="16"/>
        <v/>
      </c>
      <c r="V274" s="77"/>
      <c r="W274" s="77"/>
      <c r="X274" s="19"/>
      <c r="Y274" s="140" t="str">
        <f>IF(B274=2.11,U274*VLOOKUP("101",Lohntabelle!N:P,2,FALSE),IFERROR(U274*VLOOKUP(I274&amp;"31",Lohntabelle!N:P,2,FALSE),""))</f>
        <v/>
      </c>
      <c r="Z274" s="141" t="str">
        <f>IF($B274="","",VLOOKUP($B274,Funktionen!$B$3:$E$99,3,FALSE))</f>
        <v/>
      </c>
      <c r="AA274" s="141" t="str">
        <f>IF($B274="","",VLOOKUP($B274,Funktionen!$B$3:$E$99,4,FALSE))</f>
        <v/>
      </c>
    </row>
    <row r="275" spans="1:27" x14ac:dyDescent="0.2">
      <c r="A275" s="67"/>
      <c r="B275" s="68"/>
      <c r="C275" s="69" t="str">
        <f t="shared" si="14"/>
        <v/>
      </c>
      <c r="D275" s="67"/>
      <c r="E275" s="71"/>
      <c r="F275" s="71"/>
      <c r="G275" s="72"/>
      <c r="H275" s="73"/>
      <c r="I275" s="68"/>
      <c r="J275" s="68"/>
      <c r="K275" s="70"/>
      <c r="L275" s="74"/>
      <c r="M275" s="67"/>
      <c r="N275" s="75"/>
      <c r="O275" s="75"/>
      <c r="P275" s="76"/>
      <c r="Q275" s="76"/>
      <c r="R275" s="119"/>
      <c r="S275" s="77"/>
      <c r="T275" s="80" t="str">
        <f t="shared" si="15"/>
        <v/>
      </c>
      <c r="U275" s="78" t="str">
        <f t="shared" si="16"/>
        <v/>
      </c>
      <c r="V275" s="77"/>
      <c r="W275" s="77"/>
      <c r="X275" s="19"/>
      <c r="Y275" s="140" t="str">
        <f>IF(B275=2.11,U275*VLOOKUP("101",Lohntabelle!N:P,2,FALSE),IFERROR(U275*VLOOKUP(I275&amp;"31",Lohntabelle!N:P,2,FALSE),""))</f>
        <v/>
      </c>
      <c r="Z275" s="141" t="str">
        <f>IF($B275="","",VLOOKUP($B275,Funktionen!$B$3:$E$99,3,FALSE))</f>
        <v/>
      </c>
      <c r="AA275" s="141" t="str">
        <f>IF($B275="","",VLOOKUP($B275,Funktionen!$B$3:$E$99,4,FALSE))</f>
        <v/>
      </c>
    </row>
    <row r="276" spans="1:27" x14ac:dyDescent="0.2">
      <c r="A276" s="67"/>
      <c r="B276" s="68"/>
      <c r="C276" s="69" t="str">
        <f t="shared" si="14"/>
        <v/>
      </c>
      <c r="D276" s="67"/>
      <c r="E276" s="71"/>
      <c r="F276" s="71"/>
      <c r="G276" s="72"/>
      <c r="H276" s="73"/>
      <c r="I276" s="68"/>
      <c r="J276" s="68"/>
      <c r="K276" s="70"/>
      <c r="L276" s="74"/>
      <c r="M276" s="67"/>
      <c r="N276" s="75"/>
      <c r="O276" s="75"/>
      <c r="P276" s="76"/>
      <c r="Q276" s="76"/>
      <c r="R276" s="119"/>
      <c r="S276" s="77"/>
      <c r="T276" s="80" t="str">
        <f t="shared" si="15"/>
        <v/>
      </c>
      <c r="U276" s="78" t="str">
        <f t="shared" si="16"/>
        <v/>
      </c>
      <c r="V276" s="77"/>
      <c r="W276" s="77"/>
      <c r="X276" s="19"/>
      <c r="Y276" s="140" t="str">
        <f>IF(B276=2.11,U276*VLOOKUP("101",Lohntabelle!N:P,2,FALSE),IFERROR(U276*VLOOKUP(I276&amp;"31",Lohntabelle!N:P,2,FALSE),""))</f>
        <v/>
      </c>
      <c r="Z276" s="141" t="str">
        <f>IF($B276="","",VLOOKUP($B276,Funktionen!$B$3:$E$99,3,FALSE))</f>
        <v/>
      </c>
      <c r="AA276" s="141" t="str">
        <f>IF($B276="","",VLOOKUP($B276,Funktionen!$B$3:$E$99,4,FALSE))</f>
        <v/>
      </c>
    </row>
    <row r="277" spans="1:27" x14ac:dyDescent="0.2">
      <c r="A277" s="67"/>
      <c r="B277" s="68"/>
      <c r="C277" s="69" t="str">
        <f t="shared" si="14"/>
        <v/>
      </c>
      <c r="D277" s="67"/>
      <c r="E277" s="71"/>
      <c r="F277" s="71"/>
      <c r="G277" s="72"/>
      <c r="H277" s="73"/>
      <c r="I277" s="68"/>
      <c r="J277" s="68"/>
      <c r="K277" s="70"/>
      <c r="L277" s="74"/>
      <c r="M277" s="67"/>
      <c r="N277" s="75"/>
      <c r="O277" s="75"/>
      <c r="P277" s="76"/>
      <c r="Q277" s="76"/>
      <c r="R277" s="119"/>
      <c r="S277" s="77"/>
      <c r="T277" s="80" t="str">
        <f t="shared" si="15"/>
        <v/>
      </c>
      <c r="U277" s="78" t="str">
        <f t="shared" si="16"/>
        <v/>
      </c>
      <c r="V277" s="77"/>
      <c r="W277" s="77"/>
      <c r="X277" s="19"/>
      <c r="Y277" s="140" t="str">
        <f>IF(B277=2.11,U277*VLOOKUP("101",Lohntabelle!N:P,2,FALSE),IFERROR(U277*VLOOKUP(I277&amp;"31",Lohntabelle!N:P,2,FALSE),""))</f>
        <v/>
      </c>
      <c r="Z277" s="141" t="str">
        <f>IF($B277="","",VLOOKUP($B277,Funktionen!$B$3:$E$99,3,FALSE))</f>
        <v/>
      </c>
      <c r="AA277" s="141" t="str">
        <f>IF($B277="","",VLOOKUP($B277,Funktionen!$B$3:$E$99,4,FALSE))</f>
        <v/>
      </c>
    </row>
    <row r="278" spans="1:27" x14ac:dyDescent="0.2">
      <c r="A278" s="67"/>
      <c r="B278" s="68"/>
      <c r="C278" s="69" t="str">
        <f t="shared" si="14"/>
        <v/>
      </c>
      <c r="D278" s="67"/>
      <c r="E278" s="71"/>
      <c r="F278" s="71"/>
      <c r="G278" s="72"/>
      <c r="H278" s="73"/>
      <c r="I278" s="68"/>
      <c r="J278" s="68"/>
      <c r="K278" s="70"/>
      <c r="L278" s="74"/>
      <c r="M278" s="67"/>
      <c r="N278" s="75"/>
      <c r="O278" s="75"/>
      <c r="P278" s="76"/>
      <c r="Q278" s="76"/>
      <c r="R278" s="119"/>
      <c r="S278" s="77"/>
      <c r="T278" s="80" t="str">
        <f t="shared" si="15"/>
        <v/>
      </c>
      <c r="U278" s="78" t="str">
        <f t="shared" si="16"/>
        <v/>
      </c>
      <c r="V278" s="77"/>
      <c r="W278" s="77"/>
      <c r="X278" s="19"/>
      <c r="Y278" s="140" t="str">
        <f>IF(B278=2.11,U278*VLOOKUP("101",Lohntabelle!N:P,2,FALSE),IFERROR(U278*VLOOKUP(I278&amp;"31",Lohntabelle!N:P,2,FALSE),""))</f>
        <v/>
      </c>
      <c r="Z278" s="141" t="str">
        <f>IF($B278="","",VLOOKUP($B278,Funktionen!$B$3:$E$99,3,FALSE))</f>
        <v/>
      </c>
      <c r="AA278" s="141" t="str">
        <f>IF($B278="","",VLOOKUP($B278,Funktionen!$B$3:$E$99,4,FALSE))</f>
        <v/>
      </c>
    </row>
    <row r="279" spans="1:27" x14ac:dyDescent="0.2">
      <c r="A279" s="67"/>
      <c r="B279" s="68"/>
      <c r="C279" s="69" t="str">
        <f t="shared" si="14"/>
        <v/>
      </c>
      <c r="D279" s="67"/>
      <c r="E279" s="71"/>
      <c r="F279" s="71"/>
      <c r="G279" s="72"/>
      <c r="H279" s="73"/>
      <c r="I279" s="68"/>
      <c r="J279" s="68"/>
      <c r="K279" s="70"/>
      <c r="L279" s="74"/>
      <c r="M279" s="67"/>
      <c r="N279" s="75"/>
      <c r="O279" s="75"/>
      <c r="P279" s="76"/>
      <c r="Q279" s="76"/>
      <c r="R279" s="119"/>
      <c r="S279" s="77"/>
      <c r="T279" s="80" t="str">
        <f t="shared" si="15"/>
        <v/>
      </c>
      <c r="U279" s="78" t="str">
        <f t="shared" si="16"/>
        <v/>
      </c>
      <c r="V279" s="77"/>
      <c r="W279" s="77"/>
      <c r="X279" s="19"/>
      <c r="Y279" s="140" t="str">
        <f>IF(B279=2.11,U279*VLOOKUP("101",Lohntabelle!N:P,2,FALSE),IFERROR(U279*VLOOKUP(I279&amp;"31",Lohntabelle!N:P,2,FALSE),""))</f>
        <v/>
      </c>
      <c r="Z279" s="141" t="str">
        <f>IF($B279="","",VLOOKUP($B279,Funktionen!$B$3:$E$99,3,FALSE))</f>
        <v/>
      </c>
      <c r="AA279" s="141" t="str">
        <f>IF($B279="","",VLOOKUP($B279,Funktionen!$B$3:$E$99,4,FALSE))</f>
        <v/>
      </c>
    </row>
    <row r="280" spans="1:27" x14ac:dyDescent="0.2">
      <c r="A280" s="67"/>
      <c r="B280" s="68"/>
      <c r="C280" s="69" t="str">
        <f t="shared" si="14"/>
        <v/>
      </c>
      <c r="D280" s="67"/>
      <c r="E280" s="71"/>
      <c r="F280" s="71"/>
      <c r="G280" s="72"/>
      <c r="H280" s="73"/>
      <c r="I280" s="68"/>
      <c r="J280" s="68"/>
      <c r="K280" s="70"/>
      <c r="L280" s="74"/>
      <c r="M280" s="67"/>
      <c r="N280" s="75"/>
      <c r="O280" s="75"/>
      <c r="P280" s="76"/>
      <c r="Q280" s="76"/>
      <c r="R280" s="119"/>
      <c r="S280" s="77"/>
      <c r="T280" s="80" t="str">
        <f t="shared" si="15"/>
        <v/>
      </c>
      <c r="U280" s="78" t="str">
        <f t="shared" si="16"/>
        <v/>
      </c>
      <c r="V280" s="77"/>
      <c r="W280" s="77"/>
      <c r="X280" s="19"/>
      <c r="Y280" s="140" t="str">
        <f>IF(B280=2.11,U280*VLOOKUP("101",Lohntabelle!N:P,2,FALSE),IFERROR(U280*VLOOKUP(I280&amp;"31",Lohntabelle!N:P,2,FALSE),""))</f>
        <v/>
      </c>
      <c r="Z280" s="141" t="str">
        <f>IF($B280="","",VLOOKUP($B280,Funktionen!$B$3:$E$99,3,FALSE))</f>
        <v/>
      </c>
      <c r="AA280" s="141" t="str">
        <f>IF($B280="","",VLOOKUP($B280,Funktionen!$B$3:$E$99,4,FALSE))</f>
        <v/>
      </c>
    </row>
    <row r="281" spans="1:27" x14ac:dyDescent="0.2">
      <c r="A281" s="67"/>
      <c r="B281" s="68"/>
      <c r="C281" s="69" t="str">
        <f t="shared" si="14"/>
        <v/>
      </c>
      <c r="D281" s="67"/>
      <c r="E281" s="71"/>
      <c r="F281" s="71"/>
      <c r="G281" s="72"/>
      <c r="H281" s="73"/>
      <c r="I281" s="68"/>
      <c r="J281" s="68"/>
      <c r="K281" s="70"/>
      <c r="L281" s="74"/>
      <c r="M281" s="67"/>
      <c r="N281" s="75"/>
      <c r="O281" s="75"/>
      <c r="P281" s="76"/>
      <c r="Q281" s="76"/>
      <c r="R281" s="119"/>
      <c r="S281" s="77"/>
      <c r="T281" s="80" t="str">
        <f t="shared" si="15"/>
        <v/>
      </c>
      <c r="U281" s="78" t="str">
        <f t="shared" si="16"/>
        <v/>
      </c>
      <c r="V281" s="77"/>
      <c r="W281" s="77"/>
      <c r="X281" s="19"/>
      <c r="Y281" s="140" t="str">
        <f>IF(B281=2.11,U281*VLOOKUP("101",Lohntabelle!N:P,2,FALSE),IFERROR(U281*VLOOKUP(I281&amp;"31",Lohntabelle!N:P,2,FALSE),""))</f>
        <v/>
      </c>
      <c r="Z281" s="141" t="str">
        <f>IF($B281="","",VLOOKUP($B281,Funktionen!$B$3:$E$99,3,FALSE))</f>
        <v/>
      </c>
      <c r="AA281" s="141" t="str">
        <f>IF($B281="","",VLOOKUP($B281,Funktionen!$B$3:$E$99,4,FALSE))</f>
        <v/>
      </c>
    </row>
    <row r="282" spans="1:27" x14ac:dyDescent="0.2">
      <c r="A282" s="67"/>
      <c r="B282" s="68"/>
      <c r="C282" s="69" t="str">
        <f t="shared" si="14"/>
        <v/>
      </c>
      <c r="D282" s="67"/>
      <c r="E282" s="71"/>
      <c r="F282" s="71"/>
      <c r="G282" s="72"/>
      <c r="H282" s="73"/>
      <c r="I282" s="68"/>
      <c r="J282" s="68"/>
      <c r="K282" s="70"/>
      <c r="L282" s="74"/>
      <c r="M282" s="67"/>
      <c r="N282" s="75"/>
      <c r="O282" s="75"/>
      <c r="P282" s="76"/>
      <c r="Q282" s="76"/>
      <c r="R282" s="119"/>
      <c r="S282" s="77"/>
      <c r="T282" s="80" t="str">
        <f t="shared" si="15"/>
        <v/>
      </c>
      <c r="U282" s="78" t="str">
        <f t="shared" si="16"/>
        <v/>
      </c>
      <c r="V282" s="77"/>
      <c r="W282" s="77"/>
      <c r="X282" s="19"/>
      <c r="Y282" s="140" t="str">
        <f>IF(B282=2.11,U282*VLOOKUP("101",Lohntabelle!N:P,2,FALSE),IFERROR(U282*VLOOKUP(I282&amp;"31",Lohntabelle!N:P,2,FALSE),""))</f>
        <v/>
      </c>
      <c r="Z282" s="141" t="str">
        <f>IF($B282="","",VLOOKUP($B282,Funktionen!$B$3:$E$99,3,FALSE))</f>
        <v/>
      </c>
      <c r="AA282" s="141" t="str">
        <f>IF($B282="","",VLOOKUP($B282,Funktionen!$B$3:$E$99,4,FALSE))</f>
        <v/>
      </c>
    </row>
    <row r="283" spans="1:27" x14ac:dyDescent="0.2">
      <c r="A283" s="67"/>
      <c r="B283" s="68"/>
      <c r="C283" s="69" t="str">
        <f t="shared" si="14"/>
        <v/>
      </c>
      <c r="D283" s="67"/>
      <c r="E283" s="71"/>
      <c r="F283" s="71"/>
      <c r="G283" s="72"/>
      <c r="H283" s="73"/>
      <c r="I283" s="68"/>
      <c r="J283" s="68"/>
      <c r="K283" s="70"/>
      <c r="L283" s="74"/>
      <c r="M283" s="67"/>
      <c r="N283" s="75"/>
      <c r="O283" s="75"/>
      <c r="P283" s="76"/>
      <c r="Q283" s="76"/>
      <c r="R283" s="119"/>
      <c r="S283" s="77"/>
      <c r="T283" s="80" t="str">
        <f t="shared" si="15"/>
        <v/>
      </c>
      <c r="U283" s="78" t="str">
        <f t="shared" si="16"/>
        <v/>
      </c>
      <c r="V283" s="77"/>
      <c r="W283" s="77"/>
      <c r="X283" s="19"/>
      <c r="Y283" s="140" t="str">
        <f>IF(B283=2.11,U283*VLOOKUP("101",Lohntabelle!N:P,2,FALSE),IFERROR(U283*VLOOKUP(I283&amp;"31",Lohntabelle!N:P,2,FALSE),""))</f>
        <v/>
      </c>
      <c r="Z283" s="141" t="str">
        <f>IF($B283="","",VLOOKUP($B283,Funktionen!$B$3:$E$99,3,FALSE))</f>
        <v/>
      </c>
      <c r="AA283" s="141" t="str">
        <f>IF($B283="","",VLOOKUP($B283,Funktionen!$B$3:$E$99,4,FALSE))</f>
        <v/>
      </c>
    </row>
    <row r="284" spans="1:27" x14ac:dyDescent="0.2">
      <c r="A284" s="67"/>
      <c r="B284" s="68"/>
      <c r="C284" s="69" t="str">
        <f t="shared" si="14"/>
        <v/>
      </c>
      <c r="D284" s="67"/>
      <c r="E284" s="71"/>
      <c r="F284" s="71"/>
      <c r="G284" s="72"/>
      <c r="H284" s="73"/>
      <c r="I284" s="68"/>
      <c r="J284" s="68"/>
      <c r="K284" s="70"/>
      <c r="L284" s="74"/>
      <c r="M284" s="67"/>
      <c r="N284" s="75"/>
      <c r="O284" s="75"/>
      <c r="P284" s="76"/>
      <c r="Q284" s="76"/>
      <c r="R284" s="119"/>
      <c r="S284" s="77"/>
      <c r="T284" s="80" t="str">
        <f t="shared" si="15"/>
        <v/>
      </c>
      <c r="U284" s="78" t="str">
        <f t="shared" si="16"/>
        <v/>
      </c>
      <c r="V284" s="77"/>
      <c r="W284" s="77"/>
      <c r="X284" s="19"/>
      <c r="Y284" s="140" t="str">
        <f>IF(B284=2.11,U284*VLOOKUP("101",Lohntabelle!N:P,2,FALSE),IFERROR(U284*VLOOKUP(I284&amp;"31",Lohntabelle!N:P,2,FALSE),""))</f>
        <v/>
      </c>
      <c r="Z284" s="141" t="str">
        <f>IF($B284="","",VLOOKUP($B284,Funktionen!$B$3:$E$99,3,FALSE))</f>
        <v/>
      </c>
      <c r="AA284" s="141" t="str">
        <f>IF($B284="","",VLOOKUP($B284,Funktionen!$B$3:$E$99,4,FALSE))</f>
        <v/>
      </c>
    </row>
    <row r="285" spans="1:27" x14ac:dyDescent="0.2">
      <c r="A285" s="67"/>
      <c r="B285" s="68"/>
      <c r="C285" s="69" t="str">
        <f t="shared" si="14"/>
        <v/>
      </c>
      <c r="D285" s="67"/>
      <c r="E285" s="71"/>
      <c r="F285" s="71"/>
      <c r="G285" s="72"/>
      <c r="H285" s="73"/>
      <c r="I285" s="68"/>
      <c r="J285" s="68"/>
      <c r="K285" s="70"/>
      <c r="L285" s="74"/>
      <c r="M285" s="67"/>
      <c r="N285" s="75"/>
      <c r="O285" s="75"/>
      <c r="P285" s="76"/>
      <c r="Q285" s="76"/>
      <c r="R285" s="119"/>
      <c r="S285" s="77"/>
      <c r="T285" s="80" t="str">
        <f t="shared" si="15"/>
        <v/>
      </c>
      <c r="U285" s="78" t="str">
        <f t="shared" si="16"/>
        <v/>
      </c>
      <c r="V285" s="77"/>
      <c r="W285" s="77"/>
      <c r="X285" s="19"/>
      <c r="Y285" s="140" t="str">
        <f>IF(B285=2.11,U285*VLOOKUP("101",Lohntabelle!N:P,2,FALSE),IFERROR(U285*VLOOKUP(I285&amp;"31",Lohntabelle!N:P,2,FALSE),""))</f>
        <v/>
      </c>
      <c r="Z285" s="141" t="str">
        <f>IF($B285="","",VLOOKUP($B285,Funktionen!$B$3:$E$99,3,FALSE))</f>
        <v/>
      </c>
      <c r="AA285" s="141" t="str">
        <f>IF($B285="","",VLOOKUP($B285,Funktionen!$B$3:$E$99,4,FALSE))</f>
        <v/>
      </c>
    </row>
    <row r="286" spans="1:27" x14ac:dyDescent="0.2">
      <c r="A286" s="67"/>
      <c r="B286" s="68"/>
      <c r="C286" s="69" t="str">
        <f t="shared" si="14"/>
        <v/>
      </c>
      <c r="D286" s="67"/>
      <c r="E286" s="71"/>
      <c r="F286" s="71"/>
      <c r="G286" s="72"/>
      <c r="H286" s="73"/>
      <c r="I286" s="68"/>
      <c r="J286" s="68"/>
      <c r="K286" s="70"/>
      <c r="L286" s="74"/>
      <c r="M286" s="67"/>
      <c r="N286" s="75"/>
      <c r="O286" s="75"/>
      <c r="P286" s="76"/>
      <c r="Q286" s="76"/>
      <c r="R286" s="119"/>
      <c r="S286" s="77"/>
      <c r="T286" s="80" t="str">
        <f t="shared" si="15"/>
        <v/>
      </c>
      <c r="U286" s="78" t="str">
        <f t="shared" si="16"/>
        <v/>
      </c>
      <c r="V286" s="77"/>
      <c r="W286" s="77"/>
      <c r="X286" s="19"/>
      <c r="Y286" s="140" t="str">
        <f>IF(B286=2.11,U286*VLOOKUP("101",Lohntabelle!N:P,2,FALSE),IFERROR(U286*VLOOKUP(I286&amp;"31",Lohntabelle!N:P,2,FALSE),""))</f>
        <v/>
      </c>
      <c r="Z286" s="141" t="str">
        <f>IF($B286="","",VLOOKUP($B286,Funktionen!$B$3:$E$99,3,FALSE))</f>
        <v/>
      </c>
      <c r="AA286" s="141" t="str">
        <f>IF($B286="","",VLOOKUP($B286,Funktionen!$B$3:$E$99,4,FALSE))</f>
        <v/>
      </c>
    </row>
    <row r="287" spans="1:27" x14ac:dyDescent="0.2">
      <c r="A287" s="67"/>
      <c r="B287" s="68"/>
      <c r="C287" s="69" t="str">
        <f t="shared" si="14"/>
        <v/>
      </c>
      <c r="D287" s="67"/>
      <c r="E287" s="71"/>
      <c r="F287" s="71"/>
      <c r="G287" s="72"/>
      <c r="H287" s="73"/>
      <c r="I287" s="68"/>
      <c r="J287" s="68"/>
      <c r="K287" s="70"/>
      <c r="L287" s="74"/>
      <c r="M287" s="67"/>
      <c r="N287" s="75"/>
      <c r="O287" s="75"/>
      <c r="P287" s="76"/>
      <c r="Q287" s="76"/>
      <c r="R287" s="119"/>
      <c r="S287" s="77"/>
      <c r="T287" s="80" t="str">
        <f t="shared" si="15"/>
        <v/>
      </c>
      <c r="U287" s="78" t="str">
        <f t="shared" si="16"/>
        <v/>
      </c>
      <c r="V287" s="77"/>
      <c r="W287" s="77"/>
      <c r="X287" s="19"/>
      <c r="Y287" s="140" t="str">
        <f>IF(B287=2.11,U287*VLOOKUP("101",Lohntabelle!N:P,2,FALSE),IFERROR(U287*VLOOKUP(I287&amp;"31",Lohntabelle!N:P,2,FALSE),""))</f>
        <v/>
      </c>
      <c r="Z287" s="141" t="str">
        <f>IF($B287="","",VLOOKUP($B287,Funktionen!$B$3:$E$99,3,FALSE))</f>
        <v/>
      </c>
      <c r="AA287" s="141" t="str">
        <f>IF($B287="","",VLOOKUP($B287,Funktionen!$B$3:$E$99,4,FALSE))</f>
        <v/>
      </c>
    </row>
    <row r="288" spans="1:27" x14ac:dyDescent="0.2">
      <c r="A288" s="67"/>
      <c r="B288" s="68"/>
      <c r="C288" s="69" t="str">
        <f t="shared" si="14"/>
        <v/>
      </c>
      <c r="D288" s="67"/>
      <c r="E288" s="71"/>
      <c r="F288" s="71"/>
      <c r="G288" s="72"/>
      <c r="H288" s="73"/>
      <c r="I288" s="68"/>
      <c r="J288" s="68"/>
      <c r="K288" s="70"/>
      <c r="L288" s="74"/>
      <c r="M288" s="67"/>
      <c r="N288" s="75"/>
      <c r="O288" s="75"/>
      <c r="P288" s="76"/>
      <c r="Q288" s="76"/>
      <c r="R288" s="119"/>
      <c r="S288" s="77"/>
      <c r="T288" s="80" t="str">
        <f t="shared" si="15"/>
        <v/>
      </c>
      <c r="U288" s="78" t="str">
        <f t="shared" si="16"/>
        <v/>
      </c>
      <c r="V288" s="77"/>
      <c r="W288" s="77"/>
      <c r="X288" s="19"/>
      <c r="Y288" s="140" t="str">
        <f>IF(B288=2.11,U288*VLOOKUP("101",Lohntabelle!N:P,2,FALSE),IFERROR(U288*VLOOKUP(I288&amp;"31",Lohntabelle!N:P,2,FALSE),""))</f>
        <v/>
      </c>
      <c r="Z288" s="141" t="str">
        <f>IF($B288="","",VLOOKUP($B288,Funktionen!$B$3:$E$99,3,FALSE))</f>
        <v/>
      </c>
      <c r="AA288" s="141" t="str">
        <f>IF($B288="","",VLOOKUP($B288,Funktionen!$B$3:$E$99,4,FALSE))</f>
        <v/>
      </c>
    </row>
    <row r="289" spans="1:27" x14ac:dyDescent="0.2">
      <c r="A289" s="67"/>
      <c r="B289" s="68"/>
      <c r="C289" s="69" t="str">
        <f t="shared" si="14"/>
        <v/>
      </c>
      <c r="D289" s="67"/>
      <c r="E289" s="71"/>
      <c r="F289" s="71"/>
      <c r="G289" s="72"/>
      <c r="H289" s="73"/>
      <c r="I289" s="68"/>
      <c r="J289" s="68"/>
      <c r="K289" s="70"/>
      <c r="L289" s="74"/>
      <c r="M289" s="67"/>
      <c r="N289" s="75"/>
      <c r="O289" s="75"/>
      <c r="P289" s="76"/>
      <c r="Q289" s="76"/>
      <c r="R289" s="119"/>
      <c r="S289" s="77"/>
      <c r="T289" s="80" t="str">
        <f t="shared" si="15"/>
        <v/>
      </c>
      <c r="U289" s="78" t="str">
        <f t="shared" si="16"/>
        <v/>
      </c>
      <c r="V289" s="77"/>
      <c r="W289" s="77"/>
      <c r="X289" s="19"/>
      <c r="Y289" s="140" t="str">
        <f>IF(B289=2.11,U289*VLOOKUP("101",Lohntabelle!N:P,2,FALSE),IFERROR(U289*VLOOKUP(I289&amp;"31",Lohntabelle!N:P,2,FALSE),""))</f>
        <v/>
      </c>
      <c r="Z289" s="141" t="str">
        <f>IF($B289="","",VLOOKUP($B289,Funktionen!$B$3:$E$99,3,FALSE))</f>
        <v/>
      </c>
      <c r="AA289" s="141" t="str">
        <f>IF($B289="","",VLOOKUP($B289,Funktionen!$B$3:$E$99,4,FALSE))</f>
        <v/>
      </c>
    </row>
    <row r="290" spans="1:27" x14ac:dyDescent="0.2">
      <c r="A290" s="67"/>
      <c r="B290" s="68"/>
      <c r="C290" s="69" t="str">
        <f t="shared" si="14"/>
        <v/>
      </c>
      <c r="D290" s="67"/>
      <c r="E290" s="71"/>
      <c r="F290" s="71"/>
      <c r="G290" s="72"/>
      <c r="H290" s="73"/>
      <c r="I290" s="68"/>
      <c r="J290" s="68"/>
      <c r="K290" s="70"/>
      <c r="L290" s="74"/>
      <c r="M290" s="67"/>
      <c r="N290" s="75"/>
      <c r="O290" s="75"/>
      <c r="P290" s="76"/>
      <c r="Q290" s="76"/>
      <c r="R290" s="119"/>
      <c r="S290" s="77"/>
      <c r="T290" s="80" t="str">
        <f t="shared" si="15"/>
        <v/>
      </c>
      <c r="U290" s="78" t="str">
        <f t="shared" si="16"/>
        <v/>
      </c>
      <c r="V290" s="77"/>
      <c r="W290" s="77"/>
      <c r="X290" s="19"/>
      <c r="Y290" s="140" t="str">
        <f>IF(B290=2.11,U290*VLOOKUP("101",Lohntabelle!N:P,2,FALSE),IFERROR(U290*VLOOKUP(I290&amp;"31",Lohntabelle!N:P,2,FALSE),""))</f>
        <v/>
      </c>
      <c r="Z290" s="141" t="str">
        <f>IF($B290="","",VLOOKUP($B290,Funktionen!$B$3:$E$99,3,FALSE))</f>
        <v/>
      </c>
      <c r="AA290" s="141" t="str">
        <f>IF($B290="","",VLOOKUP($B290,Funktionen!$B$3:$E$99,4,FALSE))</f>
        <v/>
      </c>
    </row>
    <row r="291" spans="1:27" x14ac:dyDescent="0.2">
      <c r="A291" s="67"/>
      <c r="B291" s="68"/>
      <c r="C291" s="69" t="str">
        <f t="shared" si="14"/>
        <v/>
      </c>
      <c r="D291" s="67"/>
      <c r="E291" s="71"/>
      <c r="F291" s="71"/>
      <c r="G291" s="72"/>
      <c r="H291" s="73"/>
      <c r="I291" s="68"/>
      <c r="J291" s="68"/>
      <c r="K291" s="70"/>
      <c r="L291" s="74"/>
      <c r="M291" s="67"/>
      <c r="N291" s="75"/>
      <c r="O291" s="75"/>
      <c r="P291" s="76"/>
      <c r="Q291" s="76"/>
      <c r="R291" s="119"/>
      <c r="S291" s="77"/>
      <c r="T291" s="80" t="str">
        <f t="shared" si="15"/>
        <v/>
      </c>
      <c r="U291" s="78" t="str">
        <f t="shared" si="16"/>
        <v/>
      </c>
      <c r="V291" s="77"/>
      <c r="W291" s="77"/>
      <c r="X291" s="19"/>
      <c r="Y291" s="140" t="str">
        <f>IF(B291=2.11,U291*VLOOKUP("101",Lohntabelle!N:P,2,FALSE),IFERROR(U291*VLOOKUP(I291&amp;"31",Lohntabelle!N:P,2,FALSE),""))</f>
        <v/>
      </c>
      <c r="Z291" s="141" t="str">
        <f>IF($B291="","",VLOOKUP($B291,Funktionen!$B$3:$E$99,3,FALSE))</f>
        <v/>
      </c>
      <c r="AA291" s="141" t="str">
        <f>IF($B291="","",VLOOKUP($B291,Funktionen!$B$3:$E$99,4,FALSE))</f>
        <v/>
      </c>
    </row>
    <row r="292" spans="1:27" x14ac:dyDescent="0.2">
      <c r="A292" s="67"/>
      <c r="B292" s="68"/>
      <c r="C292" s="69" t="str">
        <f t="shared" si="14"/>
        <v/>
      </c>
      <c r="D292" s="67"/>
      <c r="E292" s="71"/>
      <c r="F292" s="71"/>
      <c r="G292" s="72"/>
      <c r="H292" s="73"/>
      <c r="I292" s="68"/>
      <c r="J292" s="68"/>
      <c r="K292" s="70"/>
      <c r="L292" s="74"/>
      <c r="M292" s="67"/>
      <c r="N292" s="75"/>
      <c r="O292" s="75"/>
      <c r="P292" s="76"/>
      <c r="Q292" s="76"/>
      <c r="R292" s="119"/>
      <c r="S292" s="77"/>
      <c r="T292" s="80" t="str">
        <f t="shared" si="15"/>
        <v/>
      </c>
      <c r="U292" s="78" t="str">
        <f t="shared" si="16"/>
        <v/>
      </c>
      <c r="V292" s="77"/>
      <c r="W292" s="77"/>
      <c r="X292" s="19"/>
      <c r="Y292" s="140" t="str">
        <f>IF(B292=2.11,U292*VLOOKUP("101",Lohntabelle!N:P,2,FALSE),IFERROR(U292*VLOOKUP(I292&amp;"31",Lohntabelle!N:P,2,FALSE),""))</f>
        <v/>
      </c>
      <c r="Z292" s="141" t="str">
        <f>IF($B292="","",VLOOKUP($B292,Funktionen!$B$3:$E$99,3,FALSE))</f>
        <v/>
      </c>
      <c r="AA292" s="141" t="str">
        <f>IF($B292="","",VLOOKUP($B292,Funktionen!$B$3:$E$99,4,FALSE))</f>
        <v/>
      </c>
    </row>
    <row r="293" spans="1:27" x14ac:dyDescent="0.2">
      <c r="A293" s="67"/>
      <c r="B293" s="68"/>
      <c r="C293" s="69" t="str">
        <f t="shared" si="14"/>
        <v/>
      </c>
      <c r="D293" s="67"/>
      <c r="E293" s="71"/>
      <c r="F293" s="71"/>
      <c r="G293" s="72"/>
      <c r="H293" s="73"/>
      <c r="I293" s="68"/>
      <c r="J293" s="68"/>
      <c r="K293" s="70"/>
      <c r="L293" s="74"/>
      <c r="M293" s="67"/>
      <c r="N293" s="75"/>
      <c r="O293" s="75"/>
      <c r="P293" s="76"/>
      <c r="Q293" s="76"/>
      <c r="R293" s="119"/>
      <c r="S293" s="77"/>
      <c r="T293" s="80" t="str">
        <f t="shared" si="15"/>
        <v/>
      </c>
      <c r="U293" s="78" t="str">
        <f t="shared" si="16"/>
        <v/>
      </c>
      <c r="V293" s="77"/>
      <c r="W293" s="77"/>
      <c r="X293" s="19"/>
      <c r="Y293" s="140" t="str">
        <f>IF(B293=2.11,U293*VLOOKUP("101",Lohntabelle!N:P,2,FALSE),IFERROR(U293*VLOOKUP(I293&amp;"31",Lohntabelle!N:P,2,FALSE),""))</f>
        <v/>
      </c>
      <c r="Z293" s="141" t="str">
        <f>IF($B293="","",VLOOKUP($B293,Funktionen!$B$3:$E$99,3,FALSE))</f>
        <v/>
      </c>
      <c r="AA293" s="141" t="str">
        <f>IF($B293="","",VLOOKUP($B293,Funktionen!$B$3:$E$99,4,FALSE))</f>
        <v/>
      </c>
    </row>
    <row r="294" spans="1:27" x14ac:dyDescent="0.2">
      <c r="A294" s="67"/>
      <c r="B294" s="68"/>
      <c r="C294" s="69" t="str">
        <f t="shared" si="14"/>
        <v/>
      </c>
      <c r="D294" s="67"/>
      <c r="E294" s="71"/>
      <c r="F294" s="71"/>
      <c r="G294" s="72"/>
      <c r="H294" s="73"/>
      <c r="I294" s="68"/>
      <c r="J294" s="68"/>
      <c r="K294" s="70"/>
      <c r="L294" s="74"/>
      <c r="M294" s="67"/>
      <c r="N294" s="75"/>
      <c r="O294" s="75"/>
      <c r="P294" s="76"/>
      <c r="Q294" s="76"/>
      <c r="R294" s="119"/>
      <c r="S294" s="77"/>
      <c r="T294" s="80" t="str">
        <f t="shared" si="15"/>
        <v/>
      </c>
      <c r="U294" s="78" t="str">
        <f t="shared" si="16"/>
        <v/>
      </c>
      <c r="V294" s="77"/>
      <c r="W294" s="77"/>
      <c r="X294" s="19"/>
      <c r="Y294" s="140" t="str">
        <f>IF(B294=2.11,U294*VLOOKUP("101",Lohntabelle!N:P,2,FALSE),IFERROR(U294*VLOOKUP(I294&amp;"31",Lohntabelle!N:P,2,FALSE),""))</f>
        <v/>
      </c>
      <c r="Z294" s="141" t="str">
        <f>IF($B294="","",VLOOKUP($B294,Funktionen!$B$3:$E$99,3,FALSE))</f>
        <v/>
      </c>
      <c r="AA294" s="141" t="str">
        <f>IF($B294="","",VLOOKUP($B294,Funktionen!$B$3:$E$99,4,FALSE))</f>
        <v/>
      </c>
    </row>
    <row r="295" spans="1:27" x14ac:dyDescent="0.2">
      <c r="A295" s="67"/>
      <c r="B295" s="68"/>
      <c r="C295" s="69" t="str">
        <f t="shared" si="14"/>
        <v/>
      </c>
      <c r="D295" s="67"/>
      <c r="E295" s="71"/>
      <c r="F295" s="71"/>
      <c r="G295" s="72"/>
      <c r="H295" s="73"/>
      <c r="I295" s="68"/>
      <c r="J295" s="68"/>
      <c r="K295" s="70"/>
      <c r="L295" s="74"/>
      <c r="M295" s="67"/>
      <c r="N295" s="75"/>
      <c r="O295" s="75"/>
      <c r="P295" s="76"/>
      <c r="Q295" s="76"/>
      <c r="R295" s="119"/>
      <c r="S295" s="77"/>
      <c r="T295" s="80" t="str">
        <f t="shared" si="15"/>
        <v/>
      </c>
      <c r="U295" s="78" t="str">
        <f t="shared" si="16"/>
        <v/>
      </c>
      <c r="V295" s="77"/>
      <c r="W295" s="77"/>
      <c r="X295" s="19"/>
      <c r="Y295" s="140" t="str">
        <f>IF(B295=2.11,U295*VLOOKUP("101",Lohntabelle!N:P,2,FALSE),IFERROR(U295*VLOOKUP(I295&amp;"31",Lohntabelle!N:P,2,FALSE),""))</f>
        <v/>
      </c>
      <c r="Z295" s="141" t="str">
        <f>IF($B295="","",VLOOKUP($B295,Funktionen!$B$3:$E$99,3,FALSE))</f>
        <v/>
      </c>
      <c r="AA295" s="141" t="str">
        <f>IF($B295="","",VLOOKUP($B295,Funktionen!$B$3:$E$99,4,FALSE))</f>
        <v/>
      </c>
    </row>
    <row r="296" spans="1:27" x14ac:dyDescent="0.2">
      <c r="A296" s="67"/>
      <c r="B296" s="68"/>
      <c r="C296" s="69" t="str">
        <f t="shared" si="14"/>
        <v/>
      </c>
      <c r="D296" s="67"/>
      <c r="E296" s="71"/>
      <c r="F296" s="71"/>
      <c r="G296" s="72"/>
      <c r="H296" s="73"/>
      <c r="I296" s="68"/>
      <c r="J296" s="68"/>
      <c r="K296" s="70"/>
      <c r="L296" s="74"/>
      <c r="M296" s="67"/>
      <c r="N296" s="75"/>
      <c r="O296" s="75"/>
      <c r="P296" s="76"/>
      <c r="Q296" s="76"/>
      <c r="R296" s="119"/>
      <c r="S296" s="77"/>
      <c r="T296" s="80" t="str">
        <f t="shared" si="15"/>
        <v/>
      </c>
      <c r="U296" s="78" t="str">
        <f t="shared" si="16"/>
        <v/>
      </c>
      <c r="V296" s="77"/>
      <c r="W296" s="77"/>
      <c r="X296" s="19"/>
      <c r="Y296" s="140" t="str">
        <f>IF(B296=2.11,U296*VLOOKUP("101",Lohntabelle!N:P,2,FALSE),IFERROR(U296*VLOOKUP(I296&amp;"31",Lohntabelle!N:P,2,FALSE),""))</f>
        <v/>
      </c>
      <c r="Z296" s="141" t="str">
        <f>IF($B296="","",VLOOKUP($B296,Funktionen!$B$3:$E$99,3,FALSE))</f>
        <v/>
      </c>
      <c r="AA296" s="141" t="str">
        <f>IF($B296="","",VLOOKUP($B296,Funktionen!$B$3:$E$99,4,FALSE))</f>
        <v/>
      </c>
    </row>
    <row r="297" spans="1:27" x14ac:dyDescent="0.2">
      <c r="A297" s="67"/>
      <c r="B297" s="68"/>
      <c r="C297" s="69" t="str">
        <f t="shared" si="14"/>
        <v/>
      </c>
      <c r="D297" s="67"/>
      <c r="E297" s="71"/>
      <c r="F297" s="71"/>
      <c r="G297" s="72"/>
      <c r="H297" s="73"/>
      <c r="I297" s="68"/>
      <c r="J297" s="68"/>
      <c r="K297" s="70"/>
      <c r="L297" s="74"/>
      <c r="M297" s="67"/>
      <c r="N297" s="75"/>
      <c r="O297" s="75"/>
      <c r="P297" s="76"/>
      <c r="Q297" s="76"/>
      <c r="R297" s="119"/>
      <c r="S297" s="77"/>
      <c r="T297" s="80" t="str">
        <f t="shared" si="15"/>
        <v/>
      </c>
      <c r="U297" s="78" t="str">
        <f t="shared" si="16"/>
        <v/>
      </c>
      <c r="V297" s="77"/>
      <c r="W297" s="77"/>
      <c r="X297" s="19"/>
      <c r="Y297" s="140" t="str">
        <f>IF(B297=2.11,U297*VLOOKUP("101",Lohntabelle!N:P,2,FALSE),IFERROR(U297*VLOOKUP(I297&amp;"31",Lohntabelle!N:P,2,FALSE),""))</f>
        <v/>
      </c>
      <c r="Z297" s="141" t="str">
        <f>IF($B297="","",VLOOKUP($B297,Funktionen!$B$3:$E$99,3,FALSE))</f>
        <v/>
      </c>
      <c r="AA297" s="141" t="str">
        <f>IF($B297="","",VLOOKUP($B297,Funktionen!$B$3:$E$99,4,FALSE))</f>
        <v/>
      </c>
    </row>
    <row r="298" spans="1:27" x14ac:dyDescent="0.2">
      <c r="A298" s="67"/>
      <c r="B298" s="68"/>
      <c r="C298" s="69" t="str">
        <f t="shared" si="14"/>
        <v/>
      </c>
      <c r="D298" s="67"/>
      <c r="E298" s="71"/>
      <c r="F298" s="71"/>
      <c r="G298" s="72"/>
      <c r="H298" s="73"/>
      <c r="I298" s="68"/>
      <c r="J298" s="68"/>
      <c r="K298" s="70"/>
      <c r="L298" s="74"/>
      <c r="M298" s="67"/>
      <c r="N298" s="75"/>
      <c r="O298" s="75"/>
      <c r="P298" s="76"/>
      <c r="Q298" s="76"/>
      <c r="R298" s="119"/>
      <c r="S298" s="77"/>
      <c r="T298" s="80" t="str">
        <f t="shared" si="15"/>
        <v/>
      </c>
      <c r="U298" s="78" t="str">
        <f t="shared" si="16"/>
        <v/>
      </c>
      <c r="V298" s="77"/>
      <c r="W298" s="77"/>
      <c r="X298" s="19"/>
      <c r="Y298" s="140" t="str">
        <f>IF(B298=2.11,U298*VLOOKUP("101",Lohntabelle!N:P,2,FALSE),IFERROR(U298*VLOOKUP(I298&amp;"31",Lohntabelle!N:P,2,FALSE),""))</f>
        <v/>
      </c>
      <c r="Z298" s="141" t="str">
        <f>IF($B298="","",VLOOKUP($B298,Funktionen!$B$3:$E$99,3,FALSE))</f>
        <v/>
      </c>
      <c r="AA298" s="141" t="str">
        <f>IF($B298="","",VLOOKUP($B298,Funktionen!$B$3:$E$99,4,FALSE))</f>
        <v/>
      </c>
    </row>
    <row r="299" spans="1:27" x14ac:dyDescent="0.2">
      <c r="A299" s="67"/>
      <c r="B299" s="68"/>
      <c r="C299" s="69" t="str">
        <f t="shared" si="14"/>
        <v/>
      </c>
      <c r="D299" s="67"/>
      <c r="E299" s="71"/>
      <c r="F299" s="71"/>
      <c r="G299" s="72"/>
      <c r="H299" s="73"/>
      <c r="I299" s="68"/>
      <c r="J299" s="68"/>
      <c r="K299" s="70"/>
      <c r="L299" s="74"/>
      <c r="M299" s="67"/>
      <c r="N299" s="75"/>
      <c r="O299" s="75"/>
      <c r="P299" s="76"/>
      <c r="Q299" s="76"/>
      <c r="R299" s="119"/>
      <c r="S299" s="77"/>
      <c r="T299" s="80" t="str">
        <f t="shared" si="15"/>
        <v/>
      </c>
      <c r="U299" s="78" t="str">
        <f t="shared" si="16"/>
        <v/>
      </c>
      <c r="V299" s="77"/>
      <c r="W299" s="77"/>
      <c r="X299" s="19"/>
      <c r="Y299" s="140" t="str">
        <f>IF(B299=2.11,U299*VLOOKUP("101",Lohntabelle!N:P,2,FALSE),IFERROR(U299*VLOOKUP(I299&amp;"31",Lohntabelle!N:P,2,FALSE),""))</f>
        <v/>
      </c>
      <c r="Z299" s="141" t="str">
        <f>IF($B299="","",VLOOKUP($B299,Funktionen!$B$3:$E$99,3,FALSE))</f>
        <v/>
      </c>
      <c r="AA299" s="141" t="str">
        <f>IF($B299="","",VLOOKUP($B299,Funktionen!$B$3:$E$99,4,FALSE))</f>
        <v/>
      </c>
    </row>
    <row r="300" spans="1:27" s="144" customFormat="1" x14ac:dyDescent="0.2">
      <c r="A300" s="67"/>
      <c r="B300" s="68"/>
      <c r="C300" s="69" t="str">
        <f t="shared" ref="C300:C363" si="17">IF(B300="","",VLOOKUP(B300,Einreihungsplan,2,0))</f>
        <v/>
      </c>
      <c r="D300" s="67"/>
      <c r="E300" s="71"/>
      <c r="F300" s="71"/>
      <c r="G300" s="72"/>
      <c r="H300" s="73"/>
      <c r="I300" s="68"/>
      <c r="J300" s="68"/>
      <c r="K300" s="70"/>
      <c r="L300" s="74"/>
      <c r="M300" s="67"/>
      <c r="N300" s="75"/>
      <c r="O300" s="75"/>
      <c r="P300" s="76"/>
      <c r="Q300" s="76"/>
      <c r="R300" s="119"/>
      <c r="S300" s="77"/>
      <c r="T300" s="80" t="str">
        <f t="shared" ref="T300:T363" si="18">IFERROR(IF(B300=2.11,
IF(S300&lt;Y300*0.645*0.5,S300-Y300*0.645*0.5,IF(S300&gt;Y300,S300-Y300,"")),
IF(S300&lt;Y300*0.645,S300-Y300*0.645,IF(S300&gt;Y300,S300-Y300,""))),"")</f>
        <v/>
      </c>
      <c r="U300" s="78" t="str">
        <f t="shared" ref="U300:U363" si="19">IF(L300=0,"",IFERROR(R300/12*L300,""))</f>
        <v/>
      </c>
      <c r="V300" s="77"/>
      <c r="W300" s="77"/>
      <c r="X300" s="19"/>
      <c r="Y300" s="140" t="str">
        <f>IF(B300=2.11,U300*VLOOKUP("101",Lohntabelle!N:P,2,FALSE),IFERROR(U300*VLOOKUP(I300&amp;"31",Lohntabelle!N:P,2,FALSE),""))</f>
        <v/>
      </c>
      <c r="Z300" s="141" t="str">
        <f>IF($B300="","",VLOOKUP($B300,Funktionen!$B$3:$E$99,3,FALSE))</f>
        <v/>
      </c>
      <c r="AA300" s="141" t="str">
        <f>IF($B300="","",VLOOKUP($B300,Funktionen!$B$3:$E$99,4,FALSE))</f>
        <v/>
      </c>
    </row>
    <row r="301" spans="1:27" s="144" customFormat="1" x14ac:dyDescent="0.2">
      <c r="A301" s="67"/>
      <c r="B301" s="68"/>
      <c r="C301" s="69" t="str">
        <f t="shared" si="17"/>
        <v/>
      </c>
      <c r="D301" s="67"/>
      <c r="E301" s="71"/>
      <c r="F301" s="71"/>
      <c r="G301" s="72"/>
      <c r="H301" s="73"/>
      <c r="I301" s="68"/>
      <c r="J301" s="68"/>
      <c r="K301" s="70"/>
      <c r="L301" s="74"/>
      <c r="M301" s="67"/>
      <c r="N301" s="75"/>
      <c r="O301" s="75"/>
      <c r="P301" s="76"/>
      <c r="Q301" s="76"/>
      <c r="R301" s="119"/>
      <c r="S301" s="77"/>
      <c r="T301" s="80" t="str">
        <f t="shared" si="18"/>
        <v/>
      </c>
      <c r="U301" s="78" t="str">
        <f t="shared" si="19"/>
        <v/>
      </c>
      <c r="V301" s="77"/>
      <c r="W301" s="77"/>
      <c r="X301" s="19"/>
      <c r="Y301" s="140" t="str">
        <f>IF(B301=2.11,U301*VLOOKUP("101",Lohntabelle!N:P,2,FALSE),IFERROR(U301*VLOOKUP(I301&amp;"31",Lohntabelle!N:P,2,FALSE),""))</f>
        <v/>
      </c>
      <c r="Z301" s="141" t="str">
        <f>IF($B301="","",VLOOKUP($B301,Funktionen!$B$3:$E$99,3,FALSE))</f>
        <v/>
      </c>
      <c r="AA301" s="141" t="str">
        <f>IF($B301="","",VLOOKUP($B301,Funktionen!$B$3:$E$99,4,FALSE))</f>
        <v/>
      </c>
    </row>
    <row r="302" spans="1:27" s="144" customFormat="1" x14ac:dyDescent="0.2">
      <c r="A302" s="67"/>
      <c r="B302" s="68"/>
      <c r="C302" s="69" t="str">
        <f t="shared" si="17"/>
        <v/>
      </c>
      <c r="D302" s="67"/>
      <c r="E302" s="71"/>
      <c r="F302" s="71"/>
      <c r="G302" s="72"/>
      <c r="H302" s="73"/>
      <c r="I302" s="68"/>
      <c r="J302" s="68"/>
      <c r="K302" s="70"/>
      <c r="L302" s="74"/>
      <c r="M302" s="67"/>
      <c r="N302" s="75"/>
      <c r="O302" s="75"/>
      <c r="P302" s="76"/>
      <c r="Q302" s="76"/>
      <c r="R302" s="119"/>
      <c r="S302" s="77"/>
      <c r="T302" s="80" t="str">
        <f t="shared" si="18"/>
        <v/>
      </c>
      <c r="U302" s="78" t="str">
        <f t="shared" si="19"/>
        <v/>
      </c>
      <c r="V302" s="77"/>
      <c r="W302" s="77"/>
      <c r="X302" s="19"/>
      <c r="Y302" s="140" t="str">
        <f>IF(B302=2.11,U302*VLOOKUP("101",Lohntabelle!N:P,2,FALSE),IFERROR(U302*VLOOKUP(I302&amp;"31",Lohntabelle!N:P,2,FALSE),""))</f>
        <v/>
      </c>
      <c r="Z302" s="141" t="str">
        <f>IF($B302="","",VLOOKUP($B302,Funktionen!$B$3:$E$99,3,FALSE))</f>
        <v/>
      </c>
      <c r="AA302" s="141" t="str">
        <f>IF($B302="","",VLOOKUP($B302,Funktionen!$B$3:$E$99,4,FALSE))</f>
        <v/>
      </c>
    </row>
    <row r="303" spans="1:27" s="144" customFormat="1" x14ac:dyDescent="0.2">
      <c r="A303" s="67"/>
      <c r="B303" s="68"/>
      <c r="C303" s="69" t="str">
        <f t="shared" si="17"/>
        <v/>
      </c>
      <c r="D303" s="67"/>
      <c r="E303" s="71"/>
      <c r="F303" s="71"/>
      <c r="G303" s="72"/>
      <c r="H303" s="73"/>
      <c r="I303" s="68"/>
      <c r="J303" s="68"/>
      <c r="K303" s="70"/>
      <c r="L303" s="74"/>
      <c r="M303" s="67"/>
      <c r="N303" s="75"/>
      <c r="O303" s="75"/>
      <c r="P303" s="76"/>
      <c r="Q303" s="76"/>
      <c r="R303" s="119"/>
      <c r="S303" s="77"/>
      <c r="T303" s="80" t="str">
        <f t="shared" si="18"/>
        <v/>
      </c>
      <c r="U303" s="78" t="str">
        <f t="shared" si="19"/>
        <v/>
      </c>
      <c r="V303" s="77"/>
      <c r="W303" s="77"/>
      <c r="X303" s="19"/>
      <c r="Y303" s="140" t="str">
        <f>IF(B303=2.11,U303*VLOOKUP("101",Lohntabelle!N:P,2,FALSE),IFERROR(U303*VLOOKUP(I303&amp;"31",Lohntabelle!N:P,2,FALSE),""))</f>
        <v/>
      </c>
      <c r="Z303" s="141" t="str">
        <f>IF($B303="","",VLOOKUP($B303,Funktionen!$B$3:$E$99,3,FALSE))</f>
        <v/>
      </c>
      <c r="AA303" s="141" t="str">
        <f>IF($B303="","",VLOOKUP($B303,Funktionen!$B$3:$E$99,4,FALSE))</f>
        <v/>
      </c>
    </row>
    <row r="304" spans="1:27" s="144" customFormat="1" x14ac:dyDescent="0.2">
      <c r="A304" s="67"/>
      <c r="B304" s="68"/>
      <c r="C304" s="69" t="str">
        <f t="shared" si="17"/>
        <v/>
      </c>
      <c r="D304" s="67"/>
      <c r="E304" s="71"/>
      <c r="F304" s="71"/>
      <c r="G304" s="72"/>
      <c r="H304" s="73"/>
      <c r="I304" s="68"/>
      <c r="J304" s="68"/>
      <c r="K304" s="70"/>
      <c r="L304" s="74"/>
      <c r="M304" s="67"/>
      <c r="N304" s="75"/>
      <c r="O304" s="75"/>
      <c r="P304" s="76"/>
      <c r="Q304" s="76"/>
      <c r="R304" s="119"/>
      <c r="S304" s="77"/>
      <c r="T304" s="80" t="str">
        <f t="shared" si="18"/>
        <v/>
      </c>
      <c r="U304" s="78" t="str">
        <f t="shared" si="19"/>
        <v/>
      </c>
      <c r="V304" s="77"/>
      <c r="W304" s="77"/>
      <c r="X304" s="19"/>
      <c r="Y304" s="140" t="str">
        <f>IF(B304=2.11,U304*VLOOKUP("101",Lohntabelle!N:P,2,FALSE),IFERROR(U304*VLOOKUP(I304&amp;"31",Lohntabelle!N:P,2,FALSE),""))</f>
        <v/>
      </c>
      <c r="Z304" s="141" t="str">
        <f>IF($B304="","",VLOOKUP($B304,Funktionen!$B$3:$E$99,3,FALSE))</f>
        <v/>
      </c>
      <c r="AA304" s="141" t="str">
        <f>IF($B304="","",VLOOKUP($B304,Funktionen!$B$3:$E$99,4,FALSE))</f>
        <v/>
      </c>
    </row>
    <row r="305" spans="1:27" s="144" customFormat="1" x14ac:dyDescent="0.2">
      <c r="A305" s="67"/>
      <c r="B305" s="68"/>
      <c r="C305" s="69" t="str">
        <f t="shared" si="17"/>
        <v/>
      </c>
      <c r="D305" s="67"/>
      <c r="E305" s="71"/>
      <c r="F305" s="71"/>
      <c r="G305" s="72"/>
      <c r="H305" s="73"/>
      <c r="I305" s="68"/>
      <c r="J305" s="68"/>
      <c r="K305" s="70"/>
      <c r="L305" s="74"/>
      <c r="M305" s="67"/>
      <c r="N305" s="75"/>
      <c r="O305" s="75"/>
      <c r="P305" s="76"/>
      <c r="Q305" s="76"/>
      <c r="R305" s="119"/>
      <c r="S305" s="77"/>
      <c r="T305" s="80" t="str">
        <f t="shared" si="18"/>
        <v/>
      </c>
      <c r="U305" s="78" t="str">
        <f t="shared" si="19"/>
        <v/>
      </c>
      <c r="V305" s="77"/>
      <c r="W305" s="77"/>
      <c r="X305" s="19"/>
      <c r="Y305" s="140" t="str">
        <f>IF(B305=2.11,U305*VLOOKUP("101",Lohntabelle!N:P,2,FALSE),IFERROR(U305*VLOOKUP(I305&amp;"31",Lohntabelle!N:P,2,FALSE),""))</f>
        <v/>
      </c>
      <c r="Z305" s="141" t="str">
        <f>IF($B305="","",VLOOKUP($B305,Funktionen!$B$3:$E$99,3,FALSE))</f>
        <v/>
      </c>
      <c r="AA305" s="141" t="str">
        <f>IF($B305="","",VLOOKUP($B305,Funktionen!$B$3:$E$99,4,FALSE))</f>
        <v/>
      </c>
    </row>
    <row r="306" spans="1:27" s="144" customFormat="1" x14ac:dyDescent="0.2">
      <c r="A306" s="67"/>
      <c r="B306" s="68"/>
      <c r="C306" s="69" t="str">
        <f t="shared" si="17"/>
        <v/>
      </c>
      <c r="D306" s="67"/>
      <c r="E306" s="71"/>
      <c r="F306" s="71"/>
      <c r="G306" s="72"/>
      <c r="H306" s="73"/>
      <c r="I306" s="68"/>
      <c r="J306" s="68"/>
      <c r="K306" s="70"/>
      <c r="L306" s="74"/>
      <c r="M306" s="67"/>
      <c r="N306" s="75"/>
      <c r="O306" s="75"/>
      <c r="P306" s="76"/>
      <c r="Q306" s="76"/>
      <c r="R306" s="119"/>
      <c r="S306" s="77"/>
      <c r="T306" s="80" t="str">
        <f t="shared" si="18"/>
        <v/>
      </c>
      <c r="U306" s="78" t="str">
        <f t="shared" si="19"/>
        <v/>
      </c>
      <c r="V306" s="77"/>
      <c r="W306" s="77"/>
      <c r="X306" s="19"/>
      <c r="Y306" s="140" t="str">
        <f>IF(B306=2.11,U306*VLOOKUP("101",Lohntabelle!N:P,2,FALSE),IFERROR(U306*VLOOKUP(I306&amp;"31",Lohntabelle!N:P,2,FALSE),""))</f>
        <v/>
      </c>
      <c r="Z306" s="141" t="str">
        <f>IF($B306="","",VLOOKUP($B306,Funktionen!$B$3:$E$99,3,FALSE))</f>
        <v/>
      </c>
      <c r="AA306" s="141" t="str">
        <f>IF($B306="","",VLOOKUP($B306,Funktionen!$B$3:$E$99,4,FALSE))</f>
        <v/>
      </c>
    </row>
    <row r="307" spans="1:27" s="144" customFormat="1" x14ac:dyDescent="0.2">
      <c r="A307" s="67"/>
      <c r="B307" s="68"/>
      <c r="C307" s="69" t="str">
        <f t="shared" si="17"/>
        <v/>
      </c>
      <c r="D307" s="67"/>
      <c r="E307" s="71"/>
      <c r="F307" s="71"/>
      <c r="G307" s="72"/>
      <c r="H307" s="73"/>
      <c r="I307" s="68"/>
      <c r="J307" s="68"/>
      <c r="K307" s="70"/>
      <c r="L307" s="74"/>
      <c r="M307" s="67"/>
      <c r="N307" s="75"/>
      <c r="O307" s="75"/>
      <c r="P307" s="76"/>
      <c r="Q307" s="76"/>
      <c r="R307" s="119"/>
      <c r="S307" s="77"/>
      <c r="T307" s="80" t="str">
        <f t="shared" si="18"/>
        <v/>
      </c>
      <c r="U307" s="78" t="str">
        <f t="shared" si="19"/>
        <v/>
      </c>
      <c r="V307" s="77"/>
      <c r="W307" s="77"/>
      <c r="X307" s="19"/>
      <c r="Y307" s="140" t="str">
        <f>IF(B307=2.11,U307*VLOOKUP("101",Lohntabelle!N:P,2,FALSE),IFERROR(U307*VLOOKUP(I307&amp;"31",Lohntabelle!N:P,2,FALSE),""))</f>
        <v/>
      </c>
      <c r="Z307" s="141" t="str">
        <f>IF($B307="","",VLOOKUP($B307,Funktionen!$B$3:$E$99,3,FALSE))</f>
        <v/>
      </c>
      <c r="AA307" s="141" t="str">
        <f>IF($B307="","",VLOOKUP($B307,Funktionen!$B$3:$E$99,4,FALSE))</f>
        <v/>
      </c>
    </row>
    <row r="308" spans="1:27" s="144" customFormat="1" x14ac:dyDescent="0.2">
      <c r="A308" s="67"/>
      <c r="B308" s="68"/>
      <c r="C308" s="69" t="str">
        <f t="shared" si="17"/>
        <v/>
      </c>
      <c r="D308" s="67"/>
      <c r="E308" s="71"/>
      <c r="F308" s="71"/>
      <c r="G308" s="72"/>
      <c r="H308" s="73"/>
      <c r="I308" s="68"/>
      <c r="J308" s="68"/>
      <c r="K308" s="70"/>
      <c r="L308" s="74"/>
      <c r="M308" s="67"/>
      <c r="N308" s="75"/>
      <c r="O308" s="75"/>
      <c r="P308" s="76"/>
      <c r="Q308" s="76"/>
      <c r="R308" s="119"/>
      <c r="S308" s="77"/>
      <c r="T308" s="80" t="str">
        <f t="shared" si="18"/>
        <v/>
      </c>
      <c r="U308" s="78" t="str">
        <f t="shared" si="19"/>
        <v/>
      </c>
      <c r="V308" s="77"/>
      <c r="W308" s="77"/>
      <c r="X308" s="19"/>
      <c r="Y308" s="140" t="str">
        <f>IF(B308=2.11,U308*VLOOKUP("101",Lohntabelle!N:P,2,FALSE),IFERROR(U308*VLOOKUP(I308&amp;"31",Lohntabelle!N:P,2,FALSE),""))</f>
        <v/>
      </c>
      <c r="Z308" s="141" t="str">
        <f>IF($B308="","",VLOOKUP($B308,Funktionen!$B$3:$E$99,3,FALSE))</f>
        <v/>
      </c>
      <c r="AA308" s="141" t="str">
        <f>IF($B308="","",VLOOKUP($B308,Funktionen!$B$3:$E$99,4,FALSE))</f>
        <v/>
      </c>
    </row>
    <row r="309" spans="1:27" s="144" customFormat="1" x14ac:dyDescent="0.2">
      <c r="A309" s="67"/>
      <c r="B309" s="68"/>
      <c r="C309" s="69" t="str">
        <f t="shared" si="17"/>
        <v/>
      </c>
      <c r="D309" s="67"/>
      <c r="E309" s="71"/>
      <c r="F309" s="71"/>
      <c r="G309" s="72"/>
      <c r="H309" s="73"/>
      <c r="I309" s="68"/>
      <c r="J309" s="68"/>
      <c r="K309" s="70"/>
      <c r="L309" s="74"/>
      <c r="M309" s="67"/>
      <c r="N309" s="75"/>
      <c r="O309" s="75"/>
      <c r="P309" s="76"/>
      <c r="Q309" s="76"/>
      <c r="R309" s="119"/>
      <c r="S309" s="77"/>
      <c r="T309" s="80" t="str">
        <f t="shared" si="18"/>
        <v/>
      </c>
      <c r="U309" s="78" t="str">
        <f t="shared" si="19"/>
        <v/>
      </c>
      <c r="V309" s="77"/>
      <c r="W309" s="77"/>
      <c r="X309" s="19"/>
      <c r="Y309" s="140" t="str">
        <f>IF(B309=2.11,U309*VLOOKUP("101",Lohntabelle!N:P,2,FALSE),IFERROR(U309*VLOOKUP(I309&amp;"31",Lohntabelle!N:P,2,FALSE),""))</f>
        <v/>
      </c>
      <c r="Z309" s="141" t="str">
        <f>IF($B309="","",VLOOKUP($B309,Funktionen!$B$3:$E$99,3,FALSE))</f>
        <v/>
      </c>
      <c r="AA309" s="141" t="str">
        <f>IF($B309="","",VLOOKUP($B309,Funktionen!$B$3:$E$99,4,FALSE))</f>
        <v/>
      </c>
    </row>
    <row r="310" spans="1:27" s="144" customFormat="1" x14ac:dyDescent="0.2">
      <c r="A310" s="67"/>
      <c r="B310" s="68"/>
      <c r="C310" s="69" t="str">
        <f t="shared" si="17"/>
        <v/>
      </c>
      <c r="D310" s="67"/>
      <c r="E310" s="71"/>
      <c r="F310" s="71"/>
      <c r="G310" s="72"/>
      <c r="H310" s="73"/>
      <c r="I310" s="68"/>
      <c r="J310" s="68"/>
      <c r="K310" s="70"/>
      <c r="L310" s="74"/>
      <c r="M310" s="67"/>
      <c r="N310" s="75"/>
      <c r="O310" s="75"/>
      <c r="P310" s="76"/>
      <c r="Q310" s="76"/>
      <c r="R310" s="119"/>
      <c r="S310" s="77"/>
      <c r="T310" s="80" t="str">
        <f t="shared" si="18"/>
        <v/>
      </c>
      <c r="U310" s="78" t="str">
        <f t="shared" si="19"/>
        <v/>
      </c>
      <c r="V310" s="77"/>
      <c r="W310" s="77"/>
      <c r="X310" s="19"/>
      <c r="Y310" s="140" t="str">
        <f>IF(B310=2.11,U310*VLOOKUP("101",Lohntabelle!N:P,2,FALSE),IFERROR(U310*VLOOKUP(I310&amp;"31",Lohntabelle!N:P,2,FALSE),""))</f>
        <v/>
      </c>
      <c r="Z310" s="141" t="str">
        <f>IF($B310="","",VLOOKUP($B310,Funktionen!$B$3:$E$99,3,FALSE))</f>
        <v/>
      </c>
      <c r="AA310" s="141" t="str">
        <f>IF($B310="","",VLOOKUP($B310,Funktionen!$B$3:$E$99,4,FALSE))</f>
        <v/>
      </c>
    </row>
    <row r="311" spans="1:27" s="144" customFormat="1" x14ac:dyDescent="0.2">
      <c r="A311" s="67"/>
      <c r="B311" s="68"/>
      <c r="C311" s="69" t="str">
        <f t="shared" si="17"/>
        <v/>
      </c>
      <c r="D311" s="67"/>
      <c r="E311" s="71"/>
      <c r="F311" s="71"/>
      <c r="G311" s="72"/>
      <c r="H311" s="73"/>
      <c r="I311" s="68"/>
      <c r="J311" s="68"/>
      <c r="K311" s="70"/>
      <c r="L311" s="74"/>
      <c r="M311" s="67"/>
      <c r="N311" s="75"/>
      <c r="O311" s="75"/>
      <c r="P311" s="76"/>
      <c r="Q311" s="76"/>
      <c r="R311" s="119"/>
      <c r="S311" s="77"/>
      <c r="T311" s="80" t="str">
        <f t="shared" si="18"/>
        <v/>
      </c>
      <c r="U311" s="78" t="str">
        <f t="shared" si="19"/>
        <v/>
      </c>
      <c r="V311" s="77"/>
      <c r="W311" s="77"/>
      <c r="X311" s="19"/>
      <c r="Y311" s="140" t="str">
        <f>IF(B311=2.11,U311*VLOOKUP("101",Lohntabelle!N:P,2,FALSE),IFERROR(U311*VLOOKUP(I311&amp;"31",Lohntabelle!N:P,2,FALSE),""))</f>
        <v/>
      </c>
      <c r="Z311" s="141" t="str">
        <f>IF($B311="","",VLOOKUP($B311,Funktionen!$B$3:$E$99,3,FALSE))</f>
        <v/>
      </c>
      <c r="AA311" s="141" t="str">
        <f>IF($B311="","",VLOOKUP($B311,Funktionen!$B$3:$E$99,4,FALSE))</f>
        <v/>
      </c>
    </row>
    <row r="312" spans="1:27" s="144" customFormat="1" x14ac:dyDescent="0.2">
      <c r="A312" s="67"/>
      <c r="B312" s="68"/>
      <c r="C312" s="69" t="str">
        <f t="shared" si="17"/>
        <v/>
      </c>
      <c r="D312" s="67"/>
      <c r="E312" s="71"/>
      <c r="F312" s="71"/>
      <c r="G312" s="72"/>
      <c r="H312" s="73"/>
      <c r="I312" s="68"/>
      <c r="J312" s="68"/>
      <c r="K312" s="70"/>
      <c r="L312" s="74"/>
      <c r="M312" s="67"/>
      <c r="N312" s="75"/>
      <c r="O312" s="75"/>
      <c r="P312" s="76"/>
      <c r="Q312" s="76"/>
      <c r="R312" s="119"/>
      <c r="S312" s="77"/>
      <c r="T312" s="80" t="str">
        <f t="shared" si="18"/>
        <v/>
      </c>
      <c r="U312" s="78" t="str">
        <f t="shared" si="19"/>
        <v/>
      </c>
      <c r="V312" s="77"/>
      <c r="W312" s="77"/>
      <c r="X312" s="19"/>
      <c r="Y312" s="140" t="str">
        <f>IF(B312=2.11,U312*VLOOKUP("101",Lohntabelle!N:P,2,FALSE),IFERROR(U312*VLOOKUP(I312&amp;"31",Lohntabelle!N:P,2,FALSE),""))</f>
        <v/>
      </c>
      <c r="Z312" s="141" t="str">
        <f>IF($B312="","",VLOOKUP($B312,Funktionen!$B$3:$E$99,3,FALSE))</f>
        <v/>
      </c>
      <c r="AA312" s="141" t="str">
        <f>IF($B312="","",VLOOKUP($B312,Funktionen!$B$3:$E$99,4,FALSE))</f>
        <v/>
      </c>
    </row>
    <row r="313" spans="1:27" s="144" customFormat="1" x14ac:dyDescent="0.2">
      <c r="A313" s="67"/>
      <c r="B313" s="68"/>
      <c r="C313" s="69" t="str">
        <f t="shared" si="17"/>
        <v/>
      </c>
      <c r="D313" s="67"/>
      <c r="E313" s="71"/>
      <c r="F313" s="71"/>
      <c r="G313" s="72"/>
      <c r="H313" s="73"/>
      <c r="I313" s="68"/>
      <c r="J313" s="68"/>
      <c r="K313" s="70"/>
      <c r="L313" s="74"/>
      <c r="M313" s="67"/>
      <c r="N313" s="75"/>
      <c r="O313" s="75"/>
      <c r="P313" s="76"/>
      <c r="Q313" s="76"/>
      <c r="R313" s="119"/>
      <c r="S313" s="77"/>
      <c r="T313" s="80" t="str">
        <f t="shared" si="18"/>
        <v/>
      </c>
      <c r="U313" s="78" t="str">
        <f t="shared" si="19"/>
        <v/>
      </c>
      <c r="V313" s="77"/>
      <c r="W313" s="77"/>
      <c r="X313" s="19"/>
      <c r="Y313" s="140" t="str">
        <f>IF(B313=2.11,U313*VLOOKUP("101",Lohntabelle!N:P,2,FALSE),IFERROR(U313*VLOOKUP(I313&amp;"31",Lohntabelle!N:P,2,FALSE),""))</f>
        <v/>
      </c>
      <c r="Z313" s="141" t="str">
        <f>IF($B313="","",VLOOKUP($B313,Funktionen!$B$3:$E$99,3,FALSE))</f>
        <v/>
      </c>
      <c r="AA313" s="141" t="str">
        <f>IF($B313="","",VLOOKUP($B313,Funktionen!$B$3:$E$99,4,FALSE))</f>
        <v/>
      </c>
    </row>
    <row r="314" spans="1:27" s="144" customFormat="1" x14ac:dyDescent="0.2">
      <c r="A314" s="67"/>
      <c r="B314" s="68"/>
      <c r="C314" s="69" t="str">
        <f t="shared" si="17"/>
        <v/>
      </c>
      <c r="D314" s="67"/>
      <c r="E314" s="71"/>
      <c r="F314" s="71"/>
      <c r="G314" s="72"/>
      <c r="H314" s="73"/>
      <c r="I314" s="68"/>
      <c r="J314" s="68"/>
      <c r="K314" s="70"/>
      <c r="L314" s="74"/>
      <c r="M314" s="67"/>
      <c r="N314" s="75"/>
      <c r="O314" s="75"/>
      <c r="P314" s="76"/>
      <c r="Q314" s="76"/>
      <c r="R314" s="119"/>
      <c r="S314" s="77"/>
      <c r="T314" s="80" t="str">
        <f t="shared" si="18"/>
        <v/>
      </c>
      <c r="U314" s="78" t="str">
        <f t="shared" si="19"/>
        <v/>
      </c>
      <c r="V314" s="77"/>
      <c r="W314" s="77"/>
      <c r="X314" s="19"/>
      <c r="Y314" s="140" t="str">
        <f>IF(B314=2.11,U314*VLOOKUP("101",Lohntabelle!N:P,2,FALSE),IFERROR(U314*VLOOKUP(I314&amp;"31",Lohntabelle!N:P,2,FALSE),""))</f>
        <v/>
      </c>
      <c r="Z314" s="141" t="str">
        <f>IF($B314="","",VLOOKUP($B314,Funktionen!$B$3:$E$99,3,FALSE))</f>
        <v/>
      </c>
      <c r="AA314" s="141" t="str">
        <f>IF($B314="","",VLOOKUP($B314,Funktionen!$B$3:$E$99,4,FALSE))</f>
        <v/>
      </c>
    </row>
    <row r="315" spans="1:27" s="144" customFormat="1" x14ac:dyDescent="0.2">
      <c r="A315" s="67"/>
      <c r="B315" s="68"/>
      <c r="C315" s="69" t="str">
        <f t="shared" si="17"/>
        <v/>
      </c>
      <c r="D315" s="67"/>
      <c r="E315" s="71"/>
      <c r="F315" s="71"/>
      <c r="G315" s="72"/>
      <c r="H315" s="73"/>
      <c r="I315" s="68"/>
      <c r="J315" s="68"/>
      <c r="K315" s="70"/>
      <c r="L315" s="74"/>
      <c r="M315" s="67"/>
      <c r="N315" s="75"/>
      <c r="O315" s="75"/>
      <c r="P315" s="76"/>
      <c r="Q315" s="76"/>
      <c r="R315" s="119"/>
      <c r="S315" s="77"/>
      <c r="T315" s="80" t="str">
        <f t="shared" si="18"/>
        <v/>
      </c>
      <c r="U315" s="78" t="str">
        <f t="shared" si="19"/>
        <v/>
      </c>
      <c r="V315" s="77"/>
      <c r="W315" s="77"/>
      <c r="X315" s="19"/>
      <c r="Y315" s="140" t="str">
        <f>IF(B315=2.11,U315*VLOOKUP("101",Lohntabelle!N:P,2,FALSE),IFERROR(U315*VLOOKUP(I315&amp;"31",Lohntabelle!N:P,2,FALSE),""))</f>
        <v/>
      </c>
      <c r="Z315" s="141" t="str">
        <f>IF($B315="","",VLOOKUP($B315,Funktionen!$B$3:$E$99,3,FALSE))</f>
        <v/>
      </c>
      <c r="AA315" s="141" t="str">
        <f>IF($B315="","",VLOOKUP($B315,Funktionen!$B$3:$E$99,4,FALSE))</f>
        <v/>
      </c>
    </row>
    <row r="316" spans="1:27" s="144" customFormat="1" x14ac:dyDescent="0.2">
      <c r="A316" s="67"/>
      <c r="B316" s="68"/>
      <c r="C316" s="69" t="str">
        <f t="shared" si="17"/>
        <v/>
      </c>
      <c r="D316" s="67"/>
      <c r="E316" s="71"/>
      <c r="F316" s="71"/>
      <c r="G316" s="72"/>
      <c r="H316" s="73"/>
      <c r="I316" s="68"/>
      <c r="J316" s="68"/>
      <c r="K316" s="70"/>
      <c r="L316" s="74"/>
      <c r="M316" s="67"/>
      <c r="N316" s="75"/>
      <c r="O316" s="75"/>
      <c r="P316" s="76"/>
      <c r="Q316" s="76"/>
      <c r="R316" s="119"/>
      <c r="S316" s="77"/>
      <c r="T316" s="80" t="str">
        <f t="shared" si="18"/>
        <v/>
      </c>
      <c r="U316" s="78" t="str">
        <f t="shared" si="19"/>
        <v/>
      </c>
      <c r="V316" s="77"/>
      <c r="W316" s="77"/>
      <c r="X316" s="19"/>
      <c r="Y316" s="140" t="str">
        <f>IF(B316=2.11,U316*VLOOKUP("101",Lohntabelle!N:P,2,FALSE),IFERROR(U316*VLOOKUP(I316&amp;"31",Lohntabelle!N:P,2,FALSE),""))</f>
        <v/>
      </c>
      <c r="Z316" s="141" t="str">
        <f>IF($B316="","",VLOOKUP($B316,Funktionen!$B$3:$E$99,3,FALSE))</f>
        <v/>
      </c>
      <c r="AA316" s="141" t="str">
        <f>IF($B316="","",VLOOKUP($B316,Funktionen!$B$3:$E$99,4,FALSE))</f>
        <v/>
      </c>
    </row>
    <row r="317" spans="1:27" s="144" customFormat="1" x14ac:dyDescent="0.2">
      <c r="A317" s="67"/>
      <c r="B317" s="68"/>
      <c r="C317" s="69" t="str">
        <f t="shared" si="17"/>
        <v/>
      </c>
      <c r="D317" s="67"/>
      <c r="E317" s="71"/>
      <c r="F317" s="71"/>
      <c r="G317" s="72"/>
      <c r="H317" s="73"/>
      <c r="I317" s="68"/>
      <c r="J317" s="68"/>
      <c r="K317" s="70"/>
      <c r="L317" s="74"/>
      <c r="M317" s="67"/>
      <c r="N317" s="75"/>
      <c r="O317" s="75"/>
      <c r="P317" s="76"/>
      <c r="Q317" s="76"/>
      <c r="R317" s="119"/>
      <c r="S317" s="77"/>
      <c r="T317" s="80" t="str">
        <f t="shared" si="18"/>
        <v/>
      </c>
      <c r="U317" s="78" t="str">
        <f t="shared" si="19"/>
        <v/>
      </c>
      <c r="V317" s="77"/>
      <c r="W317" s="77"/>
      <c r="X317" s="19"/>
      <c r="Y317" s="140" t="str">
        <f>IF(B317=2.11,U317*VLOOKUP("101",Lohntabelle!N:P,2,FALSE),IFERROR(U317*VLOOKUP(I317&amp;"31",Lohntabelle!N:P,2,FALSE),""))</f>
        <v/>
      </c>
      <c r="Z317" s="141" t="str">
        <f>IF($B317="","",VLOOKUP($B317,Funktionen!$B$3:$E$99,3,FALSE))</f>
        <v/>
      </c>
      <c r="AA317" s="141" t="str">
        <f>IF($B317="","",VLOOKUP($B317,Funktionen!$B$3:$E$99,4,FALSE))</f>
        <v/>
      </c>
    </row>
    <row r="318" spans="1:27" s="144" customFormat="1" x14ac:dyDescent="0.2">
      <c r="A318" s="67"/>
      <c r="B318" s="68"/>
      <c r="C318" s="69" t="str">
        <f t="shared" si="17"/>
        <v/>
      </c>
      <c r="D318" s="67"/>
      <c r="E318" s="71"/>
      <c r="F318" s="71"/>
      <c r="G318" s="72"/>
      <c r="H318" s="73"/>
      <c r="I318" s="68"/>
      <c r="J318" s="68"/>
      <c r="K318" s="70"/>
      <c r="L318" s="74"/>
      <c r="M318" s="67"/>
      <c r="N318" s="75"/>
      <c r="O318" s="75"/>
      <c r="P318" s="76"/>
      <c r="Q318" s="76"/>
      <c r="R318" s="119"/>
      <c r="S318" s="77"/>
      <c r="T318" s="80" t="str">
        <f t="shared" si="18"/>
        <v/>
      </c>
      <c r="U318" s="78" t="str">
        <f t="shared" si="19"/>
        <v/>
      </c>
      <c r="V318" s="77"/>
      <c r="W318" s="77"/>
      <c r="X318" s="19"/>
      <c r="Y318" s="140" t="str">
        <f>IF(B318=2.11,U318*VLOOKUP("101",Lohntabelle!N:P,2,FALSE),IFERROR(U318*VLOOKUP(I318&amp;"31",Lohntabelle!N:P,2,FALSE),""))</f>
        <v/>
      </c>
      <c r="Z318" s="141" t="str">
        <f>IF($B318="","",VLOOKUP($B318,Funktionen!$B$3:$E$99,3,FALSE))</f>
        <v/>
      </c>
      <c r="AA318" s="141" t="str">
        <f>IF($B318="","",VLOOKUP($B318,Funktionen!$B$3:$E$99,4,FALSE))</f>
        <v/>
      </c>
    </row>
    <row r="319" spans="1:27" s="144" customFormat="1" x14ac:dyDescent="0.2">
      <c r="A319" s="67"/>
      <c r="B319" s="68"/>
      <c r="C319" s="69" t="str">
        <f t="shared" si="17"/>
        <v/>
      </c>
      <c r="D319" s="67"/>
      <c r="E319" s="71"/>
      <c r="F319" s="71"/>
      <c r="G319" s="72"/>
      <c r="H319" s="73"/>
      <c r="I319" s="68"/>
      <c r="J319" s="68"/>
      <c r="K319" s="70"/>
      <c r="L319" s="74"/>
      <c r="M319" s="67"/>
      <c r="N319" s="75"/>
      <c r="O319" s="75"/>
      <c r="P319" s="76"/>
      <c r="Q319" s="76"/>
      <c r="R319" s="119"/>
      <c r="S319" s="77"/>
      <c r="T319" s="80" t="str">
        <f t="shared" si="18"/>
        <v/>
      </c>
      <c r="U319" s="78" t="str">
        <f t="shared" si="19"/>
        <v/>
      </c>
      <c r="V319" s="77"/>
      <c r="W319" s="77"/>
      <c r="X319" s="19"/>
      <c r="Y319" s="140" t="str">
        <f>IF(B319=2.11,U319*VLOOKUP("101",Lohntabelle!N:P,2,FALSE),IFERROR(U319*VLOOKUP(I319&amp;"31",Lohntabelle!N:P,2,FALSE),""))</f>
        <v/>
      </c>
      <c r="Z319" s="141" t="str">
        <f>IF($B319="","",VLOOKUP($B319,Funktionen!$B$3:$E$99,3,FALSE))</f>
        <v/>
      </c>
      <c r="AA319" s="141" t="str">
        <f>IF($B319="","",VLOOKUP($B319,Funktionen!$B$3:$E$99,4,FALSE))</f>
        <v/>
      </c>
    </row>
    <row r="320" spans="1:27" s="144" customFormat="1" x14ac:dyDescent="0.2">
      <c r="A320" s="67"/>
      <c r="B320" s="68"/>
      <c r="C320" s="69" t="str">
        <f t="shared" si="17"/>
        <v/>
      </c>
      <c r="D320" s="67"/>
      <c r="E320" s="71"/>
      <c r="F320" s="71"/>
      <c r="G320" s="72"/>
      <c r="H320" s="73"/>
      <c r="I320" s="68"/>
      <c r="J320" s="68"/>
      <c r="K320" s="70"/>
      <c r="L320" s="74"/>
      <c r="M320" s="67"/>
      <c r="N320" s="75"/>
      <c r="O320" s="75"/>
      <c r="P320" s="76"/>
      <c r="Q320" s="76"/>
      <c r="R320" s="119"/>
      <c r="S320" s="77"/>
      <c r="T320" s="80" t="str">
        <f t="shared" si="18"/>
        <v/>
      </c>
      <c r="U320" s="78" t="str">
        <f t="shared" si="19"/>
        <v/>
      </c>
      <c r="V320" s="77"/>
      <c r="W320" s="77"/>
      <c r="X320" s="19"/>
      <c r="Y320" s="140" t="str">
        <f>IF(B320=2.11,U320*VLOOKUP("101",Lohntabelle!N:P,2,FALSE),IFERROR(U320*VLOOKUP(I320&amp;"31",Lohntabelle!N:P,2,FALSE),""))</f>
        <v/>
      </c>
      <c r="Z320" s="141" t="str">
        <f>IF($B320="","",VLOOKUP($B320,Funktionen!$B$3:$E$99,3,FALSE))</f>
        <v/>
      </c>
      <c r="AA320" s="141" t="str">
        <f>IF($B320="","",VLOOKUP($B320,Funktionen!$B$3:$E$99,4,FALSE))</f>
        <v/>
      </c>
    </row>
    <row r="321" spans="1:27" s="144" customFormat="1" x14ac:dyDescent="0.2">
      <c r="A321" s="67"/>
      <c r="B321" s="68"/>
      <c r="C321" s="69" t="str">
        <f t="shared" si="17"/>
        <v/>
      </c>
      <c r="D321" s="67"/>
      <c r="E321" s="71"/>
      <c r="F321" s="71"/>
      <c r="G321" s="72"/>
      <c r="H321" s="73"/>
      <c r="I321" s="68"/>
      <c r="J321" s="68"/>
      <c r="K321" s="70"/>
      <c r="L321" s="74"/>
      <c r="M321" s="67"/>
      <c r="N321" s="75"/>
      <c r="O321" s="75"/>
      <c r="P321" s="76"/>
      <c r="Q321" s="76"/>
      <c r="R321" s="119"/>
      <c r="S321" s="77"/>
      <c r="T321" s="80" t="str">
        <f t="shared" si="18"/>
        <v/>
      </c>
      <c r="U321" s="78" t="str">
        <f t="shared" si="19"/>
        <v/>
      </c>
      <c r="V321" s="77"/>
      <c r="W321" s="77"/>
      <c r="X321" s="19"/>
      <c r="Y321" s="140" t="str">
        <f>IF(B321=2.11,U321*VLOOKUP("101",Lohntabelle!N:P,2,FALSE),IFERROR(U321*VLOOKUP(I321&amp;"31",Lohntabelle!N:P,2,FALSE),""))</f>
        <v/>
      </c>
      <c r="Z321" s="141" t="str">
        <f>IF($B321="","",VLOOKUP($B321,Funktionen!$B$3:$E$99,3,FALSE))</f>
        <v/>
      </c>
      <c r="AA321" s="141" t="str">
        <f>IF($B321="","",VLOOKUP($B321,Funktionen!$B$3:$E$99,4,FALSE))</f>
        <v/>
      </c>
    </row>
    <row r="322" spans="1:27" s="144" customFormat="1" x14ac:dyDescent="0.2">
      <c r="A322" s="67"/>
      <c r="B322" s="68"/>
      <c r="C322" s="69" t="str">
        <f t="shared" si="17"/>
        <v/>
      </c>
      <c r="D322" s="67"/>
      <c r="E322" s="71"/>
      <c r="F322" s="71"/>
      <c r="G322" s="72"/>
      <c r="H322" s="73"/>
      <c r="I322" s="68"/>
      <c r="J322" s="68"/>
      <c r="K322" s="70"/>
      <c r="L322" s="74"/>
      <c r="M322" s="67"/>
      <c r="N322" s="75"/>
      <c r="O322" s="75"/>
      <c r="P322" s="76"/>
      <c r="Q322" s="76"/>
      <c r="R322" s="119"/>
      <c r="S322" s="77"/>
      <c r="T322" s="80" t="str">
        <f t="shared" si="18"/>
        <v/>
      </c>
      <c r="U322" s="78" t="str">
        <f t="shared" si="19"/>
        <v/>
      </c>
      <c r="V322" s="77"/>
      <c r="W322" s="77"/>
      <c r="X322" s="19"/>
      <c r="Y322" s="140" t="str">
        <f>IF(B322=2.11,U322*VLOOKUP("101",Lohntabelle!N:P,2,FALSE),IFERROR(U322*VLOOKUP(I322&amp;"31",Lohntabelle!N:P,2,FALSE),""))</f>
        <v/>
      </c>
      <c r="Z322" s="141" t="str">
        <f>IF($B322="","",VLOOKUP($B322,Funktionen!$B$3:$E$99,3,FALSE))</f>
        <v/>
      </c>
      <c r="AA322" s="141" t="str">
        <f>IF($B322="","",VLOOKUP($B322,Funktionen!$B$3:$E$99,4,FALSE))</f>
        <v/>
      </c>
    </row>
    <row r="323" spans="1:27" s="144" customFormat="1" x14ac:dyDescent="0.2">
      <c r="A323" s="67"/>
      <c r="B323" s="68"/>
      <c r="C323" s="69" t="str">
        <f t="shared" si="17"/>
        <v/>
      </c>
      <c r="D323" s="67"/>
      <c r="E323" s="71"/>
      <c r="F323" s="71"/>
      <c r="G323" s="72"/>
      <c r="H323" s="73"/>
      <c r="I323" s="68"/>
      <c r="J323" s="68"/>
      <c r="K323" s="70"/>
      <c r="L323" s="74"/>
      <c r="M323" s="67"/>
      <c r="N323" s="75"/>
      <c r="O323" s="75"/>
      <c r="P323" s="76"/>
      <c r="Q323" s="76"/>
      <c r="R323" s="119"/>
      <c r="S323" s="77"/>
      <c r="T323" s="80" t="str">
        <f t="shared" si="18"/>
        <v/>
      </c>
      <c r="U323" s="78" t="str">
        <f t="shared" si="19"/>
        <v/>
      </c>
      <c r="V323" s="77"/>
      <c r="W323" s="77"/>
      <c r="X323" s="19"/>
      <c r="Y323" s="140" t="str">
        <f>IF(B323=2.11,U323*VLOOKUP("101",Lohntabelle!N:P,2,FALSE),IFERROR(U323*VLOOKUP(I323&amp;"31",Lohntabelle!N:P,2,FALSE),""))</f>
        <v/>
      </c>
      <c r="Z323" s="141" t="str">
        <f>IF($B323="","",VLOOKUP($B323,Funktionen!$B$3:$E$99,3,FALSE))</f>
        <v/>
      </c>
      <c r="AA323" s="141" t="str">
        <f>IF($B323="","",VLOOKUP($B323,Funktionen!$B$3:$E$99,4,FALSE))</f>
        <v/>
      </c>
    </row>
    <row r="324" spans="1:27" s="144" customFormat="1" x14ac:dyDescent="0.2">
      <c r="A324" s="67"/>
      <c r="B324" s="68"/>
      <c r="C324" s="69" t="str">
        <f t="shared" si="17"/>
        <v/>
      </c>
      <c r="D324" s="67"/>
      <c r="E324" s="71"/>
      <c r="F324" s="71"/>
      <c r="G324" s="72"/>
      <c r="H324" s="73"/>
      <c r="I324" s="68"/>
      <c r="J324" s="68"/>
      <c r="K324" s="70"/>
      <c r="L324" s="74"/>
      <c r="M324" s="67"/>
      <c r="N324" s="75"/>
      <c r="O324" s="75"/>
      <c r="P324" s="76"/>
      <c r="Q324" s="76"/>
      <c r="R324" s="119"/>
      <c r="S324" s="77"/>
      <c r="T324" s="80" t="str">
        <f t="shared" si="18"/>
        <v/>
      </c>
      <c r="U324" s="78" t="str">
        <f t="shared" si="19"/>
        <v/>
      </c>
      <c r="V324" s="77"/>
      <c r="W324" s="77"/>
      <c r="X324" s="19"/>
      <c r="Y324" s="140" t="str">
        <f>IF(B324=2.11,U324*VLOOKUP("101",Lohntabelle!N:P,2,FALSE),IFERROR(U324*VLOOKUP(I324&amp;"31",Lohntabelle!N:P,2,FALSE),""))</f>
        <v/>
      </c>
      <c r="Z324" s="141" t="str">
        <f>IF($B324="","",VLOOKUP($B324,Funktionen!$B$3:$E$99,3,FALSE))</f>
        <v/>
      </c>
      <c r="AA324" s="141" t="str">
        <f>IF($B324="","",VLOOKUP($B324,Funktionen!$B$3:$E$99,4,FALSE))</f>
        <v/>
      </c>
    </row>
    <row r="325" spans="1:27" s="144" customFormat="1" x14ac:dyDescent="0.2">
      <c r="A325" s="67"/>
      <c r="B325" s="68"/>
      <c r="C325" s="69" t="str">
        <f t="shared" si="17"/>
        <v/>
      </c>
      <c r="D325" s="67"/>
      <c r="E325" s="71"/>
      <c r="F325" s="71"/>
      <c r="G325" s="72"/>
      <c r="H325" s="73"/>
      <c r="I325" s="68"/>
      <c r="J325" s="68"/>
      <c r="K325" s="70"/>
      <c r="L325" s="74"/>
      <c r="M325" s="67"/>
      <c r="N325" s="75"/>
      <c r="O325" s="75"/>
      <c r="P325" s="76"/>
      <c r="Q325" s="76"/>
      <c r="R325" s="119"/>
      <c r="S325" s="77"/>
      <c r="T325" s="80" t="str">
        <f t="shared" si="18"/>
        <v/>
      </c>
      <c r="U325" s="78" t="str">
        <f t="shared" si="19"/>
        <v/>
      </c>
      <c r="V325" s="77"/>
      <c r="W325" s="77"/>
      <c r="X325" s="19"/>
      <c r="Y325" s="140" t="str">
        <f>IF(B325=2.11,U325*VLOOKUP("101",Lohntabelle!N:P,2,FALSE),IFERROR(U325*VLOOKUP(I325&amp;"31",Lohntabelle!N:P,2,FALSE),""))</f>
        <v/>
      </c>
      <c r="Z325" s="141" t="str">
        <f>IF($B325="","",VLOOKUP($B325,Funktionen!$B$3:$E$99,3,FALSE))</f>
        <v/>
      </c>
      <c r="AA325" s="141" t="str">
        <f>IF($B325="","",VLOOKUP($B325,Funktionen!$B$3:$E$99,4,FALSE))</f>
        <v/>
      </c>
    </row>
    <row r="326" spans="1:27" s="144" customFormat="1" x14ac:dyDescent="0.2">
      <c r="A326" s="67"/>
      <c r="B326" s="68"/>
      <c r="C326" s="69" t="str">
        <f t="shared" si="17"/>
        <v/>
      </c>
      <c r="D326" s="67"/>
      <c r="E326" s="71"/>
      <c r="F326" s="71"/>
      <c r="G326" s="72"/>
      <c r="H326" s="73"/>
      <c r="I326" s="68"/>
      <c r="J326" s="68"/>
      <c r="K326" s="70"/>
      <c r="L326" s="74"/>
      <c r="M326" s="67"/>
      <c r="N326" s="75"/>
      <c r="O326" s="75"/>
      <c r="P326" s="76"/>
      <c r="Q326" s="76"/>
      <c r="R326" s="119"/>
      <c r="S326" s="77"/>
      <c r="T326" s="80" t="str">
        <f t="shared" si="18"/>
        <v/>
      </c>
      <c r="U326" s="78" t="str">
        <f t="shared" si="19"/>
        <v/>
      </c>
      <c r="V326" s="77"/>
      <c r="W326" s="77"/>
      <c r="X326" s="19"/>
      <c r="Y326" s="140" t="str">
        <f>IF(B326=2.11,U326*VLOOKUP("101",Lohntabelle!N:P,2,FALSE),IFERROR(U326*VLOOKUP(I326&amp;"31",Lohntabelle!N:P,2,FALSE),""))</f>
        <v/>
      </c>
      <c r="Z326" s="141" t="str">
        <f>IF($B326="","",VLOOKUP($B326,Funktionen!$B$3:$E$99,3,FALSE))</f>
        <v/>
      </c>
      <c r="AA326" s="141" t="str">
        <f>IF($B326="","",VLOOKUP($B326,Funktionen!$B$3:$E$99,4,FALSE))</f>
        <v/>
      </c>
    </row>
    <row r="327" spans="1:27" s="144" customFormat="1" x14ac:dyDescent="0.2">
      <c r="A327" s="67"/>
      <c r="B327" s="68"/>
      <c r="C327" s="69" t="str">
        <f t="shared" si="17"/>
        <v/>
      </c>
      <c r="D327" s="67"/>
      <c r="E327" s="71"/>
      <c r="F327" s="71"/>
      <c r="G327" s="72"/>
      <c r="H327" s="73"/>
      <c r="I327" s="68"/>
      <c r="J327" s="68"/>
      <c r="K327" s="70"/>
      <c r="L327" s="74"/>
      <c r="M327" s="67"/>
      <c r="N327" s="75"/>
      <c r="O327" s="75"/>
      <c r="P327" s="76"/>
      <c r="Q327" s="76"/>
      <c r="R327" s="119"/>
      <c r="S327" s="77"/>
      <c r="T327" s="80" t="str">
        <f t="shared" si="18"/>
        <v/>
      </c>
      <c r="U327" s="78" t="str">
        <f t="shared" si="19"/>
        <v/>
      </c>
      <c r="V327" s="77"/>
      <c r="W327" s="77"/>
      <c r="X327" s="19"/>
      <c r="Y327" s="140" t="str">
        <f>IF(B327=2.11,U327*VLOOKUP("101",Lohntabelle!N:P,2,FALSE),IFERROR(U327*VLOOKUP(I327&amp;"31",Lohntabelle!N:P,2,FALSE),""))</f>
        <v/>
      </c>
      <c r="Z327" s="141" t="str">
        <f>IF($B327="","",VLOOKUP($B327,Funktionen!$B$3:$E$99,3,FALSE))</f>
        <v/>
      </c>
      <c r="AA327" s="141" t="str">
        <f>IF($B327="","",VLOOKUP($B327,Funktionen!$B$3:$E$99,4,FALSE))</f>
        <v/>
      </c>
    </row>
    <row r="328" spans="1:27" s="144" customFormat="1" x14ac:dyDescent="0.2">
      <c r="A328" s="67"/>
      <c r="B328" s="68"/>
      <c r="C328" s="69" t="str">
        <f t="shared" si="17"/>
        <v/>
      </c>
      <c r="D328" s="67"/>
      <c r="E328" s="71"/>
      <c r="F328" s="71"/>
      <c r="G328" s="72"/>
      <c r="H328" s="73"/>
      <c r="I328" s="68"/>
      <c r="J328" s="68"/>
      <c r="K328" s="70"/>
      <c r="L328" s="74"/>
      <c r="M328" s="67"/>
      <c r="N328" s="75"/>
      <c r="O328" s="75"/>
      <c r="P328" s="76"/>
      <c r="Q328" s="76"/>
      <c r="R328" s="119"/>
      <c r="S328" s="77"/>
      <c r="T328" s="80" t="str">
        <f t="shared" si="18"/>
        <v/>
      </c>
      <c r="U328" s="78" t="str">
        <f t="shared" si="19"/>
        <v/>
      </c>
      <c r="V328" s="77"/>
      <c r="W328" s="77"/>
      <c r="X328" s="19"/>
      <c r="Y328" s="140" t="str">
        <f>IF(B328=2.11,U328*VLOOKUP("101",Lohntabelle!N:P,2,FALSE),IFERROR(U328*VLOOKUP(I328&amp;"31",Lohntabelle!N:P,2,FALSE),""))</f>
        <v/>
      </c>
      <c r="Z328" s="141" t="str">
        <f>IF($B328="","",VLOOKUP($B328,Funktionen!$B$3:$E$99,3,FALSE))</f>
        <v/>
      </c>
      <c r="AA328" s="141" t="str">
        <f>IF($B328="","",VLOOKUP($B328,Funktionen!$B$3:$E$99,4,FALSE))</f>
        <v/>
      </c>
    </row>
    <row r="329" spans="1:27" s="144" customFormat="1" x14ac:dyDescent="0.2">
      <c r="A329" s="67"/>
      <c r="B329" s="68"/>
      <c r="C329" s="69" t="str">
        <f t="shared" si="17"/>
        <v/>
      </c>
      <c r="D329" s="67"/>
      <c r="E329" s="71"/>
      <c r="F329" s="71"/>
      <c r="G329" s="72"/>
      <c r="H329" s="73"/>
      <c r="I329" s="68"/>
      <c r="J329" s="68"/>
      <c r="K329" s="70"/>
      <c r="L329" s="74"/>
      <c r="M329" s="67"/>
      <c r="N329" s="75"/>
      <c r="O329" s="75"/>
      <c r="P329" s="76"/>
      <c r="Q329" s="76"/>
      <c r="R329" s="119"/>
      <c r="S329" s="77"/>
      <c r="T329" s="80" t="str">
        <f t="shared" si="18"/>
        <v/>
      </c>
      <c r="U329" s="78" t="str">
        <f t="shared" si="19"/>
        <v/>
      </c>
      <c r="V329" s="77"/>
      <c r="W329" s="77"/>
      <c r="X329" s="19"/>
      <c r="Y329" s="140" t="str">
        <f>IF(B329=2.11,U329*VLOOKUP("101",Lohntabelle!N:P,2,FALSE),IFERROR(U329*VLOOKUP(I329&amp;"31",Lohntabelle!N:P,2,FALSE),""))</f>
        <v/>
      </c>
      <c r="Z329" s="141" t="str">
        <f>IF($B329="","",VLOOKUP($B329,Funktionen!$B$3:$E$99,3,FALSE))</f>
        <v/>
      </c>
      <c r="AA329" s="141" t="str">
        <f>IF($B329="","",VLOOKUP($B329,Funktionen!$B$3:$E$99,4,FALSE))</f>
        <v/>
      </c>
    </row>
    <row r="330" spans="1:27" s="144" customFormat="1" x14ac:dyDescent="0.2">
      <c r="A330" s="67"/>
      <c r="B330" s="68"/>
      <c r="C330" s="69" t="str">
        <f t="shared" si="17"/>
        <v/>
      </c>
      <c r="D330" s="67"/>
      <c r="E330" s="71"/>
      <c r="F330" s="71"/>
      <c r="G330" s="72"/>
      <c r="H330" s="73"/>
      <c r="I330" s="68"/>
      <c r="J330" s="68"/>
      <c r="K330" s="70"/>
      <c r="L330" s="74"/>
      <c r="M330" s="67"/>
      <c r="N330" s="75"/>
      <c r="O330" s="75"/>
      <c r="P330" s="76"/>
      <c r="Q330" s="76"/>
      <c r="R330" s="119"/>
      <c r="S330" s="77"/>
      <c r="T330" s="80" t="str">
        <f t="shared" si="18"/>
        <v/>
      </c>
      <c r="U330" s="78" t="str">
        <f t="shared" si="19"/>
        <v/>
      </c>
      <c r="V330" s="77"/>
      <c r="W330" s="77"/>
      <c r="X330" s="19"/>
      <c r="Y330" s="140" t="str">
        <f>IF(B330=2.11,U330*VLOOKUP("101",Lohntabelle!N:P,2,FALSE),IFERROR(U330*VLOOKUP(I330&amp;"31",Lohntabelle!N:P,2,FALSE),""))</f>
        <v/>
      </c>
      <c r="Z330" s="141" t="str">
        <f>IF($B330="","",VLOOKUP($B330,Funktionen!$B$3:$E$99,3,FALSE))</f>
        <v/>
      </c>
      <c r="AA330" s="141" t="str">
        <f>IF($B330="","",VLOOKUP($B330,Funktionen!$B$3:$E$99,4,FALSE))</f>
        <v/>
      </c>
    </row>
    <row r="331" spans="1:27" s="144" customFormat="1" x14ac:dyDescent="0.2">
      <c r="A331" s="67"/>
      <c r="B331" s="68"/>
      <c r="C331" s="69" t="str">
        <f t="shared" si="17"/>
        <v/>
      </c>
      <c r="D331" s="67"/>
      <c r="E331" s="71"/>
      <c r="F331" s="71"/>
      <c r="G331" s="72"/>
      <c r="H331" s="73"/>
      <c r="I331" s="68"/>
      <c r="J331" s="68"/>
      <c r="K331" s="70"/>
      <c r="L331" s="74"/>
      <c r="M331" s="67"/>
      <c r="N331" s="75"/>
      <c r="O331" s="75"/>
      <c r="P331" s="76"/>
      <c r="Q331" s="76"/>
      <c r="R331" s="119"/>
      <c r="S331" s="77"/>
      <c r="T331" s="80" t="str">
        <f t="shared" si="18"/>
        <v/>
      </c>
      <c r="U331" s="78" t="str">
        <f t="shared" si="19"/>
        <v/>
      </c>
      <c r="V331" s="77"/>
      <c r="W331" s="77"/>
      <c r="X331" s="19"/>
      <c r="Y331" s="140" t="str">
        <f>IF(B331=2.11,U331*VLOOKUP("101",Lohntabelle!N:P,2,FALSE),IFERROR(U331*VLOOKUP(I331&amp;"31",Lohntabelle!N:P,2,FALSE),""))</f>
        <v/>
      </c>
      <c r="Z331" s="141" t="str">
        <f>IF($B331="","",VLOOKUP($B331,Funktionen!$B$3:$E$99,3,FALSE))</f>
        <v/>
      </c>
      <c r="AA331" s="141" t="str">
        <f>IF($B331="","",VLOOKUP($B331,Funktionen!$B$3:$E$99,4,FALSE))</f>
        <v/>
      </c>
    </row>
    <row r="332" spans="1:27" s="144" customFormat="1" x14ac:dyDescent="0.2">
      <c r="A332" s="67"/>
      <c r="B332" s="68"/>
      <c r="C332" s="69" t="str">
        <f t="shared" si="17"/>
        <v/>
      </c>
      <c r="D332" s="67"/>
      <c r="E332" s="71"/>
      <c r="F332" s="71"/>
      <c r="G332" s="72"/>
      <c r="H332" s="73"/>
      <c r="I332" s="68"/>
      <c r="J332" s="68"/>
      <c r="K332" s="70"/>
      <c r="L332" s="74"/>
      <c r="M332" s="67"/>
      <c r="N332" s="75"/>
      <c r="O332" s="75"/>
      <c r="P332" s="76"/>
      <c r="Q332" s="76"/>
      <c r="R332" s="119"/>
      <c r="S332" s="77"/>
      <c r="T332" s="80" t="str">
        <f t="shared" si="18"/>
        <v/>
      </c>
      <c r="U332" s="78" t="str">
        <f t="shared" si="19"/>
        <v/>
      </c>
      <c r="V332" s="77"/>
      <c r="W332" s="77"/>
      <c r="X332" s="19"/>
      <c r="Y332" s="140" t="str">
        <f>IF(B332=2.11,U332*VLOOKUP("101",Lohntabelle!N:P,2,FALSE),IFERROR(U332*VLOOKUP(I332&amp;"31",Lohntabelle!N:P,2,FALSE),""))</f>
        <v/>
      </c>
      <c r="Z332" s="141" t="str">
        <f>IF($B332="","",VLOOKUP($B332,Funktionen!$B$3:$E$99,3,FALSE))</f>
        <v/>
      </c>
      <c r="AA332" s="141" t="str">
        <f>IF($B332="","",VLOOKUP($B332,Funktionen!$B$3:$E$99,4,FALSE))</f>
        <v/>
      </c>
    </row>
    <row r="333" spans="1:27" s="144" customFormat="1" x14ac:dyDescent="0.2">
      <c r="A333" s="67"/>
      <c r="B333" s="68"/>
      <c r="C333" s="69" t="str">
        <f t="shared" si="17"/>
        <v/>
      </c>
      <c r="D333" s="67"/>
      <c r="E333" s="71"/>
      <c r="F333" s="71"/>
      <c r="G333" s="72"/>
      <c r="H333" s="73"/>
      <c r="I333" s="68"/>
      <c r="J333" s="68"/>
      <c r="K333" s="70"/>
      <c r="L333" s="74"/>
      <c r="M333" s="67"/>
      <c r="N333" s="75"/>
      <c r="O333" s="75"/>
      <c r="P333" s="76"/>
      <c r="Q333" s="76"/>
      <c r="R333" s="119"/>
      <c r="S333" s="77"/>
      <c r="T333" s="80" t="str">
        <f t="shared" si="18"/>
        <v/>
      </c>
      <c r="U333" s="78" t="str">
        <f t="shared" si="19"/>
        <v/>
      </c>
      <c r="V333" s="77"/>
      <c r="W333" s="77"/>
      <c r="X333" s="19"/>
      <c r="Y333" s="140" t="str">
        <f>IF(B333=2.11,U333*VLOOKUP("101",Lohntabelle!N:P,2,FALSE),IFERROR(U333*VLOOKUP(I333&amp;"31",Lohntabelle!N:P,2,FALSE),""))</f>
        <v/>
      </c>
      <c r="Z333" s="141" t="str">
        <f>IF($B333="","",VLOOKUP($B333,Funktionen!$B$3:$E$99,3,FALSE))</f>
        <v/>
      </c>
      <c r="AA333" s="141" t="str">
        <f>IF($B333="","",VLOOKUP($B333,Funktionen!$B$3:$E$99,4,FALSE))</f>
        <v/>
      </c>
    </row>
    <row r="334" spans="1:27" s="144" customFormat="1" x14ac:dyDescent="0.2">
      <c r="A334" s="67"/>
      <c r="B334" s="68"/>
      <c r="C334" s="69" t="str">
        <f t="shared" si="17"/>
        <v/>
      </c>
      <c r="D334" s="67"/>
      <c r="E334" s="71"/>
      <c r="F334" s="71"/>
      <c r="G334" s="72"/>
      <c r="H334" s="73"/>
      <c r="I334" s="68"/>
      <c r="J334" s="68"/>
      <c r="K334" s="70"/>
      <c r="L334" s="74"/>
      <c r="M334" s="67"/>
      <c r="N334" s="75"/>
      <c r="O334" s="75"/>
      <c r="P334" s="76"/>
      <c r="Q334" s="76"/>
      <c r="R334" s="119"/>
      <c r="S334" s="77"/>
      <c r="T334" s="80" t="str">
        <f t="shared" si="18"/>
        <v/>
      </c>
      <c r="U334" s="78" t="str">
        <f t="shared" si="19"/>
        <v/>
      </c>
      <c r="V334" s="77"/>
      <c r="W334" s="77"/>
      <c r="X334" s="19"/>
      <c r="Y334" s="140" t="str">
        <f>IF(B334=2.11,U334*VLOOKUP("101",Lohntabelle!N:P,2,FALSE),IFERROR(U334*VLOOKUP(I334&amp;"31",Lohntabelle!N:P,2,FALSE),""))</f>
        <v/>
      </c>
      <c r="Z334" s="141" t="str">
        <f>IF($B334="","",VLOOKUP($B334,Funktionen!$B$3:$E$99,3,FALSE))</f>
        <v/>
      </c>
      <c r="AA334" s="141" t="str">
        <f>IF($B334="","",VLOOKUP($B334,Funktionen!$B$3:$E$99,4,FALSE))</f>
        <v/>
      </c>
    </row>
    <row r="335" spans="1:27" s="144" customFormat="1" x14ac:dyDescent="0.2">
      <c r="A335" s="67"/>
      <c r="B335" s="68"/>
      <c r="C335" s="69" t="str">
        <f t="shared" si="17"/>
        <v/>
      </c>
      <c r="D335" s="67"/>
      <c r="E335" s="71"/>
      <c r="F335" s="71"/>
      <c r="G335" s="72"/>
      <c r="H335" s="73"/>
      <c r="I335" s="68"/>
      <c r="J335" s="68"/>
      <c r="K335" s="70"/>
      <c r="L335" s="74"/>
      <c r="M335" s="67"/>
      <c r="N335" s="75"/>
      <c r="O335" s="75"/>
      <c r="P335" s="76"/>
      <c r="Q335" s="76"/>
      <c r="R335" s="119"/>
      <c r="S335" s="77"/>
      <c r="T335" s="80" t="str">
        <f t="shared" si="18"/>
        <v/>
      </c>
      <c r="U335" s="78" t="str">
        <f t="shared" si="19"/>
        <v/>
      </c>
      <c r="V335" s="77"/>
      <c r="W335" s="77"/>
      <c r="X335" s="19"/>
      <c r="Y335" s="140" t="str">
        <f>IF(B335=2.11,U335*VLOOKUP("101",Lohntabelle!N:P,2,FALSE),IFERROR(U335*VLOOKUP(I335&amp;"31",Lohntabelle!N:P,2,FALSE),""))</f>
        <v/>
      </c>
      <c r="Z335" s="141" t="str">
        <f>IF($B335="","",VLOOKUP($B335,Funktionen!$B$3:$E$99,3,FALSE))</f>
        <v/>
      </c>
      <c r="AA335" s="141" t="str">
        <f>IF($B335="","",VLOOKUP($B335,Funktionen!$B$3:$E$99,4,FALSE))</f>
        <v/>
      </c>
    </row>
    <row r="336" spans="1:27" s="144" customFormat="1" x14ac:dyDescent="0.2">
      <c r="A336" s="67"/>
      <c r="B336" s="68"/>
      <c r="C336" s="69" t="str">
        <f t="shared" si="17"/>
        <v/>
      </c>
      <c r="D336" s="67"/>
      <c r="E336" s="71"/>
      <c r="F336" s="71"/>
      <c r="G336" s="72"/>
      <c r="H336" s="73"/>
      <c r="I336" s="68"/>
      <c r="J336" s="68"/>
      <c r="K336" s="70"/>
      <c r="L336" s="74"/>
      <c r="M336" s="67"/>
      <c r="N336" s="75"/>
      <c r="O336" s="75"/>
      <c r="P336" s="76"/>
      <c r="Q336" s="76"/>
      <c r="R336" s="119"/>
      <c r="S336" s="77"/>
      <c r="T336" s="80" t="str">
        <f t="shared" si="18"/>
        <v/>
      </c>
      <c r="U336" s="78" t="str">
        <f t="shared" si="19"/>
        <v/>
      </c>
      <c r="V336" s="77"/>
      <c r="W336" s="77"/>
      <c r="X336" s="19"/>
      <c r="Y336" s="140" t="str">
        <f>IF(B336=2.11,U336*VLOOKUP("101",Lohntabelle!N:P,2,FALSE),IFERROR(U336*VLOOKUP(I336&amp;"31",Lohntabelle!N:P,2,FALSE),""))</f>
        <v/>
      </c>
      <c r="Z336" s="141" t="str">
        <f>IF($B336="","",VLOOKUP($B336,Funktionen!$B$3:$E$99,3,FALSE))</f>
        <v/>
      </c>
      <c r="AA336" s="141" t="str">
        <f>IF($B336="","",VLOOKUP($B336,Funktionen!$B$3:$E$99,4,FALSE))</f>
        <v/>
      </c>
    </row>
    <row r="337" spans="1:27" s="144" customFormat="1" x14ac:dyDescent="0.2">
      <c r="A337" s="67"/>
      <c r="B337" s="68"/>
      <c r="C337" s="69" t="str">
        <f t="shared" si="17"/>
        <v/>
      </c>
      <c r="D337" s="67"/>
      <c r="E337" s="71"/>
      <c r="F337" s="71"/>
      <c r="G337" s="72"/>
      <c r="H337" s="73"/>
      <c r="I337" s="68"/>
      <c r="J337" s="68"/>
      <c r="K337" s="70"/>
      <c r="L337" s="74"/>
      <c r="M337" s="67"/>
      <c r="N337" s="75"/>
      <c r="O337" s="75"/>
      <c r="P337" s="76"/>
      <c r="Q337" s="76"/>
      <c r="R337" s="119"/>
      <c r="S337" s="77"/>
      <c r="T337" s="80" t="str">
        <f t="shared" si="18"/>
        <v/>
      </c>
      <c r="U337" s="78" t="str">
        <f t="shared" si="19"/>
        <v/>
      </c>
      <c r="V337" s="77"/>
      <c r="W337" s="77"/>
      <c r="X337" s="19"/>
      <c r="Y337" s="140" t="str">
        <f>IF(B337=2.11,U337*VLOOKUP("101",Lohntabelle!N:P,2,FALSE),IFERROR(U337*VLOOKUP(I337&amp;"31",Lohntabelle!N:P,2,FALSE),""))</f>
        <v/>
      </c>
      <c r="Z337" s="141" t="str">
        <f>IF($B337="","",VLOOKUP($B337,Funktionen!$B$3:$E$99,3,FALSE))</f>
        <v/>
      </c>
      <c r="AA337" s="141" t="str">
        <f>IF($B337="","",VLOOKUP($B337,Funktionen!$B$3:$E$99,4,FALSE))</f>
        <v/>
      </c>
    </row>
    <row r="338" spans="1:27" s="144" customFormat="1" x14ac:dyDescent="0.2">
      <c r="A338" s="67"/>
      <c r="B338" s="68"/>
      <c r="C338" s="69" t="str">
        <f t="shared" si="17"/>
        <v/>
      </c>
      <c r="D338" s="67"/>
      <c r="E338" s="71"/>
      <c r="F338" s="71"/>
      <c r="G338" s="72"/>
      <c r="H338" s="73"/>
      <c r="I338" s="68"/>
      <c r="J338" s="68"/>
      <c r="K338" s="70"/>
      <c r="L338" s="74"/>
      <c r="M338" s="67"/>
      <c r="N338" s="75"/>
      <c r="O338" s="75"/>
      <c r="P338" s="76"/>
      <c r="Q338" s="76"/>
      <c r="R338" s="119"/>
      <c r="S338" s="77"/>
      <c r="T338" s="80" t="str">
        <f t="shared" si="18"/>
        <v/>
      </c>
      <c r="U338" s="78" t="str">
        <f t="shared" si="19"/>
        <v/>
      </c>
      <c r="V338" s="77"/>
      <c r="W338" s="77"/>
      <c r="X338" s="19"/>
      <c r="Y338" s="140" t="str">
        <f>IF(B338=2.11,U338*VLOOKUP("101",Lohntabelle!N:P,2,FALSE),IFERROR(U338*VLOOKUP(I338&amp;"31",Lohntabelle!N:P,2,FALSE),""))</f>
        <v/>
      </c>
      <c r="Z338" s="141" t="str">
        <f>IF($B338="","",VLOOKUP($B338,Funktionen!$B$3:$E$99,3,FALSE))</f>
        <v/>
      </c>
      <c r="AA338" s="141" t="str">
        <f>IF($B338="","",VLOOKUP($B338,Funktionen!$B$3:$E$99,4,FALSE))</f>
        <v/>
      </c>
    </row>
    <row r="339" spans="1:27" s="144" customFormat="1" x14ac:dyDescent="0.2">
      <c r="A339" s="67"/>
      <c r="B339" s="68"/>
      <c r="C339" s="69" t="str">
        <f t="shared" si="17"/>
        <v/>
      </c>
      <c r="D339" s="67"/>
      <c r="E339" s="71"/>
      <c r="F339" s="71"/>
      <c r="G339" s="72"/>
      <c r="H339" s="73"/>
      <c r="I339" s="68"/>
      <c r="J339" s="68"/>
      <c r="K339" s="70"/>
      <c r="L339" s="74"/>
      <c r="M339" s="67"/>
      <c r="N339" s="75"/>
      <c r="O339" s="75"/>
      <c r="P339" s="76"/>
      <c r="Q339" s="76"/>
      <c r="R339" s="119"/>
      <c r="S339" s="77"/>
      <c r="T339" s="80" t="str">
        <f t="shared" si="18"/>
        <v/>
      </c>
      <c r="U339" s="78" t="str">
        <f t="shared" si="19"/>
        <v/>
      </c>
      <c r="V339" s="77"/>
      <c r="W339" s="77"/>
      <c r="X339" s="19"/>
      <c r="Y339" s="140" t="str">
        <f>IF(B339=2.11,U339*VLOOKUP("101",Lohntabelle!N:P,2,FALSE),IFERROR(U339*VLOOKUP(I339&amp;"31",Lohntabelle!N:P,2,FALSE),""))</f>
        <v/>
      </c>
      <c r="Z339" s="141" t="str">
        <f>IF($B339="","",VLOOKUP($B339,Funktionen!$B$3:$E$99,3,FALSE))</f>
        <v/>
      </c>
      <c r="AA339" s="141" t="str">
        <f>IF($B339="","",VLOOKUP($B339,Funktionen!$B$3:$E$99,4,FALSE))</f>
        <v/>
      </c>
    </row>
    <row r="340" spans="1:27" s="144" customFormat="1" x14ac:dyDescent="0.2">
      <c r="A340" s="67"/>
      <c r="B340" s="68"/>
      <c r="C340" s="69" t="str">
        <f t="shared" si="17"/>
        <v/>
      </c>
      <c r="D340" s="67"/>
      <c r="E340" s="71"/>
      <c r="F340" s="71"/>
      <c r="G340" s="72"/>
      <c r="H340" s="73"/>
      <c r="I340" s="68"/>
      <c r="J340" s="68"/>
      <c r="K340" s="70"/>
      <c r="L340" s="74"/>
      <c r="M340" s="67"/>
      <c r="N340" s="75"/>
      <c r="O340" s="75"/>
      <c r="P340" s="76"/>
      <c r="Q340" s="76"/>
      <c r="R340" s="119"/>
      <c r="S340" s="77"/>
      <c r="T340" s="80" t="str">
        <f t="shared" si="18"/>
        <v/>
      </c>
      <c r="U340" s="78" t="str">
        <f t="shared" si="19"/>
        <v/>
      </c>
      <c r="V340" s="77"/>
      <c r="W340" s="77"/>
      <c r="X340" s="19"/>
      <c r="Y340" s="140" t="str">
        <f>IF(B340=2.11,U340*VLOOKUP("101",Lohntabelle!N:P,2,FALSE),IFERROR(U340*VLOOKUP(I340&amp;"31",Lohntabelle!N:P,2,FALSE),""))</f>
        <v/>
      </c>
      <c r="Z340" s="141" t="str">
        <f>IF($B340="","",VLOOKUP($B340,Funktionen!$B$3:$E$99,3,FALSE))</f>
        <v/>
      </c>
      <c r="AA340" s="141" t="str">
        <f>IF($B340="","",VLOOKUP($B340,Funktionen!$B$3:$E$99,4,FALSE))</f>
        <v/>
      </c>
    </row>
    <row r="341" spans="1:27" s="144" customFormat="1" x14ac:dyDescent="0.2">
      <c r="A341" s="67"/>
      <c r="B341" s="68"/>
      <c r="C341" s="69" t="str">
        <f t="shared" si="17"/>
        <v/>
      </c>
      <c r="D341" s="67"/>
      <c r="E341" s="71"/>
      <c r="F341" s="71"/>
      <c r="G341" s="72"/>
      <c r="H341" s="73"/>
      <c r="I341" s="68"/>
      <c r="J341" s="68"/>
      <c r="K341" s="70"/>
      <c r="L341" s="74"/>
      <c r="M341" s="67"/>
      <c r="N341" s="75"/>
      <c r="O341" s="75"/>
      <c r="P341" s="76"/>
      <c r="Q341" s="76"/>
      <c r="R341" s="119"/>
      <c r="S341" s="77"/>
      <c r="T341" s="80" t="str">
        <f t="shared" si="18"/>
        <v/>
      </c>
      <c r="U341" s="78" t="str">
        <f t="shared" si="19"/>
        <v/>
      </c>
      <c r="V341" s="77"/>
      <c r="W341" s="77"/>
      <c r="X341" s="19"/>
      <c r="Y341" s="140" t="str">
        <f>IF(B341=2.11,U341*VLOOKUP("101",Lohntabelle!N:P,2,FALSE),IFERROR(U341*VLOOKUP(I341&amp;"31",Lohntabelle!N:P,2,FALSE),""))</f>
        <v/>
      </c>
      <c r="Z341" s="141" t="str">
        <f>IF($B341="","",VLOOKUP($B341,Funktionen!$B$3:$E$99,3,FALSE))</f>
        <v/>
      </c>
      <c r="AA341" s="141" t="str">
        <f>IF($B341="","",VLOOKUP($B341,Funktionen!$B$3:$E$99,4,FALSE))</f>
        <v/>
      </c>
    </row>
    <row r="342" spans="1:27" s="144" customFormat="1" x14ac:dyDescent="0.2">
      <c r="A342" s="67"/>
      <c r="B342" s="68"/>
      <c r="C342" s="69" t="str">
        <f t="shared" si="17"/>
        <v/>
      </c>
      <c r="D342" s="67"/>
      <c r="E342" s="71"/>
      <c r="F342" s="71"/>
      <c r="G342" s="72"/>
      <c r="H342" s="73"/>
      <c r="I342" s="68"/>
      <c r="J342" s="68"/>
      <c r="K342" s="70"/>
      <c r="L342" s="74"/>
      <c r="M342" s="67"/>
      <c r="N342" s="75"/>
      <c r="O342" s="75"/>
      <c r="P342" s="76"/>
      <c r="Q342" s="76"/>
      <c r="R342" s="119"/>
      <c r="S342" s="77"/>
      <c r="T342" s="80" t="str">
        <f t="shared" si="18"/>
        <v/>
      </c>
      <c r="U342" s="78" t="str">
        <f t="shared" si="19"/>
        <v/>
      </c>
      <c r="V342" s="77"/>
      <c r="W342" s="77"/>
      <c r="X342" s="19"/>
      <c r="Y342" s="140" t="str">
        <f>IF(B342=2.11,U342*VLOOKUP("101",Lohntabelle!N:P,2,FALSE),IFERROR(U342*VLOOKUP(I342&amp;"31",Lohntabelle!N:P,2,FALSE),""))</f>
        <v/>
      </c>
      <c r="Z342" s="141" t="str">
        <f>IF($B342="","",VLOOKUP($B342,Funktionen!$B$3:$E$99,3,FALSE))</f>
        <v/>
      </c>
      <c r="AA342" s="141" t="str">
        <f>IF($B342="","",VLOOKUP($B342,Funktionen!$B$3:$E$99,4,FALSE))</f>
        <v/>
      </c>
    </row>
    <row r="343" spans="1:27" s="144" customFormat="1" x14ac:dyDescent="0.2">
      <c r="A343" s="67"/>
      <c r="B343" s="68"/>
      <c r="C343" s="69" t="str">
        <f t="shared" si="17"/>
        <v/>
      </c>
      <c r="D343" s="67"/>
      <c r="E343" s="71"/>
      <c r="F343" s="71"/>
      <c r="G343" s="72"/>
      <c r="H343" s="73"/>
      <c r="I343" s="68"/>
      <c r="J343" s="68"/>
      <c r="K343" s="70"/>
      <c r="L343" s="74"/>
      <c r="M343" s="67"/>
      <c r="N343" s="75"/>
      <c r="O343" s="75"/>
      <c r="P343" s="76"/>
      <c r="Q343" s="76"/>
      <c r="R343" s="119"/>
      <c r="S343" s="77"/>
      <c r="T343" s="80" t="str">
        <f t="shared" si="18"/>
        <v/>
      </c>
      <c r="U343" s="78" t="str">
        <f t="shared" si="19"/>
        <v/>
      </c>
      <c r="V343" s="77"/>
      <c r="W343" s="77"/>
      <c r="X343" s="19"/>
      <c r="Y343" s="140" t="str">
        <f>IF(B343=2.11,U343*VLOOKUP("101",Lohntabelle!N:P,2,FALSE),IFERROR(U343*VLOOKUP(I343&amp;"31",Lohntabelle!N:P,2,FALSE),""))</f>
        <v/>
      </c>
      <c r="Z343" s="141" t="str">
        <f>IF($B343="","",VLOOKUP($B343,Funktionen!$B$3:$E$99,3,FALSE))</f>
        <v/>
      </c>
      <c r="AA343" s="141" t="str">
        <f>IF($B343="","",VLOOKUP($B343,Funktionen!$B$3:$E$99,4,FALSE))</f>
        <v/>
      </c>
    </row>
    <row r="344" spans="1:27" s="144" customFormat="1" x14ac:dyDescent="0.2">
      <c r="A344" s="67"/>
      <c r="B344" s="68"/>
      <c r="C344" s="69" t="str">
        <f t="shared" si="17"/>
        <v/>
      </c>
      <c r="D344" s="67"/>
      <c r="E344" s="71"/>
      <c r="F344" s="71"/>
      <c r="G344" s="72"/>
      <c r="H344" s="73"/>
      <c r="I344" s="68"/>
      <c r="J344" s="68"/>
      <c r="K344" s="70"/>
      <c r="L344" s="74"/>
      <c r="M344" s="67"/>
      <c r="N344" s="75"/>
      <c r="O344" s="75"/>
      <c r="P344" s="76"/>
      <c r="Q344" s="76"/>
      <c r="R344" s="119"/>
      <c r="S344" s="77"/>
      <c r="T344" s="80" t="str">
        <f t="shared" si="18"/>
        <v/>
      </c>
      <c r="U344" s="78" t="str">
        <f t="shared" si="19"/>
        <v/>
      </c>
      <c r="V344" s="77"/>
      <c r="W344" s="77"/>
      <c r="X344" s="19"/>
      <c r="Y344" s="140" t="str">
        <f>IF(B344=2.11,U344*VLOOKUP("101",Lohntabelle!N:P,2,FALSE),IFERROR(U344*VLOOKUP(I344&amp;"31",Lohntabelle!N:P,2,FALSE),""))</f>
        <v/>
      </c>
      <c r="Z344" s="141" t="str">
        <f>IF($B344="","",VLOOKUP($B344,Funktionen!$B$3:$E$99,3,FALSE))</f>
        <v/>
      </c>
      <c r="AA344" s="141" t="str">
        <f>IF($B344="","",VLOOKUP($B344,Funktionen!$B$3:$E$99,4,FALSE))</f>
        <v/>
      </c>
    </row>
    <row r="345" spans="1:27" s="144" customFormat="1" x14ac:dyDescent="0.2">
      <c r="A345" s="67"/>
      <c r="B345" s="68"/>
      <c r="C345" s="69" t="str">
        <f t="shared" si="17"/>
        <v/>
      </c>
      <c r="D345" s="67"/>
      <c r="E345" s="71"/>
      <c r="F345" s="71"/>
      <c r="G345" s="72"/>
      <c r="H345" s="73"/>
      <c r="I345" s="68"/>
      <c r="J345" s="68"/>
      <c r="K345" s="70"/>
      <c r="L345" s="74"/>
      <c r="M345" s="67"/>
      <c r="N345" s="75"/>
      <c r="O345" s="75"/>
      <c r="P345" s="76"/>
      <c r="Q345" s="76"/>
      <c r="R345" s="119"/>
      <c r="S345" s="77"/>
      <c r="T345" s="80" t="str">
        <f t="shared" si="18"/>
        <v/>
      </c>
      <c r="U345" s="78" t="str">
        <f t="shared" si="19"/>
        <v/>
      </c>
      <c r="V345" s="77"/>
      <c r="W345" s="77"/>
      <c r="X345" s="19"/>
      <c r="Y345" s="140" t="str">
        <f>IF(B345=2.11,U345*VLOOKUP("101",Lohntabelle!N:P,2,FALSE),IFERROR(U345*VLOOKUP(I345&amp;"31",Lohntabelle!N:P,2,FALSE),""))</f>
        <v/>
      </c>
      <c r="Z345" s="141" t="str">
        <f>IF($B345="","",VLOOKUP($B345,Funktionen!$B$3:$E$99,3,FALSE))</f>
        <v/>
      </c>
      <c r="AA345" s="141" t="str">
        <f>IF($B345="","",VLOOKUP($B345,Funktionen!$B$3:$E$99,4,FALSE))</f>
        <v/>
      </c>
    </row>
    <row r="346" spans="1:27" s="144" customFormat="1" x14ac:dyDescent="0.2">
      <c r="A346" s="67"/>
      <c r="B346" s="68"/>
      <c r="C346" s="69" t="str">
        <f t="shared" si="17"/>
        <v/>
      </c>
      <c r="D346" s="67"/>
      <c r="E346" s="71"/>
      <c r="F346" s="71"/>
      <c r="G346" s="72"/>
      <c r="H346" s="73"/>
      <c r="I346" s="68"/>
      <c r="J346" s="68"/>
      <c r="K346" s="70"/>
      <c r="L346" s="74"/>
      <c r="M346" s="67"/>
      <c r="N346" s="75"/>
      <c r="O346" s="75"/>
      <c r="P346" s="76"/>
      <c r="Q346" s="76"/>
      <c r="R346" s="119"/>
      <c r="S346" s="77"/>
      <c r="T346" s="80" t="str">
        <f t="shared" si="18"/>
        <v/>
      </c>
      <c r="U346" s="78" t="str">
        <f t="shared" si="19"/>
        <v/>
      </c>
      <c r="V346" s="77"/>
      <c r="W346" s="77"/>
      <c r="X346" s="19"/>
      <c r="Y346" s="140" t="str">
        <f>IF(B346=2.11,U346*VLOOKUP("101",Lohntabelle!N:P,2,FALSE),IFERROR(U346*VLOOKUP(I346&amp;"31",Lohntabelle!N:P,2,FALSE),""))</f>
        <v/>
      </c>
      <c r="Z346" s="141" t="str">
        <f>IF($B346="","",VLOOKUP($B346,Funktionen!$B$3:$E$99,3,FALSE))</f>
        <v/>
      </c>
      <c r="AA346" s="141" t="str">
        <f>IF($B346="","",VLOOKUP($B346,Funktionen!$B$3:$E$99,4,FALSE))</f>
        <v/>
      </c>
    </row>
    <row r="347" spans="1:27" s="144" customFormat="1" x14ac:dyDescent="0.2">
      <c r="A347" s="67"/>
      <c r="B347" s="68"/>
      <c r="C347" s="69" t="str">
        <f t="shared" si="17"/>
        <v/>
      </c>
      <c r="D347" s="67"/>
      <c r="E347" s="71"/>
      <c r="F347" s="71"/>
      <c r="G347" s="72"/>
      <c r="H347" s="73"/>
      <c r="I347" s="68"/>
      <c r="J347" s="68"/>
      <c r="K347" s="70"/>
      <c r="L347" s="74"/>
      <c r="M347" s="67"/>
      <c r="N347" s="75"/>
      <c r="O347" s="75"/>
      <c r="P347" s="76"/>
      <c r="Q347" s="76"/>
      <c r="R347" s="119"/>
      <c r="S347" s="77"/>
      <c r="T347" s="80" t="str">
        <f t="shared" si="18"/>
        <v/>
      </c>
      <c r="U347" s="78" t="str">
        <f t="shared" si="19"/>
        <v/>
      </c>
      <c r="V347" s="77"/>
      <c r="W347" s="77"/>
      <c r="X347" s="19"/>
      <c r="Y347" s="140" t="str">
        <f>IF(B347=2.11,U347*VLOOKUP("101",Lohntabelle!N:P,2,FALSE),IFERROR(U347*VLOOKUP(I347&amp;"31",Lohntabelle!N:P,2,FALSE),""))</f>
        <v/>
      </c>
      <c r="Z347" s="141" t="str">
        <f>IF($B347="","",VLOOKUP($B347,Funktionen!$B$3:$E$99,3,FALSE))</f>
        <v/>
      </c>
      <c r="AA347" s="141" t="str">
        <f>IF($B347="","",VLOOKUP($B347,Funktionen!$B$3:$E$99,4,FALSE))</f>
        <v/>
      </c>
    </row>
    <row r="348" spans="1:27" s="144" customFormat="1" x14ac:dyDescent="0.2">
      <c r="A348" s="67"/>
      <c r="B348" s="68"/>
      <c r="C348" s="69" t="str">
        <f t="shared" si="17"/>
        <v/>
      </c>
      <c r="D348" s="67"/>
      <c r="E348" s="71"/>
      <c r="F348" s="71"/>
      <c r="G348" s="72"/>
      <c r="H348" s="73"/>
      <c r="I348" s="68"/>
      <c r="J348" s="68"/>
      <c r="K348" s="70"/>
      <c r="L348" s="74"/>
      <c r="M348" s="67"/>
      <c r="N348" s="75"/>
      <c r="O348" s="75"/>
      <c r="P348" s="76"/>
      <c r="Q348" s="76"/>
      <c r="R348" s="119"/>
      <c r="S348" s="77"/>
      <c r="T348" s="80" t="str">
        <f t="shared" si="18"/>
        <v/>
      </c>
      <c r="U348" s="78" t="str">
        <f t="shared" si="19"/>
        <v/>
      </c>
      <c r="V348" s="77"/>
      <c r="W348" s="77"/>
      <c r="X348" s="19"/>
      <c r="Y348" s="140" t="str">
        <f>IF(B348=2.11,U348*VLOOKUP("101",Lohntabelle!N:P,2,FALSE),IFERROR(U348*VLOOKUP(I348&amp;"31",Lohntabelle!N:P,2,FALSE),""))</f>
        <v/>
      </c>
      <c r="Z348" s="141" t="str">
        <f>IF($B348="","",VLOOKUP($B348,Funktionen!$B$3:$E$99,3,FALSE))</f>
        <v/>
      </c>
      <c r="AA348" s="141" t="str">
        <f>IF($B348="","",VLOOKUP($B348,Funktionen!$B$3:$E$99,4,FALSE))</f>
        <v/>
      </c>
    </row>
    <row r="349" spans="1:27" s="144" customFormat="1" x14ac:dyDescent="0.2">
      <c r="A349" s="67"/>
      <c r="B349" s="68"/>
      <c r="C349" s="69" t="str">
        <f t="shared" si="17"/>
        <v/>
      </c>
      <c r="D349" s="67"/>
      <c r="E349" s="71"/>
      <c r="F349" s="71"/>
      <c r="G349" s="72"/>
      <c r="H349" s="73"/>
      <c r="I349" s="68"/>
      <c r="J349" s="68"/>
      <c r="K349" s="70"/>
      <c r="L349" s="74"/>
      <c r="M349" s="67"/>
      <c r="N349" s="75"/>
      <c r="O349" s="75"/>
      <c r="P349" s="76"/>
      <c r="Q349" s="76"/>
      <c r="R349" s="119"/>
      <c r="S349" s="77"/>
      <c r="T349" s="80" t="str">
        <f t="shared" si="18"/>
        <v/>
      </c>
      <c r="U349" s="78" t="str">
        <f t="shared" si="19"/>
        <v/>
      </c>
      <c r="V349" s="77"/>
      <c r="W349" s="77"/>
      <c r="X349" s="19"/>
      <c r="Y349" s="140" t="str">
        <f>IF(B349=2.11,U349*VLOOKUP("101",Lohntabelle!N:P,2,FALSE),IFERROR(U349*VLOOKUP(I349&amp;"31",Lohntabelle!N:P,2,FALSE),""))</f>
        <v/>
      </c>
      <c r="Z349" s="141" t="str">
        <f>IF($B349="","",VLOOKUP($B349,Funktionen!$B$3:$E$99,3,FALSE))</f>
        <v/>
      </c>
      <c r="AA349" s="141" t="str">
        <f>IF($B349="","",VLOOKUP($B349,Funktionen!$B$3:$E$99,4,FALSE))</f>
        <v/>
      </c>
    </row>
    <row r="350" spans="1:27" s="144" customFormat="1" x14ac:dyDescent="0.2">
      <c r="A350" s="67"/>
      <c r="B350" s="68"/>
      <c r="C350" s="69" t="str">
        <f t="shared" si="17"/>
        <v/>
      </c>
      <c r="D350" s="67"/>
      <c r="E350" s="71"/>
      <c r="F350" s="71"/>
      <c r="G350" s="72"/>
      <c r="H350" s="73"/>
      <c r="I350" s="68"/>
      <c r="J350" s="68"/>
      <c r="K350" s="70"/>
      <c r="L350" s="74"/>
      <c r="M350" s="67"/>
      <c r="N350" s="75"/>
      <c r="O350" s="75"/>
      <c r="P350" s="76"/>
      <c r="Q350" s="76"/>
      <c r="R350" s="119"/>
      <c r="S350" s="77"/>
      <c r="T350" s="80" t="str">
        <f t="shared" si="18"/>
        <v/>
      </c>
      <c r="U350" s="78" t="str">
        <f t="shared" si="19"/>
        <v/>
      </c>
      <c r="V350" s="77"/>
      <c r="W350" s="77"/>
      <c r="X350" s="19"/>
      <c r="Y350" s="140" t="str">
        <f>IF(B350=2.11,U350*VLOOKUP("101",Lohntabelle!N:P,2,FALSE),IFERROR(U350*VLOOKUP(I350&amp;"31",Lohntabelle!N:P,2,FALSE),""))</f>
        <v/>
      </c>
      <c r="Z350" s="141" t="str">
        <f>IF($B350="","",VLOOKUP($B350,Funktionen!$B$3:$E$99,3,FALSE))</f>
        <v/>
      </c>
      <c r="AA350" s="141" t="str">
        <f>IF($B350="","",VLOOKUP($B350,Funktionen!$B$3:$E$99,4,FALSE))</f>
        <v/>
      </c>
    </row>
    <row r="351" spans="1:27" s="144" customFormat="1" x14ac:dyDescent="0.2">
      <c r="A351" s="67"/>
      <c r="B351" s="68"/>
      <c r="C351" s="69" t="str">
        <f t="shared" si="17"/>
        <v/>
      </c>
      <c r="D351" s="67"/>
      <c r="E351" s="71"/>
      <c r="F351" s="71"/>
      <c r="G351" s="72"/>
      <c r="H351" s="73"/>
      <c r="I351" s="68"/>
      <c r="J351" s="68"/>
      <c r="K351" s="70"/>
      <c r="L351" s="74"/>
      <c r="M351" s="67"/>
      <c r="N351" s="75"/>
      <c r="O351" s="75"/>
      <c r="P351" s="76"/>
      <c r="Q351" s="76"/>
      <c r="R351" s="119"/>
      <c r="S351" s="77"/>
      <c r="T351" s="80" t="str">
        <f t="shared" si="18"/>
        <v/>
      </c>
      <c r="U351" s="78" t="str">
        <f t="shared" si="19"/>
        <v/>
      </c>
      <c r="V351" s="77"/>
      <c r="W351" s="77"/>
      <c r="X351" s="19"/>
      <c r="Y351" s="140" t="str">
        <f>IF(B351=2.11,U351*VLOOKUP("101",Lohntabelle!N:P,2,FALSE),IFERROR(U351*VLOOKUP(I351&amp;"31",Lohntabelle!N:P,2,FALSE),""))</f>
        <v/>
      </c>
      <c r="Z351" s="141" t="str">
        <f>IF($B351="","",VLOOKUP($B351,Funktionen!$B$3:$E$99,3,FALSE))</f>
        <v/>
      </c>
      <c r="AA351" s="141" t="str">
        <f>IF($B351="","",VLOOKUP($B351,Funktionen!$B$3:$E$99,4,FALSE))</f>
        <v/>
      </c>
    </row>
    <row r="352" spans="1:27" s="144" customFormat="1" x14ac:dyDescent="0.2">
      <c r="A352" s="67"/>
      <c r="B352" s="68"/>
      <c r="C352" s="69" t="str">
        <f t="shared" si="17"/>
        <v/>
      </c>
      <c r="D352" s="67"/>
      <c r="E352" s="71"/>
      <c r="F352" s="71"/>
      <c r="G352" s="72"/>
      <c r="H352" s="73"/>
      <c r="I352" s="68"/>
      <c r="J352" s="68"/>
      <c r="K352" s="70"/>
      <c r="L352" s="74"/>
      <c r="M352" s="67"/>
      <c r="N352" s="75"/>
      <c r="O352" s="75"/>
      <c r="P352" s="76"/>
      <c r="Q352" s="76"/>
      <c r="R352" s="119"/>
      <c r="S352" s="77"/>
      <c r="T352" s="80" t="str">
        <f t="shared" si="18"/>
        <v/>
      </c>
      <c r="U352" s="78" t="str">
        <f t="shared" si="19"/>
        <v/>
      </c>
      <c r="V352" s="77"/>
      <c r="W352" s="77"/>
      <c r="X352" s="19"/>
      <c r="Y352" s="140" t="str">
        <f>IF(B352=2.11,U352*VLOOKUP("101",Lohntabelle!N:P,2,FALSE),IFERROR(U352*VLOOKUP(I352&amp;"31",Lohntabelle!N:P,2,FALSE),""))</f>
        <v/>
      </c>
      <c r="Z352" s="141" t="str">
        <f>IF($B352="","",VLOOKUP($B352,Funktionen!$B$3:$E$99,3,FALSE))</f>
        <v/>
      </c>
      <c r="AA352" s="141" t="str">
        <f>IF($B352="","",VLOOKUP($B352,Funktionen!$B$3:$E$99,4,FALSE))</f>
        <v/>
      </c>
    </row>
    <row r="353" spans="1:27" s="144" customFormat="1" x14ac:dyDescent="0.2">
      <c r="A353" s="67"/>
      <c r="B353" s="68"/>
      <c r="C353" s="69" t="str">
        <f t="shared" si="17"/>
        <v/>
      </c>
      <c r="D353" s="67"/>
      <c r="E353" s="71"/>
      <c r="F353" s="71"/>
      <c r="G353" s="72"/>
      <c r="H353" s="73"/>
      <c r="I353" s="68"/>
      <c r="J353" s="68"/>
      <c r="K353" s="70"/>
      <c r="L353" s="74"/>
      <c r="M353" s="67"/>
      <c r="N353" s="75"/>
      <c r="O353" s="75"/>
      <c r="P353" s="76"/>
      <c r="Q353" s="76"/>
      <c r="R353" s="119"/>
      <c r="S353" s="77"/>
      <c r="T353" s="80" t="str">
        <f t="shared" si="18"/>
        <v/>
      </c>
      <c r="U353" s="78" t="str">
        <f t="shared" si="19"/>
        <v/>
      </c>
      <c r="V353" s="77"/>
      <c r="W353" s="77"/>
      <c r="X353" s="19"/>
      <c r="Y353" s="140" t="str">
        <f>IF(B353=2.11,U353*VLOOKUP("101",Lohntabelle!N:P,2,FALSE),IFERROR(U353*VLOOKUP(I353&amp;"31",Lohntabelle!N:P,2,FALSE),""))</f>
        <v/>
      </c>
      <c r="Z353" s="141" t="str">
        <f>IF($B353="","",VLOOKUP($B353,Funktionen!$B$3:$E$99,3,FALSE))</f>
        <v/>
      </c>
      <c r="AA353" s="141" t="str">
        <f>IF($B353="","",VLOOKUP($B353,Funktionen!$B$3:$E$99,4,FALSE))</f>
        <v/>
      </c>
    </row>
    <row r="354" spans="1:27" s="144" customFormat="1" x14ac:dyDescent="0.2">
      <c r="A354" s="67"/>
      <c r="B354" s="68"/>
      <c r="C354" s="69" t="str">
        <f t="shared" si="17"/>
        <v/>
      </c>
      <c r="D354" s="67"/>
      <c r="E354" s="71"/>
      <c r="F354" s="71"/>
      <c r="G354" s="72"/>
      <c r="H354" s="73"/>
      <c r="I354" s="68"/>
      <c r="J354" s="68"/>
      <c r="K354" s="70"/>
      <c r="L354" s="74"/>
      <c r="M354" s="67"/>
      <c r="N354" s="75"/>
      <c r="O354" s="75"/>
      <c r="P354" s="76"/>
      <c r="Q354" s="76"/>
      <c r="R354" s="119"/>
      <c r="S354" s="77"/>
      <c r="T354" s="80" t="str">
        <f t="shared" si="18"/>
        <v/>
      </c>
      <c r="U354" s="78" t="str">
        <f t="shared" si="19"/>
        <v/>
      </c>
      <c r="V354" s="77"/>
      <c r="W354" s="77"/>
      <c r="X354" s="19"/>
      <c r="Y354" s="140" t="str">
        <f>IF(B354=2.11,U354*VLOOKUP("101",Lohntabelle!N:P,2,FALSE),IFERROR(U354*VLOOKUP(I354&amp;"31",Lohntabelle!N:P,2,FALSE),""))</f>
        <v/>
      </c>
      <c r="Z354" s="141" t="str">
        <f>IF($B354="","",VLOOKUP($B354,Funktionen!$B$3:$E$99,3,FALSE))</f>
        <v/>
      </c>
      <c r="AA354" s="141" t="str">
        <f>IF($B354="","",VLOOKUP($B354,Funktionen!$B$3:$E$99,4,FALSE))</f>
        <v/>
      </c>
    </row>
    <row r="355" spans="1:27" s="144" customFormat="1" x14ac:dyDescent="0.2">
      <c r="A355" s="67"/>
      <c r="B355" s="68"/>
      <c r="C355" s="69" t="str">
        <f t="shared" si="17"/>
        <v/>
      </c>
      <c r="D355" s="67"/>
      <c r="E355" s="71"/>
      <c r="F355" s="71"/>
      <c r="G355" s="72"/>
      <c r="H355" s="73"/>
      <c r="I355" s="68"/>
      <c r="J355" s="68"/>
      <c r="K355" s="70"/>
      <c r="L355" s="74"/>
      <c r="M355" s="67"/>
      <c r="N355" s="75"/>
      <c r="O355" s="75"/>
      <c r="P355" s="76"/>
      <c r="Q355" s="76"/>
      <c r="R355" s="119"/>
      <c r="S355" s="77"/>
      <c r="T355" s="80" t="str">
        <f t="shared" si="18"/>
        <v/>
      </c>
      <c r="U355" s="78" t="str">
        <f t="shared" si="19"/>
        <v/>
      </c>
      <c r="V355" s="77"/>
      <c r="W355" s="77"/>
      <c r="X355" s="19"/>
      <c r="Y355" s="140" t="str">
        <f>IF(B355=2.11,U355*VLOOKUP("101",Lohntabelle!N:P,2,FALSE),IFERROR(U355*VLOOKUP(I355&amp;"31",Lohntabelle!N:P,2,FALSE),""))</f>
        <v/>
      </c>
      <c r="Z355" s="141" t="str">
        <f>IF($B355="","",VLOOKUP($B355,Funktionen!$B$3:$E$99,3,FALSE))</f>
        <v/>
      </c>
      <c r="AA355" s="141" t="str">
        <f>IF($B355="","",VLOOKUP($B355,Funktionen!$B$3:$E$99,4,FALSE))</f>
        <v/>
      </c>
    </row>
    <row r="356" spans="1:27" s="144" customFormat="1" x14ac:dyDescent="0.2">
      <c r="A356" s="67"/>
      <c r="B356" s="68"/>
      <c r="C356" s="69" t="str">
        <f t="shared" si="17"/>
        <v/>
      </c>
      <c r="D356" s="67"/>
      <c r="E356" s="71"/>
      <c r="F356" s="71"/>
      <c r="G356" s="72"/>
      <c r="H356" s="73"/>
      <c r="I356" s="68"/>
      <c r="J356" s="68"/>
      <c r="K356" s="70"/>
      <c r="L356" s="74"/>
      <c r="M356" s="67"/>
      <c r="N356" s="75"/>
      <c r="O356" s="75"/>
      <c r="P356" s="76"/>
      <c r="Q356" s="76"/>
      <c r="R356" s="119"/>
      <c r="S356" s="77"/>
      <c r="T356" s="80" t="str">
        <f t="shared" si="18"/>
        <v/>
      </c>
      <c r="U356" s="78" t="str">
        <f t="shared" si="19"/>
        <v/>
      </c>
      <c r="V356" s="77"/>
      <c r="W356" s="77"/>
      <c r="X356" s="19"/>
      <c r="Y356" s="140" t="str">
        <f>IF(B356=2.11,U356*VLOOKUP("101",Lohntabelle!N:P,2,FALSE),IFERROR(U356*VLOOKUP(I356&amp;"31",Lohntabelle!N:P,2,FALSE),""))</f>
        <v/>
      </c>
      <c r="Z356" s="141" t="str">
        <f>IF($B356="","",VLOOKUP($B356,Funktionen!$B$3:$E$99,3,FALSE))</f>
        <v/>
      </c>
      <c r="AA356" s="141" t="str">
        <f>IF($B356="","",VLOOKUP($B356,Funktionen!$B$3:$E$99,4,FALSE))</f>
        <v/>
      </c>
    </row>
    <row r="357" spans="1:27" s="144" customFormat="1" x14ac:dyDescent="0.2">
      <c r="A357" s="67"/>
      <c r="B357" s="68"/>
      <c r="C357" s="69" t="str">
        <f t="shared" si="17"/>
        <v/>
      </c>
      <c r="D357" s="67"/>
      <c r="E357" s="71"/>
      <c r="F357" s="71"/>
      <c r="G357" s="72"/>
      <c r="H357" s="73"/>
      <c r="I357" s="68"/>
      <c r="J357" s="68"/>
      <c r="K357" s="70"/>
      <c r="L357" s="74"/>
      <c r="M357" s="67"/>
      <c r="N357" s="75"/>
      <c r="O357" s="75"/>
      <c r="P357" s="76"/>
      <c r="Q357" s="76"/>
      <c r="R357" s="119"/>
      <c r="S357" s="77"/>
      <c r="T357" s="80" t="str">
        <f t="shared" si="18"/>
        <v/>
      </c>
      <c r="U357" s="78" t="str">
        <f t="shared" si="19"/>
        <v/>
      </c>
      <c r="V357" s="77"/>
      <c r="W357" s="77"/>
      <c r="X357" s="19"/>
      <c r="Y357" s="140" t="str">
        <f>IF(B357=2.11,U357*VLOOKUP("101",Lohntabelle!N:P,2,FALSE),IFERROR(U357*VLOOKUP(I357&amp;"31",Lohntabelle!N:P,2,FALSE),""))</f>
        <v/>
      </c>
      <c r="Z357" s="141" t="str">
        <f>IF($B357="","",VLOOKUP($B357,Funktionen!$B$3:$E$99,3,FALSE))</f>
        <v/>
      </c>
      <c r="AA357" s="141" t="str">
        <f>IF($B357="","",VLOOKUP($B357,Funktionen!$B$3:$E$99,4,FALSE))</f>
        <v/>
      </c>
    </row>
    <row r="358" spans="1:27" s="144" customFormat="1" x14ac:dyDescent="0.2">
      <c r="A358" s="67"/>
      <c r="B358" s="68"/>
      <c r="C358" s="69" t="str">
        <f t="shared" si="17"/>
        <v/>
      </c>
      <c r="D358" s="67"/>
      <c r="E358" s="71"/>
      <c r="F358" s="71"/>
      <c r="G358" s="72"/>
      <c r="H358" s="73"/>
      <c r="I358" s="68"/>
      <c r="J358" s="68"/>
      <c r="K358" s="70"/>
      <c r="L358" s="74"/>
      <c r="M358" s="67"/>
      <c r="N358" s="75"/>
      <c r="O358" s="75"/>
      <c r="P358" s="76"/>
      <c r="Q358" s="76"/>
      <c r="R358" s="119"/>
      <c r="S358" s="77"/>
      <c r="T358" s="80" t="str">
        <f t="shared" si="18"/>
        <v/>
      </c>
      <c r="U358" s="78" t="str">
        <f t="shared" si="19"/>
        <v/>
      </c>
      <c r="V358" s="77"/>
      <c r="W358" s="77"/>
      <c r="X358" s="19"/>
      <c r="Y358" s="140" t="str">
        <f>IF(B358=2.11,U358*VLOOKUP("101",Lohntabelle!N:P,2,FALSE),IFERROR(U358*VLOOKUP(I358&amp;"31",Lohntabelle!N:P,2,FALSE),""))</f>
        <v/>
      </c>
      <c r="Z358" s="141" t="str">
        <f>IF($B358="","",VLOOKUP($B358,Funktionen!$B$3:$E$99,3,FALSE))</f>
        <v/>
      </c>
      <c r="AA358" s="141" t="str">
        <f>IF($B358="","",VLOOKUP($B358,Funktionen!$B$3:$E$99,4,FALSE))</f>
        <v/>
      </c>
    </row>
    <row r="359" spans="1:27" s="144" customFormat="1" x14ac:dyDescent="0.2">
      <c r="A359" s="67"/>
      <c r="B359" s="68"/>
      <c r="C359" s="69" t="str">
        <f t="shared" si="17"/>
        <v/>
      </c>
      <c r="D359" s="67"/>
      <c r="E359" s="71"/>
      <c r="F359" s="71"/>
      <c r="G359" s="72"/>
      <c r="H359" s="73"/>
      <c r="I359" s="68"/>
      <c r="J359" s="68"/>
      <c r="K359" s="70"/>
      <c r="L359" s="74"/>
      <c r="M359" s="67"/>
      <c r="N359" s="75"/>
      <c r="O359" s="75"/>
      <c r="P359" s="76"/>
      <c r="Q359" s="76"/>
      <c r="R359" s="119"/>
      <c r="S359" s="77"/>
      <c r="T359" s="80" t="str">
        <f t="shared" si="18"/>
        <v/>
      </c>
      <c r="U359" s="78" t="str">
        <f t="shared" si="19"/>
        <v/>
      </c>
      <c r="V359" s="77"/>
      <c r="W359" s="77"/>
      <c r="X359" s="19"/>
      <c r="Y359" s="140" t="str">
        <f>IF(B359=2.11,U359*VLOOKUP("101",Lohntabelle!N:P,2,FALSE),IFERROR(U359*VLOOKUP(I359&amp;"31",Lohntabelle!N:P,2,FALSE),""))</f>
        <v/>
      </c>
      <c r="Z359" s="141" t="str">
        <f>IF($B359="","",VLOOKUP($B359,Funktionen!$B$3:$E$99,3,FALSE))</f>
        <v/>
      </c>
      <c r="AA359" s="141" t="str">
        <f>IF($B359="","",VLOOKUP($B359,Funktionen!$B$3:$E$99,4,FALSE))</f>
        <v/>
      </c>
    </row>
    <row r="360" spans="1:27" s="144" customFormat="1" x14ac:dyDescent="0.2">
      <c r="A360" s="67"/>
      <c r="B360" s="68"/>
      <c r="C360" s="69" t="str">
        <f t="shared" si="17"/>
        <v/>
      </c>
      <c r="D360" s="67"/>
      <c r="E360" s="71"/>
      <c r="F360" s="71"/>
      <c r="G360" s="72"/>
      <c r="H360" s="73"/>
      <c r="I360" s="68"/>
      <c r="J360" s="68"/>
      <c r="K360" s="70"/>
      <c r="L360" s="74"/>
      <c r="M360" s="67"/>
      <c r="N360" s="75"/>
      <c r="O360" s="75"/>
      <c r="P360" s="76"/>
      <c r="Q360" s="76"/>
      <c r="R360" s="119"/>
      <c r="S360" s="77"/>
      <c r="T360" s="80" t="str">
        <f t="shared" si="18"/>
        <v/>
      </c>
      <c r="U360" s="78" t="str">
        <f t="shared" si="19"/>
        <v/>
      </c>
      <c r="V360" s="77"/>
      <c r="W360" s="77"/>
      <c r="X360" s="19"/>
      <c r="Y360" s="140" t="str">
        <f>IF(B360=2.11,U360*VLOOKUP("101",Lohntabelle!N:P,2,FALSE),IFERROR(U360*VLOOKUP(I360&amp;"31",Lohntabelle!N:P,2,FALSE),""))</f>
        <v/>
      </c>
      <c r="Z360" s="141" t="str">
        <f>IF($B360="","",VLOOKUP($B360,Funktionen!$B$3:$E$99,3,FALSE))</f>
        <v/>
      </c>
      <c r="AA360" s="141" t="str">
        <f>IF($B360="","",VLOOKUP($B360,Funktionen!$B$3:$E$99,4,FALSE))</f>
        <v/>
      </c>
    </row>
    <row r="361" spans="1:27" s="144" customFormat="1" x14ac:dyDescent="0.2">
      <c r="A361" s="67"/>
      <c r="B361" s="68"/>
      <c r="C361" s="69" t="str">
        <f t="shared" si="17"/>
        <v/>
      </c>
      <c r="D361" s="67"/>
      <c r="E361" s="71"/>
      <c r="F361" s="71"/>
      <c r="G361" s="72"/>
      <c r="H361" s="73"/>
      <c r="I361" s="68"/>
      <c r="J361" s="68"/>
      <c r="K361" s="70"/>
      <c r="L361" s="74"/>
      <c r="M361" s="67"/>
      <c r="N361" s="75"/>
      <c r="O361" s="75"/>
      <c r="P361" s="76"/>
      <c r="Q361" s="76"/>
      <c r="R361" s="119"/>
      <c r="S361" s="77"/>
      <c r="T361" s="80" t="str">
        <f t="shared" si="18"/>
        <v/>
      </c>
      <c r="U361" s="78" t="str">
        <f t="shared" si="19"/>
        <v/>
      </c>
      <c r="V361" s="77"/>
      <c r="W361" s="77"/>
      <c r="X361" s="19"/>
      <c r="Y361" s="140" t="str">
        <f>IF(B361=2.11,U361*VLOOKUP("101",Lohntabelle!N:P,2,FALSE),IFERROR(U361*VLOOKUP(I361&amp;"31",Lohntabelle!N:P,2,FALSE),""))</f>
        <v/>
      </c>
      <c r="Z361" s="141" t="str">
        <f>IF($B361="","",VLOOKUP($B361,Funktionen!$B$3:$E$99,3,FALSE))</f>
        <v/>
      </c>
      <c r="AA361" s="141" t="str">
        <f>IF($B361="","",VLOOKUP($B361,Funktionen!$B$3:$E$99,4,FALSE))</f>
        <v/>
      </c>
    </row>
    <row r="362" spans="1:27" s="144" customFormat="1" x14ac:dyDescent="0.2">
      <c r="A362" s="67"/>
      <c r="B362" s="68"/>
      <c r="C362" s="69" t="str">
        <f t="shared" si="17"/>
        <v/>
      </c>
      <c r="D362" s="67"/>
      <c r="E362" s="71"/>
      <c r="F362" s="71"/>
      <c r="G362" s="72"/>
      <c r="H362" s="73"/>
      <c r="I362" s="68"/>
      <c r="J362" s="68"/>
      <c r="K362" s="70"/>
      <c r="L362" s="74"/>
      <c r="M362" s="67"/>
      <c r="N362" s="75"/>
      <c r="O362" s="75"/>
      <c r="P362" s="76"/>
      <c r="Q362" s="76"/>
      <c r="R362" s="119"/>
      <c r="S362" s="77"/>
      <c r="T362" s="80" t="str">
        <f t="shared" si="18"/>
        <v/>
      </c>
      <c r="U362" s="78" t="str">
        <f t="shared" si="19"/>
        <v/>
      </c>
      <c r="V362" s="77"/>
      <c r="W362" s="77"/>
      <c r="X362" s="19"/>
      <c r="Y362" s="140" t="str">
        <f>IF(B362=2.11,U362*VLOOKUP("101",Lohntabelle!N:P,2,FALSE),IFERROR(U362*VLOOKUP(I362&amp;"31",Lohntabelle!N:P,2,FALSE),""))</f>
        <v/>
      </c>
      <c r="Z362" s="141" t="str">
        <f>IF($B362="","",VLOOKUP($B362,Funktionen!$B$3:$E$99,3,FALSE))</f>
        <v/>
      </c>
      <c r="AA362" s="141" t="str">
        <f>IF($B362="","",VLOOKUP($B362,Funktionen!$B$3:$E$99,4,FALSE))</f>
        <v/>
      </c>
    </row>
    <row r="363" spans="1:27" s="144" customFormat="1" x14ac:dyDescent="0.2">
      <c r="A363" s="67"/>
      <c r="B363" s="68"/>
      <c r="C363" s="69" t="str">
        <f t="shared" si="17"/>
        <v/>
      </c>
      <c r="D363" s="67"/>
      <c r="E363" s="71"/>
      <c r="F363" s="71"/>
      <c r="G363" s="72"/>
      <c r="H363" s="73"/>
      <c r="I363" s="68"/>
      <c r="J363" s="68"/>
      <c r="K363" s="70"/>
      <c r="L363" s="74"/>
      <c r="M363" s="67"/>
      <c r="N363" s="75"/>
      <c r="O363" s="75"/>
      <c r="P363" s="76"/>
      <c r="Q363" s="76"/>
      <c r="R363" s="119"/>
      <c r="S363" s="77"/>
      <c r="T363" s="80" t="str">
        <f t="shared" si="18"/>
        <v/>
      </c>
      <c r="U363" s="78" t="str">
        <f t="shared" si="19"/>
        <v/>
      </c>
      <c r="V363" s="77"/>
      <c r="W363" s="77"/>
      <c r="X363" s="19"/>
      <c r="Y363" s="140" t="str">
        <f>IF(B363=2.11,U363*VLOOKUP("101",Lohntabelle!N:P,2,FALSE),IFERROR(U363*VLOOKUP(I363&amp;"31",Lohntabelle!N:P,2,FALSE),""))</f>
        <v/>
      </c>
      <c r="Z363" s="141" t="str">
        <f>IF($B363="","",VLOOKUP($B363,Funktionen!$B$3:$E$99,3,FALSE))</f>
        <v/>
      </c>
      <c r="AA363" s="141" t="str">
        <f>IF($B363="","",VLOOKUP($B363,Funktionen!$B$3:$E$99,4,FALSE))</f>
        <v/>
      </c>
    </row>
    <row r="364" spans="1:27" s="144" customFormat="1" x14ac:dyDescent="0.2">
      <c r="A364" s="67"/>
      <c r="B364" s="68"/>
      <c r="C364" s="69" t="str">
        <f t="shared" ref="C364:C427" si="20">IF(B364="","",VLOOKUP(B364,Einreihungsplan,2,0))</f>
        <v/>
      </c>
      <c r="D364" s="67"/>
      <c r="E364" s="71"/>
      <c r="F364" s="71"/>
      <c r="G364" s="72"/>
      <c r="H364" s="73"/>
      <c r="I364" s="68"/>
      <c r="J364" s="68"/>
      <c r="K364" s="70"/>
      <c r="L364" s="74"/>
      <c r="M364" s="67"/>
      <c r="N364" s="75"/>
      <c r="O364" s="75"/>
      <c r="P364" s="76"/>
      <c r="Q364" s="76"/>
      <c r="R364" s="119"/>
      <c r="S364" s="77"/>
      <c r="T364" s="80" t="str">
        <f t="shared" ref="T364:T427" si="21">IFERROR(IF(B364=2.11,
IF(S364&lt;Y364*0.645*0.5,S364-Y364*0.645*0.5,IF(S364&gt;Y364,S364-Y364,"")),
IF(S364&lt;Y364*0.645,S364-Y364*0.645,IF(S364&gt;Y364,S364-Y364,""))),"")</f>
        <v/>
      </c>
      <c r="U364" s="78" t="str">
        <f t="shared" ref="U364:U427" si="22">IF(L364=0,"",IFERROR(R364/12*L364,""))</f>
        <v/>
      </c>
      <c r="V364" s="77"/>
      <c r="W364" s="77"/>
      <c r="X364" s="19"/>
      <c r="Y364" s="140" t="str">
        <f>IF(B364=2.11,U364*VLOOKUP("101",Lohntabelle!N:P,2,FALSE),IFERROR(U364*VLOOKUP(I364&amp;"31",Lohntabelle!N:P,2,FALSE),""))</f>
        <v/>
      </c>
      <c r="Z364" s="141" t="str">
        <f>IF($B364="","",VLOOKUP($B364,Funktionen!$B$3:$E$99,3,FALSE))</f>
        <v/>
      </c>
      <c r="AA364" s="141" t="str">
        <f>IF($B364="","",VLOOKUP($B364,Funktionen!$B$3:$E$99,4,FALSE))</f>
        <v/>
      </c>
    </row>
    <row r="365" spans="1:27" s="144" customFormat="1" x14ac:dyDescent="0.2">
      <c r="A365" s="67"/>
      <c r="B365" s="68"/>
      <c r="C365" s="69" t="str">
        <f t="shared" si="20"/>
        <v/>
      </c>
      <c r="D365" s="67"/>
      <c r="E365" s="71"/>
      <c r="F365" s="71"/>
      <c r="G365" s="72"/>
      <c r="H365" s="73"/>
      <c r="I365" s="68"/>
      <c r="J365" s="68"/>
      <c r="K365" s="70"/>
      <c r="L365" s="74"/>
      <c r="M365" s="67"/>
      <c r="N365" s="75"/>
      <c r="O365" s="75"/>
      <c r="P365" s="76"/>
      <c r="Q365" s="76"/>
      <c r="R365" s="119"/>
      <c r="S365" s="77"/>
      <c r="T365" s="80" t="str">
        <f t="shared" si="21"/>
        <v/>
      </c>
      <c r="U365" s="78" t="str">
        <f t="shared" si="22"/>
        <v/>
      </c>
      <c r="V365" s="77"/>
      <c r="W365" s="77"/>
      <c r="X365" s="19"/>
      <c r="Y365" s="140" t="str">
        <f>IF(B365=2.11,U365*VLOOKUP("101",Lohntabelle!N:P,2,FALSE),IFERROR(U365*VLOOKUP(I365&amp;"31",Lohntabelle!N:P,2,FALSE),""))</f>
        <v/>
      </c>
      <c r="Z365" s="141" t="str">
        <f>IF($B365="","",VLOOKUP($B365,Funktionen!$B$3:$E$99,3,FALSE))</f>
        <v/>
      </c>
      <c r="AA365" s="141" t="str">
        <f>IF($B365="","",VLOOKUP($B365,Funktionen!$B$3:$E$99,4,FALSE))</f>
        <v/>
      </c>
    </row>
    <row r="366" spans="1:27" s="144" customFormat="1" x14ac:dyDescent="0.2">
      <c r="A366" s="67"/>
      <c r="B366" s="68"/>
      <c r="C366" s="69" t="str">
        <f t="shared" si="20"/>
        <v/>
      </c>
      <c r="D366" s="67"/>
      <c r="E366" s="71"/>
      <c r="F366" s="71"/>
      <c r="G366" s="72"/>
      <c r="H366" s="73"/>
      <c r="I366" s="68"/>
      <c r="J366" s="68"/>
      <c r="K366" s="70"/>
      <c r="L366" s="74"/>
      <c r="M366" s="67"/>
      <c r="N366" s="75"/>
      <c r="O366" s="75"/>
      <c r="P366" s="76"/>
      <c r="Q366" s="76"/>
      <c r="R366" s="119"/>
      <c r="S366" s="77"/>
      <c r="T366" s="80" t="str">
        <f t="shared" si="21"/>
        <v/>
      </c>
      <c r="U366" s="78" t="str">
        <f t="shared" si="22"/>
        <v/>
      </c>
      <c r="V366" s="77"/>
      <c r="W366" s="77"/>
      <c r="X366" s="19"/>
      <c r="Y366" s="140" t="str">
        <f>IF(B366=2.11,U366*VLOOKUP("101",Lohntabelle!N:P,2,FALSE),IFERROR(U366*VLOOKUP(I366&amp;"31",Lohntabelle!N:P,2,FALSE),""))</f>
        <v/>
      </c>
      <c r="Z366" s="141" t="str">
        <f>IF($B366="","",VLOOKUP($B366,Funktionen!$B$3:$E$99,3,FALSE))</f>
        <v/>
      </c>
      <c r="AA366" s="141" t="str">
        <f>IF($B366="","",VLOOKUP($B366,Funktionen!$B$3:$E$99,4,FALSE))</f>
        <v/>
      </c>
    </row>
    <row r="367" spans="1:27" s="144" customFormat="1" x14ac:dyDescent="0.2">
      <c r="A367" s="67"/>
      <c r="B367" s="68"/>
      <c r="C367" s="69" t="str">
        <f t="shared" si="20"/>
        <v/>
      </c>
      <c r="D367" s="67"/>
      <c r="E367" s="71"/>
      <c r="F367" s="71"/>
      <c r="G367" s="72"/>
      <c r="H367" s="73"/>
      <c r="I367" s="68"/>
      <c r="J367" s="68"/>
      <c r="K367" s="70"/>
      <c r="L367" s="74"/>
      <c r="M367" s="67"/>
      <c r="N367" s="75"/>
      <c r="O367" s="75"/>
      <c r="P367" s="76"/>
      <c r="Q367" s="76"/>
      <c r="R367" s="119"/>
      <c r="S367" s="77"/>
      <c r="T367" s="80" t="str">
        <f t="shared" si="21"/>
        <v/>
      </c>
      <c r="U367" s="78" t="str">
        <f t="shared" si="22"/>
        <v/>
      </c>
      <c r="V367" s="77"/>
      <c r="W367" s="77"/>
      <c r="X367" s="19"/>
      <c r="Y367" s="140" t="str">
        <f>IF(B367=2.11,U367*VLOOKUP("101",Lohntabelle!N:P,2,FALSE),IFERROR(U367*VLOOKUP(I367&amp;"31",Lohntabelle!N:P,2,FALSE),""))</f>
        <v/>
      </c>
      <c r="Z367" s="141" t="str">
        <f>IF($B367="","",VLOOKUP($B367,Funktionen!$B$3:$E$99,3,FALSE))</f>
        <v/>
      </c>
      <c r="AA367" s="141" t="str">
        <f>IF($B367="","",VLOOKUP($B367,Funktionen!$B$3:$E$99,4,FALSE))</f>
        <v/>
      </c>
    </row>
    <row r="368" spans="1:27" s="144" customFormat="1" x14ac:dyDescent="0.2">
      <c r="A368" s="67"/>
      <c r="B368" s="68"/>
      <c r="C368" s="69" t="str">
        <f t="shared" si="20"/>
        <v/>
      </c>
      <c r="D368" s="67"/>
      <c r="E368" s="71"/>
      <c r="F368" s="71"/>
      <c r="G368" s="72"/>
      <c r="H368" s="73"/>
      <c r="I368" s="68"/>
      <c r="J368" s="68"/>
      <c r="K368" s="70"/>
      <c r="L368" s="74"/>
      <c r="M368" s="67"/>
      <c r="N368" s="75"/>
      <c r="O368" s="75"/>
      <c r="P368" s="76"/>
      <c r="Q368" s="76"/>
      <c r="R368" s="119"/>
      <c r="S368" s="77"/>
      <c r="T368" s="80" t="str">
        <f t="shared" si="21"/>
        <v/>
      </c>
      <c r="U368" s="78" t="str">
        <f t="shared" si="22"/>
        <v/>
      </c>
      <c r="V368" s="77"/>
      <c r="W368" s="77"/>
      <c r="X368" s="19"/>
      <c r="Y368" s="140" t="str">
        <f>IF(B368=2.11,U368*VLOOKUP("101",Lohntabelle!N:P,2,FALSE),IFERROR(U368*VLOOKUP(I368&amp;"31",Lohntabelle!N:P,2,FALSE),""))</f>
        <v/>
      </c>
      <c r="Z368" s="141" t="str">
        <f>IF($B368="","",VLOOKUP($B368,Funktionen!$B$3:$E$99,3,FALSE))</f>
        <v/>
      </c>
      <c r="AA368" s="141" t="str">
        <f>IF($B368="","",VLOOKUP($B368,Funktionen!$B$3:$E$99,4,FALSE))</f>
        <v/>
      </c>
    </row>
    <row r="369" spans="1:27" s="144" customFormat="1" x14ac:dyDescent="0.2">
      <c r="A369" s="67"/>
      <c r="B369" s="68"/>
      <c r="C369" s="69" t="str">
        <f t="shared" si="20"/>
        <v/>
      </c>
      <c r="D369" s="67"/>
      <c r="E369" s="71"/>
      <c r="F369" s="71"/>
      <c r="G369" s="72"/>
      <c r="H369" s="73"/>
      <c r="I369" s="68"/>
      <c r="J369" s="68"/>
      <c r="K369" s="70"/>
      <c r="L369" s="74"/>
      <c r="M369" s="67"/>
      <c r="N369" s="75"/>
      <c r="O369" s="75"/>
      <c r="P369" s="76"/>
      <c r="Q369" s="76"/>
      <c r="R369" s="119"/>
      <c r="S369" s="77"/>
      <c r="T369" s="80" t="str">
        <f t="shared" si="21"/>
        <v/>
      </c>
      <c r="U369" s="78" t="str">
        <f t="shared" si="22"/>
        <v/>
      </c>
      <c r="V369" s="77"/>
      <c r="W369" s="77"/>
      <c r="X369" s="19"/>
      <c r="Y369" s="140" t="str">
        <f>IF(B369=2.11,U369*VLOOKUP("101",Lohntabelle!N:P,2,FALSE),IFERROR(U369*VLOOKUP(I369&amp;"31",Lohntabelle!N:P,2,FALSE),""))</f>
        <v/>
      </c>
      <c r="Z369" s="141" t="str">
        <f>IF($B369="","",VLOOKUP($B369,Funktionen!$B$3:$E$99,3,FALSE))</f>
        <v/>
      </c>
      <c r="AA369" s="141" t="str">
        <f>IF($B369="","",VLOOKUP($B369,Funktionen!$B$3:$E$99,4,FALSE))</f>
        <v/>
      </c>
    </row>
    <row r="370" spans="1:27" s="144" customFormat="1" x14ac:dyDescent="0.2">
      <c r="A370" s="67"/>
      <c r="B370" s="68"/>
      <c r="C370" s="69" t="str">
        <f t="shared" si="20"/>
        <v/>
      </c>
      <c r="D370" s="67"/>
      <c r="E370" s="71"/>
      <c r="F370" s="71"/>
      <c r="G370" s="72"/>
      <c r="H370" s="73"/>
      <c r="I370" s="68"/>
      <c r="J370" s="68"/>
      <c r="K370" s="70"/>
      <c r="L370" s="74"/>
      <c r="M370" s="67"/>
      <c r="N370" s="75"/>
      <c r="O370" s="75"/>
      <c r="P370" s="76"/>
      <c r="Q370" s="76"/>
      <c r="R370" s="119"/>
      <c r="S370" s="77"/>
      <c r="T370" s="80" t="str">
        <f t="shared" si="21"/>
        <v/>
      </c>
      <c r="U370" s="78" t="str">
        <f t="shared" si="22"/>
        <v/>
      </c>
      <c r="V370" s="77"/>
      <c r="W370" s="77"/>
      <c r="X370" s="19"/>
      <c r="Y370" s="140" t="str">
        <f>IF(B370=2.11,U370*VLOOKUP("101",Lohntabelle!N:P,2,FALSE),IFERROR(U370*VLOOKUP(I370&amp;"31",Lohntabelle!N:P,2,FALSE),""))</f>
        <v/>
      </c>
      <c r="Z370" s="141" t="str">
        <f>IF($B370="","",VLOOKUP($B370,Funktionen!$B$3:$E$99,3,FALSE))</f>
        <v/>
      </c>
      <c r="AA370" s="141" t="str">
        <f>IF($B370="","",VLOOKUP($B370,Funktionen!$B$3:$E$99,4,FALSE))</f>
        <v/>
      </c>
    </row>
    <row r="371" spans="1:27" s="144" customFormat="1" x14ac:dyDescent="0.2">
      <c r="A371" s="67"/>
      <c r="B371" s="68"/>
      <c r="C371" s="69" t="str">
        <f t="shared" si="20"/>
        <v/>
      </c>
      <c r="D371" s="67"/>
      <c r="E371" s="71"/>
      <c r="F371" s="71"/>
      <c r="G371" s="72"/>
      <c r="H371" s="73"/>
      <c r="I371" s="68"/>
      <c r="J371" s="68"/>
      <c r="K371" s="70"/>
      <c r="L371" s="74"/>
      <c r="M371" s="67"/>
      <c r="N371" s="75"/>
      <c r="O371" s="75"/>
      <c r="P371" s="76"/>
      <c r="Q371" s="76"/>
      <c r="R371" s="119"/>
      <c r="S371" s="77"/>
      <c r="T371" s="80" t="str">
        <f t="shared" si="21"/>
        <v/>
      </c>
      <c r="U371" s="78" t="str">
        <f t="shared" si="22"/>
        <v/>
      </c>
      <c r="V371" s="77"/>
      <c r="W371" s="77"/>
      <c r="X371" s="19"/>
      <c r="Y371" s="140" t="str">
        <f>IF(B371=2.11,U371*VLOOKUP("101",Lohntabelle!N:P,2,FALSE),IFERROR(U371*VLOOKUP(I371&amp;"31",Lohntabelle!N:P,2,FALSE),""))</f>
        <v/>
      </c>
      <c r="Z371" s="141" t="str">
        <f>IF($B371="","",VLOOKUP($B371,Funktionen!$B$3:$E$99,3,FALSE))</f>
        <v/>
      </c>
      <c r="AA371" s="141" t="str">
        <f>IF($B371="","",VLOOKUP($B371,Funktionen!$B$3:$E$99,4,FALSE))</f>
        <v/>
      </c>
    </row>
    <row r="372" spans="1:27" s="144" customFormat="1" x14ac:dyDescent="0.2">
      <c r="A372" s="67"/>
      <c r="B372" s="68"/>
      <c r="C372" s="69" t="str">
        <f t="shared" si="20"/>
        <v/>
      </c>
      <c r="D372" s="67"/>
      <c r="E372" s="71"/>
      <c r="F372" s="71"/>
      <c r="G372" s="72"/>
      <c r="H372" s="73"/>
      <c r="I372" s="68"/>
      <c r="J372" s="68"/>
      <c r="K372" s="70"/>
      <c r="L372" s="74"/>
      <c r="M372" s="67"/>
      <c r="N372" s="75"/>
      <c r="O372" s="75"/>
      <c r="P372" s="76"/>
      <c r="Q372" s="76"/>
      <c r="R372" s="119"/>
      <c r="S372" s="77"/>
      <c r="T372" s="80" t="str">
        <f t="shared" si="21"/>
        <v/>
      </c>
      <c r="U372" s="78" t="str">
        <f t="shared" si="22"/>
        <v/>
      </c>
      <c r="V372" s="77"/>
      <c r="W372" s="77"/>
      <c r="X372" s="19"/>
      <c r="Y372" s="140" t="str">
        <f>IF(B372=2.11,U372*VLOOKUP("101",Lohntabelle!N:P,2,FALSE),IFERROR(U372*VLOOKUP(I372&amp;"31",Lohntabelle!N:P,2,FALSE),""))</f>
        <v/>
      </c>
      <c r="Z372" s="141" t="str">
        <f>IF($B372="","",VLOOKUP($B372,Funktionen!$B$3:$E$99,3,FALSE))</f>
        <v/>
      </c>
      <c r="AA372" s="141" t="str">
        <f>IF($B372="","",VLOOKUP($B372,Funktionen!$B$3:$E$99,4,FALSE))</f>
        <v/>
      </c>
    </row>
    <row r="373" spans="1:27" s="144" customFormat="1" x14ac:dyDescent="0.2">
      <c r="A373" s="67"/>
      <c r="B373" s="68"/>
      <c r="C373" s="69" t="str">
        <f t="shared" si="20"/>
        <v/>
      </c>
      <c r="D373" s="67"/>
      <c r="E373" s="71"/>
      <c r="F373" s="71"/>
      <c r="G373" s="72"/>
      <c r="H373" s="73"/>
      <c r="I373" s="68"/>
      <c r="J373" s="68"/>
      <c r="K373" s="70"/>
      <c r="L373" s="74"/>
      <c r="M373" s="67"/>
      <c r="N373" s="75"/>
      <c r="O373" s="75"/>
      <c r="P373" s="76"/>
      <c r="Q373" s="76"/>
      <c r="R373" s="119"/>
      <c r="S373" s="77"/>
      <c r="T373" s="80" t="str">
        <f t="shared" si="21"/>
        <v/>
      </c>
      <c r="U373" s="78" t="str">
        <f t="shared" si="22"/>
        <v/>
      </c>
      <c r="V373" s="77"/>
      <c r="W373" s="77"/>
      <c r="X373" s="19"/>
      <c r="Y373" s="140" t="str">
        <f>IF(B373=2.11,U373*VLOOKUP("101",Lohntabelle!N:P,2,FALSE),IFERROR(U373*VLOOKUP(I373&amp;"31",Lohntabelle!N:P,2,FALSE),""))</f>
        <v/>
      </c>
      <c r="Z373" s="141" t="str">
        <f>IF($B373="","",VLOOKUP($B373,Funktionen!$B$3:$E$99,3,FALSE))</f>
        <v/>
      </c>
      <c r="AA373" s="141" t="str">
        <f>IF($B373="","",VLOOKUP($B373,Funktionen!$B$3:$E$99,4,FALSE))</f>
        <v/>
      </c>
    </row>
    <row r="374" spans="1:27" s="144" customFormat="1" x14ac:dyDescent="0.2">
      <c r="A374" s="67"/>
      <c r="B374" s="68"/>
      <c r="C374" s="69" t="str">
        <f t="shared" si="20"/>
        <v/>
      </c>
      <c r="D374" s="67"/>
      <c r="E374" s="71"/>
      <c r="F374" s="71"/>
      <c r="G374" s="72"/>
      <c r="H374" s="73"/>
      <c r="I374" s="68"/>
      <c r="J374" s="68"/>
      <c r="K374" s="70"/>
      <c r="L374" s="74"/>
      <c r="M374" s="67"/>
      <c r="N374" s="75"/>
      <c r="O374" s="75"/>
      <c r="P374" s="76"/>
      <c r="Q374" s="76"/>
      <c r="R374" s="119"/>
      <c r="S374" s="77"/>
      <c r="T374" s="80" t="str">
        <f t="shared" si="21"/>
        <v/>
      </c>
      <c r="U374" s="78" t="str">
        <f t="shared" si="22"/>
        <v/>
      </c>
      <c r="V374" s="77"/>
      <c r="W374" s="77"/>
      <c r="X374" s="19"/>
      <c r="Y374" s="140" t="str">
        <f>IF(B374=2.11,U374*VLOOKUP("101",Lohntabelle!N:P,2,FALSE),IFERROR(U374*VLOOKUP(I374&amp;"31",Lohntabelle!N:P,2,FALSE),""))</f>
        <v/>
      </c>
      <c r="Z374" s="141" t="str">
        <f>IF($B374="","",VLOOKUP($B374,Funktionen!$B$3:$E$99,3,FALSE))</f>
        <v/>
      </c>
      <c r="AA374" s="141" t="str">
        <f>IF($B374="","",VLOOKUP($B374,Funktionen!$B$3:$E$99,4,FALSE))</f>
        <v/>
      </c>
    </row>
    <row r="375" spans="1:27" s="144" customFormat="1" x14ac:dyDescent="0.2">
      <c r="A375" s="67"/>
      <c r="B375" s="68"/>
      <c r="C375" s="69" t="str">
        <f t="shared" si="20"/>
        <v/>
      </c>
      <c r="D375" s="67"/>
      <c r="E375" s="71"/>
      <c r="F375" s="71"/>
      <c r="G375" s="72"/>
      <c r="H375" s="73"/>
      <c r="I375" s="68"/>
      <c r="J375" s="68"/>
      <c r="K375" s="70"/>
      <c r="L375" s="74"/>
      <c r="M375" s="67"/>
      <c r="N375" s="75"/>
      <c r="O375" s="75"/>
      <c r="P375" s="76"/>
      <c r="Q375" s="76"/>
      <c r="R375" s="119"/>
      <c r="S375" s="77"/>
      <c r="T375" s="80" t="str">
        <f t="shared" si="21"/>
        <v/>
      </c>
      <c r="U375" s="78" t="str">
        <f t="shared" si="22"/>
        <v/>
      </c>
      <c r="V375" s="77"/>
      <c r="W375" s="77"/>
      <c r="X375" s="19"/>
      <c r="Y375" s="140" t="str">
        <f>IF(B375=2.11,U375*VLOOKUP("101",Lohntabelle!N:P,2,FALSE),IFERROR(U375*VLOOKUP(I375&amp;"31",Lohntabelle!N:P,2,FALSE),""))</f>
        <v/>
      </c>
      <c r="Z375" s="141" t="str">
        <f>IF($B375="","",VLOOKUP($B375,Funktionen!$B$3:$E$99,3,FALSE))</f>
        <v/>
      </c>
      <c r="AA375" s="141" t="str">
        <f>IF($B375="","",VLOOKUP($B375,Funktionen!$B$3:$E$99,4,FALSE))</f>
        <v/>
      </c>
    </row>
    <row r="376" spans="1:27" s="144" customFormat="1" x14ac:dyDescent="0.2">
      <c r="A376" s="67"/>
      <c r="B376" s="68"/>
      <c r="C376" s="69" t="str">
        <f t="shared" si="20"/>
        <v/>
      </c>
      <c r="D376" s="67"/>
      <c r="E376" s="71"/>
      <c r="F376" s="71"/>
      <c r="G376" s="72"/>
      <c r="H376" s="73"/>
      <c r="I376" s="68"/>
      <c r="J376" s="68"/>
      <c r="K376" s="70"/>
      <c r="L376" s="74"/>
      <c r="M376" s="67"/>
      <c r="N376" s="75"/>
      <c r="O376" s="75"/>
      <c r="P376" s="76"/>
      <c r="Q376" s="76"/>
      <c r="R376" s="119"/>
      <c r="S376" s="77"/>
      <c r="T376" s="80" t="str">
        <f t="shared" si="21"/>
        <v/>
      </c>
      <c r="U376" s="78" t="str">
        <f t="shared" si="22"/>
        <v/>
      </c>
      <c r="V376" s="77"/>
      <c r="W376" s="77"/>
      <c r="X376" s="19"/>
      <c r="Y376" s="140" t="str">
        <f>IF(B376=2.11,U376*VLOOKUP("101",Lohntabelle!N:P,2,FALSE),IFERROR(U376*VLOOKUP(I376&amp;"31",Lohntabelle!N:P,2,FALSE),""))</f>
        <v/>
      </c>
      <c r="Z376" s="141" t="str">
        <f>IF($B376="","",VLOOKUP($B376,Funktionen!$B$3:$E$99,3,FALSE))</f>
        <v/>
      </c>
      <c r="AA376" s="141" t="str">
        <f>IF($B376="","",VLOOKUP($B376,Funktionen!$B$3:$E$99,4,FALSE))</f>
        <v/>
      </c>
    </row>
    <row r="377" spans="1:27" s="144" customFormat="1" x14ac:dyDescent="0.2">
      <c r="A377" s="67"/>
      <c r="B377" s="68"/>
      <c r="C377" s="69" t="str">
        <f t="shared" si="20"/>
        <v/>
      </c>
      <c r="D377" s="67"/>
      <c r="E377" s="71"/>
      <c r="F377" s="71"/>
      <c r="G377" s="72"/>
      <c r="H377" s="73"/>
      <c r="I377" s="68"/>
      <c r="J377" s="68"/>
      <c r="K377" s="70"/>
      <c r="L377" s="74"/>
      <c r="M377" s="67"/>
      <c r="N377" s="75"/>
      <c r="O377" s="75"/>
      <c r="P377" s="76"/>
      <c r="Q377" s="76"/>
      <c r="R377" s="119"/>
      <c r="S377" s="77"/>
      <c r="T377" s="80" t="str">
        <f t="shared" si="21"/>
        <v/>
      </c>
      <c r="U377" s="78" t="str">
        <f t="shared" si="22"/>
        <v/>
      </c>
      <c r="V377" s="77"/>
      <c r="W377" s="77"/>
      <c r="X377" s="19"/>
      <c r="Y377" s="140" t="str">
        <f>IF(B377=2.11,U377*VLOOKUP("101",Lohntabelle!N:P,2,FALSE),IFERROR(U377*VLOOKUP(I377&amp;"31",Lohntabelle!N:P,2,FALSE),""))</f>
        <v/>
      </c>
      <c r="Z377" s="141" t="str">
        <f>IF($B377="","",VLOOKUP($B377,Funktionen!$B$3:$E$99,3,FALSE))</f>
        <v/>
      </c>
      <c r="AA377" s="141" t="str">
        <f>IF($B377="","",VLOOKUP($B377,Funktionen!$B$3:$E$99,4,FALSE))</f>
        <v/>
      </c>
    </row>
    <row r="378" spans="1:27" s="144" customFormat="1" x14ac:dyDescent="0.2">
      <c r="A378" s="67"/>
      <c r="B378" s="68"/>
      <c r="C378" s="69" t="str">
        <f t="shared" si="20"/>
        <v/>
      </c>
      <c r="D378" s="67"/>
      <c r="E378" s="71"/>
      <c r="F378" s="71"/>
      <c r="G378" s="72"/>
      <c r="H378" s="73"/>
      <c r="I378" s="68"/>
      <c r="J378" s="68"/>
      <c r="K378" s="70"/>
      <c r="L378" s="74"/>
      <c r="M378" s="67"/>
      <c r="N378" s="75"/>
      <c r="O378" s="75"/>
      <c r="P378" s="76"/>
      <c r="Q378" s="76"/>
      <c r="R378" s="119"/>
      <c r="S378" s="77"/>
      <c r="T378" s="80" t="str">
        <f t="shared" si="21"/>
        <v/>
      </c>
      <c r="U378" s="78" t="str">
        <f t="shared" si="22"/>
        <v/>
      </c>
      <c r="V378" s="77"/>
      <c r="W378" s="77"/>
      <c r="X378" s="19"/>
      <c r="Y378" s="140" t="str">
        <f>IF(B378=2.11,U378*VLOOKUP("101",Lohntabelle!N:P,2,FALSE),IFERROR(U378*VLOOKUP(I378&amp;"31",Lohntabelle!N:P,2,FALSE),""))</f>
        <v/>
      </c>
      <c r="Z378" s="141" t="str">
        <f>IF($B378="","",VLOOKUP($B378,Funktionen!$B$3:$E$99,3,FALSE))</f>
        <v/>
      </c>
      <c r="AA378" s="141" t="str">
        <f>IF($B378="","",VLOOKUP($B378,Funktionen!$B$3:$E$99,4,FALSE))</f>
        <v/>
      </c>
    </row>
    <row r="379" spans="1:27" s="144" customFormat="1" x14ac:dyDescent="0.2">
      <c r="A379" s="67"/>
      <c r="B379" s="68"/>
      <c r="C379" s="69" t="str">
        <f t="shared" si="20"/>
        <v/>
      </c>
      <c r="D379" s="67"/>
      <c r="E379" s="71"/>
      <c r="F379" s="71"/>
      <c r="G379" s="72"/>
      <c r="H379" s="73"/>
      <c r="I379" s="68"/>
      <c r="J379" s="68"/>
      <c r="K379" s="70"/>
      <c r="L379" s="74"/>
      <c r="M379" s="67"/>
      <c r="N379" s="75"/>
      <c r="O379" s="75"/>
      <c r="P379" s="76"/>
      <c r="Q379" s="76"/>
      <c r="R379" s="119"/>
      <c r="S379" s="77"/>
      <c r="T379" s="80" t="str">
        <f t="shared" si="21"/>
        <v/>
      </c>
      <c r="U379" s="78" t="str">
        <f t="shared" si="22"/>
        <v/>
      </c>
      <c r="V379" s="77"/>
      <c r="W379" s="77"/>
      <c r="X379" s="19"/>
      <c r="Y379" s="140" t="str">
        <f>IF(B379=2.11,U379*VLOOKUP("101",Lohntabelle!N:P,2,FALSE),IFERROR(U379*VLOOKUP(I379&amp;"31",Lohntabelle!N:P,2,FALSE),""))</f>
        <v/>
      </c>
      <c r="Z379" s="141" t="str">
        <f>IF($B379="","",VLOOKUP($B379,Funktionen!$B$3:$E$99,3,FALSE))</f>
        <v/>
      </c>
      <c r="AA379" s="141" t="str">
        <f>IF($B379="","",VLOOKUP($B379,Funktionen!$B$3:$E$99,4,FALSE))</f>
        <v/>
      </c>
    </row>
    <row r="380" spans="1:27" s="144" customFormat="1" x14ac:dyDescent="0.2">
      <c r="A380" s="67"/>
      <c r="B380" s="68"/>
      <c r="C380" s="69" t="str">
        <f t="shared" si="20"/>
        <v/>
      </c>
      <c r="D380" s="67"/>
      <c r="E380" s="71"/>
      <c r="F380" s="71"/>
      <c r="G380" s="72"/>
      <c r="H380" s="73"/>
      <c r="I380" s="68"/>
      <c r="J380" s="68"/>
      <c r="K380" s="70"/>
      <c r="L380" s="74"/>
      <c r="M380" s="67"/>
      <c r="N380" s="75"/>
      <c r="O380" s="75"/>
      <c r="P380" s="76"/>
      <c r="Q380" s="76"/>
      <c r="R380" s="119"/>
      <c r="S380" s="77"/>
      <c r="T380" s="80" t="str">
        <f t="shared" si="21"/>
        <v/>
      </c>
      <c r="U380" s="78" t="str">
        <f t="shared" si="22"/>
        <v/>
      </c>
      <c r="V380" s="77"/>
      <c r="W380" s="77"/>
      <c r="X380" s="19"/>
      <c r="Y380" s="140" t="str">
        <f>IF(B380=2.11,U380*VLOOKUP("101",Lohntabelle!N:P,2,FALSE),IFERROR(U380*VLOOKUP(I380&amp;"31",Lohntabelle!N:P,2,FALSE),""))</f>
        <v/>
      </c>
      <c r="Z380" s="141" t="str">
        <f>IF($B380="","",VLOOKUP($B380,Funktionen!$B$3:$E$99,3,FALSE))</f>
        <v/>
      </c>
      <c r="AA380" s="141" t="str">
        <f>IF($B380="","",VLOOKUP($B380,Funktionen!$B$3:$E$99,4,FALSE))</f>
        <v/>
      </c>
    </row>
    <row r="381" spans="1:27" s="144" customFormat="1" x14ac:dyDescent="0.2">
      <c r="A381" s="67"/>
      <c r="B381" s="68"/>
      <c r="C381" s="69" t="str">
        <f t="shared" si="20"/>
        <v/>
      </c>
      <c r="D381" s="67"/>
      <c r="E381" s="71"/>
      <c r="F381" s="71"/>
      <c r="G381" s="72"/>
      <c r="H381" s="73"/>
      <c r="I381" s="68"/>
      <c r="J381" s="68"/>
      <c r="K381" s="70"/>
      <c r="L381" s="74"/>
      <c r="M381" s="67"/>
      <c r="N381" s="75"/>
      <c r="O381" s="75"/>
      <c r="P381" s="76"/>
      <c r="Q381" s="76"/>
      <c r="R381" s="119"/>
      <c r="S381" s="77"/>
      <c r="T381" s="80" t="str">
        <f t="shared" si="21"/>
        <v/>
      </c>
      <c r="U381" s="78" t="str">
        <f t="shared" si="22"/>
        <v/>
      </c>
      <c r="V381" s="77"/>
      <c r="W381" s="77"/>
      <c r="X381" s="19"/>
      <c r="Y381" s="140" t="str">
        <f>IF(B381=2.11,U381*VLOOKUP("101",Lohntabelle!N:P,2,FALSE),IFERROR(U381*VLOOKUP(I381&amp;"31",Lohntabelle!N:P,2,FALSE),""))</f>
        <v/>
      </c>
      <c r="Z381" s="141" t="str">
        <f>IF($B381="","",VLOOKUP($B381,Funktionen!$B$3:$E$99,3,FALSE))</f>
        <v/>
      </c>
      <c r="AA381" s="141" t="str">
        <f>IF($B381="","",VLOOKUP($B381,Funktionen!$B$3:$E$99,4,FALSE))</f>
        <v/>
      </c>
    </row>
    <row r="382" spans="1:27" s="144" customFormat="1" x14ac:dyDescent="0.2">
      <c r="A382" s="67"/>
      <c r="B382" s="68"/>
      <c r="C382" s="69" t="str">
        <f t="shared" si="20"/>
        <v/>
      </c>
      <c r="D382" s="67"/>
      <c r="E382" s="71"/>
      <c r="F382" s="71"/>
      <c r="G382" s="72"/>
      <c r="H382" s="73"/>
      <c r="I382" s="68"/>
      <c r="J382" s="68"/>
      <c r="K382" s="70"/>
      <c r="L382" s="74"/>
      <c r="M382" s="67"/>
      <c r="N382" s="75"/>
      <c r="O382" s="75"/>
      <c r="P382" s="76"/>
      <c r="Q382" s="76"/>
      <c r="R382" s="119"/>
      <c r="S382" s="77"/>
      <c r="T382" s="80" t="str">
        <f t="shared" si="21"/>
        <v/>
      </c>
      <c r="U382" s="78" t="str">
        <f t="shared" si="22"/>
        <v/>
      </c>
      <c r="V382" s="77"/>
      <c r="W382" s="77"/>
      <c r="X382" s="19"/>
      <c r="Y382" s="140" t="str">
        <f>IF(B382=2.11,U382*VLOOKUP("101",Lohntabelle!N:P,2,FALSE),IFERROR(U382*VLOOKUP(I382&amp;"31",Lohntabelle!N:P,2,FALSE),""))</f>
        <v/>
      </c>
      <c r="Z382" s="141" t="str">
        <f>IF($B382="","",VLOOKUP($B382,Funktionen!$B$3:$E$99,3,FALSE))</f>
        <v/>
      </c>
      <c r="AA382" s="141" t="str">
        <f>IF($B382="","",VLOOKUP($B382,Funktionen!$B$3:$E$99,4,FALSE))</f>
        <v/>
      </c>
    </row>
    <row r="383" spans="1:27" s="144" customFormat="1" x14ac:dyDescent="0.2">
      <c r="A383" s="67"/>
      <c r="B383" s="68"/>
      <c r="C383" s="69" t="str">
        <f t="shared" si="20"/>
        <v/>
      </c>
      <c r="D383" s="67"/>
      <c r="E383" s="71"/>
      <c r="F383" s="71"/>
      <c r="G383" s="72"/>
      <c r="H383" s="73"/>
      <c r="I383" s="68"/>
      <c r="J383" s="68"/>
      <c r="K383" s="70"/>
      <c r="L383" s="74"/>
      <c r="M383" s="67"/>
      <c r="N383" s="75"/>
      <c r="O383" s="75"/>
      <c r="P383" s="76"/>
      <c r="Q383" s="76"/>
      <c r="R383" s="119"/>
      <c r="S383" s="77"/>
      <c r="T383" s="80" t="str">
        <f t="shared" si="21"/>
        <v/>
      </c>
      <c r="U383" s="78" t="str">
        <f t="shared" si="22"/>
        <v/>
      </c>
      <c r="V383" s="77"/>
      <c r="W383" s="77"/>
      <c r="X383" s="19"/>
      <c r="Y383" s="140" t="str">
        <f>IF(B383=2.11,U383*VLOOKUP("101",Lohntabelle!N:P,2,FALSE),IFERROR(U383*VLOOKUP(I383&amp;"31",Lohntabelle!N:P,2,FALSE),""))</f>
        <v/>
      </c>
      <c r="Z383" s="141" t="str">
        <f>IF($B383="","",VLOOKUP($B383,Funktionen!$B$3:$E$99,3,FALSE))</f>
        <v/>
      </c>
      <c r="AA383" s="141" t="str">
        <f>IF($B383="","",VLOOKUP($B383,Funktionen!$B$3:$E$99,4,FALSE))</f>
        <v/>
      </c>
    </row>
    <row r="384" spans="1:27" s="144" customFormat="1" x14ac:dyDescent="0.2">
      <c r="A384" s="67"/>
      <c r="B384" s="68"/>
      <c r="C384" s="69" t="str">
        <f t="shared" si="20"/>
        <v/>
      </c>
      <c r="D384" s="67"/>
      <c r="E384" s="71"/>
      <c r="F384" s="71"/>
      <c r="G384" s="72"/>
      <c r="H384" s="73"/>
      <c r="I384" s="68"/>
      <c r="J384" s="68"/>
      <c r="K384" s="70"/>
      <c r="L384" s="74"/>
      <c r="M384" s="67"/>
      <c r="N384" s="75"/>
      <c r="O384" s="75"/>
      <c r="P384" s="76"/>
      <c r="Q384" s="76"/>
      <c r="R384" s="119"/>
      <c r="S384" s="77"/>
      <c r="T384" s="80" t="str">
        <f t="shared" si="21"/>
        <v/>
      </c>
      <c r="U384" s="78" t="str">
        <f t="shared" si="22"/>
        <v/>
      </c>
      <c r="V384" s="77"/>
      <c r="W384" s="77"/>
      <c r="X384" s="19"/>
      <c r="Y384" s="140" t="str">
        <f>IF(B384=2.11,U384*VLOOKUP("101",Lohntabelle!N:P,2,FALSE),IFERROR(U384*VLOOKUP(I384&amp;"31",Lohntabelle!N:P,2,FALSE),""))</f>
        <v/>
      </c>
      <c r="Z384" s="141" t="str">
        <f>IF($B384="","",VLOOKUP($B384,Funktionen!$B$3:$E$99,3,FALSE))</f>
        <v/>
      </c>
      <c r="AA384" s="141" t="str">
        <f>IF($B384="","",VLOOKUP($B384,Funktionen!$B$3:$E$99,4,FALSE))</f>
        <v/>
      </c>
    </row>
    <row r="385" spans="1:27" s="144" customFormat="1" x14ac:dyDescent="0.2">
      <c r="A385" s="67"/>
      <c r="B385" s="68"/>
      <c r="C385" s="69" t="str">
        <f t="shared" si="20"/>
        <v/>
      </c>
      <c r="D385" s="67"/>
      <c r="E385" s="71"/>
      <c r="F385" s="71"/>
      <c r="G385" s="72"/>
      <c r="H385" s="73"/>
      <c r="I385" s="68"/>
      <c r="J385" s="68"/>
      <c r="K385" s="70"/>
      <c r="L385" s="74"/>
      <c r="M385" s="67"/>
      <c r="N385" s="75"/>
      <c r="O385" s="75"/>
      <c r="P385" s="76"/>
      <c r="Q385" s="76"/>
      <c r="R385" s="119"/>
      <c r="S385" s="77"/>
      <c r="T385" s="80" t="str">
        <f t="shared" si="21"/>
        <v/>
      </c>
      <c r="U385" s="78" t="str">
        <f t="shared" si="22"/>
        <v/>
      </c>
      <c r="V385" s="77"/>
      <c r="W385" s="77"/>
      <c r="X385" s="19"/>
      <c r="Y385" s="140" t="str">
        <f>IF(B385=2.11,U385*VLOOKUP("101",Lohntabelle!N:P,2,FALSE),IFERROR(U385*VLOOKUP(I385&amp;"31",Lohntabelle!N:P,2,FALSE),""))</f>
        <v/>
      </c>
      <c r="Z385" s="141" t="str">
        <f>IF($B385="","",VLOOKUP($B385,Funktionen!$B$3:$E$99,3,FALSE))</f>
        <v/>
      </c>
      <c r="AA385" s="141" t="str">
        <f>IF($B385="","",VLOOKUP($B385,Funktionen!$B$3:$E$99,4,FALSE))</f>
        <v/>
      </c>
    </row>
    <row r="386" spans="1:27" s="144" customFormat="1" x14ac:dyDescent="0.2">
      <c r="A386" s="67"/>
      <c r="B386" s="68"/>
      <c r="C386" s="69" t="str">
        <f t="shared" si="20"/>
        <v/>
      </c>
      <c r="D386" s="67"/>
      <c r="E386" s="71"/>
      <c r="F386" s="71"/>
      <c r="G386" s="72"/>
      <c r="H386" s="73"/>
      <c r="I386" s="68"/>
      <c r="J386" s="68"/>
      <c r="K386" s="70"/>
      <c r="L386" s="74"/>
      <c r="M386" s="67"/>
      <c r="N386" s="75"/>
      <c r="O386" s="75"/>
      <c r="P386" s="76"/>
      <c r="Q386" s="76"/>
      <c r="R386" s="119"/>
      <c r="S386" s="77"/>
      <c r="T386" s="80" t="str">
        <f t="shared" si="21"/>
        <v/>
      </c>
      <c r="U386" s="78" t="str">
        <f t="shared" si="22"/>
        <v/>
      </c>
      <c r="V386" s="77"/>
      <c r="W386" s="77"/>
      <c r="X386" s="19"/>
      <c r="Y386" s="140" t="str">
        <f>IF(B386=2.11,U386*VLOOKUP("101",Lohntabelle!N:P,2,FALSE),IFERROR(U386*VLOOKUP(I386&amp;"31",Lohntabelle!N:P,2,FALSE),""))</f>
        <v/>
      </c>
      <c r="Z386" s="141" t="str">
        <f>IF($B386="","",VLOOKUP($B386,Funktionen!$B$3:$E$99,3,FALSE))</f>
        <v/>
      </c>
      <c r="AA386" s="141" t="str">
        <f>IF($B386="","",VLOOKUP($B386,Funktionen!$B$3:$E$99,4,FALSE))</f>
        <v/>
      </c>
    </row>
    <row r="387" spans="1:27" s="144" customFormat="1" x14ac:dyDescent="0.2">
      <c r="A387" s="67"/>
      <c r="B387" s="68"/>
      <c r="C387" s="69" t="str">
        <f t="shared" si="20"/>
        <v/>
      </c>
      <c r="D387" s="67"/>
      <c r="E387" s="71"/>
      <c r="F387" s="71"/>
      <c r="G387" s="72"/>
      <c r="H387" s="73"/>
      <c r="I387" s="68"/>
      <c r="J387" s="68"/>
      <c r="K387" s="70"/>
      <c r="L387" s="74"/>
      <c r="M387" s="67"/>
      <c r="N387" s="75"/>
      <c r="O387" s="75"/>
      <c r="P387" s="76"/>
      <c r="Q387" s="76"/>
      <c r="R387" s="119"/>
      <c r="S387" s="77"/>
      <c r="T387" s="80" t="str">
        <f t="shared" si="21"/>
        <v/>
      </c>
      <c r="U387" s="78" t="str">
        <f t="shared" si="22"/>
        <v/>
      </c>
      <c r="V387" s="77"/>
      <c r="W387" s="77"/>
      <c r="X387" s="19"/>
      <c r="Y387" s="140" t="str">
        <f>IF(B387=2.11,U387*VLOOKUP("101",Lohntabelle!N:P,2,FALSE),IFERROR(U387*VLOOKUP(I387&amp;"31",Lohntabelle!N:P,2,FALSE),""))</f>
        <v/>
      </c>
      <c r="Z387" s="141" t="str">
        <f>IF($B387="","",VLOOKUP($B387,Funktionen!$B$3:$E$99,3,FALSE))</f>
        <v/>
      </c>
      <c r="AA387" s="141" t="str">
        <f>IF($B387="","",VLOOKUP($B387,Funktionen!$B$3:$E$99,4,FALSE))</f>
        <v/>
      </c>
    </row>
    <row r="388" spans="1:27" s="144" customFormat="1" x14ac:dyDescent="0.2">
      <c r="A388" s="67"/>
      <c r="B388" s="68"/>
      <c r="C388" s="69" t="str">
        <f t="shared" si="20"/>
        <v/>
      </c>
      <c r="D388" s="67"/>
      <c r="E388" s="71"/>
      <c r="F388" s="71"/>
      <c r="G388" s="72"/>
      <c r="H388" s="73"/>
      <c r="I388" s="68"/>
      <c r="J388" s="68"/>
      <c r="K388" s="70"/>
      <c r="L388" s="74"/>
      <c r="M388" s="67"/>
      <c r="N388" s="75"/>
      <c r="O388" s="75"/>
      <c r="P388" s="76"/>
      <c r="Q388" s="76"/>
      <c r="R388" s="119"/>
      <c r="S388" s="77"/>
      <c r="T388" s="80" t="str">
        <f t="shared" si="21"/>
        <v/>
      </c>
      <c r="U388" s="78" t="str">
        <f t="shared" si="22"/>
        <v/>
      </c>
      <c r="V388" s="77"/>
      <c r="W388" s="77"/>
      <c r="X388" s="19"/>
      <c r="Y388" s="140" t="str">
        <f>IF(B388=2.11,U388*VLOOKUP("101",Lohntabelle!N:P,2,FALSE),IFERROR(U388*VLOOKUP(I388&amp;"31",Lohntabelle!N:P,2,FALSE),""))</f>
        <v/>
      </c>
      <c r="Z388" s="141" t="str">
        <f>IF($B388="","",VLOOKUP($B388,Funktionen!$B$3:$E$99,3,FALSE))</f>
        <v/>
      </c>
      <c r="AA388" s="141" t="str">
        <f>IF($B388="","",VLOOKUP($B388,Funktionen!$B$3:$E$99,4,FALSE))</f>
        <v/>
      </c>
    </row>
    <row r="389" spans="1:27" s="144" customFormat="1" x14ac:dyDescent="0.2">
      <c r="A389" s="67"/>
      <c r="B389" s="68"/>
      <c r="C389" s="69" t="str">
        <f t="shared" si="20"/>
        <v/>
      </c>
      <c r="D389" s="67"/>
      <c r="E389" s="71"/>
      <c r="F389" s="71"/>
      <c r="G389" s="72"/>
      <c r="H389" s="73"/>
      <c r="I389" s="68"/>
      <c r="J389" s="68"/>
      <c r="K389" s="70"/>
      <c r="L389" s="74"/>
      <c r="M389" s="67"/>
      <c r="N389" s="75"/>
      <c r="O389" s="75"/>
      <c r="P389" s="76"/>
      <c r="Q389" s="76"/>
      <c r="R389" s="119"/>
      <c r="S389" s="77"/>
      <c r="T389" s="80" t="str">
        <f t="shared" si="21"/>
        <v/>
      </c>
      <c r="U389" s="78" t="str">
        <f t="shared" si="22"/>
        <v/>
      </c>
      <c r="V389" s="77"/>
      <c r="W389" s="77"/>
      <c r="X389" s="19"/>
      <c r="Y389" s="140" t="str">
        <f>IF(B389=2.11,U389*VLOOKUP("101",Lohntabelle!N:P,2,FALSE),IFERROR(U389*VLOOKUP(I389&amp;"31",Lohntabelle!N:P,2,FALSE),""))</f>
        <v/>
      </c>
      <c r="Z389" s="141" t="str">
        <f>IF($B389="","",VLOOKUP($B389,Funktionen!$B$3:$E$99,3,FALSE))</f>
        <v/>
      </c>
      <c r="AA389" s="141" t="str">
        <f>IF($B389="","",VLOOKUP($B389,Funktionen!$B$3:$E$99,4,FALSE))</f>
        <v/>
      </c>
    </row>
    <row r="390" spans="1:27" s="144" customFormat="1" x14ac:dyDescent="0.2">
      <c r="A390" s="67"/>
      <c r="B390" s="68"/>
      <c r="C390" s="69" t="str">
        <f t="shared" si="20"/>
        <v/>
      </c>
      <c r="D390" s="67"/>
      <c r="E390" s="71"/>
      <c r="F390" s="71"/>
      <c r="G390" s="72"/>
      <c r="H390" s="73"/>
      <c r="I390" s="68"/>
      <c r="J390" s="68"/>
      <c r="K390" s="70"/>
      <c r="L390" s="74"/>
      <c r="M390" s="67"/>
      <c r="N390" s="75"/>
      <c r="O390" s="75"/>
      <c r="P390" s="76"/>
      <c r="Q390" s="76"/>
      <c r="R390" s="119"/>
      <c r="S390" s="77"/>
      <c r="T390" s="80" t="str">
        <f t="shared" si="21"/>
        <v/>
      </c>
      <c r="U390" s="78" t="str">
        <f t="shared" si="22"/>
        <v/>
      </c>
      <c r="V390" s="77"/>
      <c r="W390" s="77"/>
      <c r="X390" s="19"/>
      <c r="Y390" s="140" t="str">
        <f>IF(B390=2.11,U390*VLOOKUP("101",Lohntabelle!N:P,2,FALSE),IFERROR(U390*VLOOKUP(I390&amp;"31",Lohntabelle!N:P,2,FALSE),""))</f>
        <v/>
      </c>
      <c r="Z390" s="141" t="str">
        <f>IF($B390="","",VLOOKUP($B390,Funktionen!$B$3:$E$99,3,FALSE))</f>
        <v/>
      </c>
      <c r="AA390" s="141" t="str">
        <f>IF($B390="","",VLOOKUP($B390,Funktionen!$B$3:$E$99,4,FALSE))</f>
        <v/>
      </c>
    </row>
    <row r="391" spans="1:27" s="144" customFormat="1" x14ac:dyDescent="0.2">
      <c r="A391" s="67"/>
      <c r="B391" s="68"/>
      <c r="C391" s="69" t="str">
        <f t="shared" si="20"/>
        <v/>
      </c>
      <c r="D391" s="67"/>
      <c r="E391" s="71"/>
      <c r="F391" s="71"/>
      <c r="G391" s="72"/>
      <c r="H391" s="73"/>
      <c r="I391" s="68"/>
      <c r="J391" s="68"/>
      <c r="K391" s="70"/>
      <c r="L391" s="74"/>
      <c r="M391" s="67"/>
      <c r="N391" s="75"/>
      <c r="O391" s="75"/>
      <c r="P391" s="76"/>
      <c r="Q391" s="76"/>
      <c r="R391" s="119"/>
      <c r="S391" s="77"/>
      <c r="T391" s="80" t="str">
        <f t="shared" si="21"/>
        <v/>
      </c>
      <c r="U391" s="78" t="str">
        <f t="shared" si="22"/>
        <v/>
      </c>
      <c r="V391" s="77"/>
      <c r="W391" s="77"/>
      <c r="X391" s="19"/>
      <c r="Y391" s="140" t="str">
        <f>IF(B391=2.11,U391*VLOOKUP("101",Lohntabelle!N:P,2,FALSE),IFERROR(U391*VLOOKUP(I391&amp;"31",Lohntabelle!N:P,2,FALSE),""))</f>
        <v/>
      </c>
      <c r="Z391" s="141" t="str">
        <f>IF($B391="","",VLOOKUP($B391,Funktionen!$B$3:$E$99,3,FALSE))</f>
        <v/>
      </c>
      <c r="AA391" s="141" t="str">
        <f>IF($B391="","",VLOOKUP($B391,Funktionen!$B$3:$E$99,4,FALSE))</f>
        <v/>
      </c>
    </row>
    <row r="392" spans="1:27" s="144" customFormat="1" x14ac:dyDescent="0.2">
      <c r="A392" s="67"/>
      <c r="B392" s="68"/>
      <c r="C392" s="69" t="str">
        <f t="shared" si="20"/>
        <v/>
      </c>
      <c r="D392" s="67"/>
      <c r="E392" s="71"/>
      <c r="F392" s="71"/>
      <c r="G392" s="72"/>
      <c r="H392" s="73"/>
      <c r="I392" s="68"/>
      <c r="J392" s="68"/>
      <c r="K392" s="70"/>
      <c r="L392" s="74"/>
      <c r="M392" s="67"/>
      <c r="N392" s="75"/>
      <c r="O392" s="75"/>
      <c r="P392" s="76"/>
      <c r="Q392" s="76"/>
      <c r="R392" s="119"/>
      <c r="S392" s="77"/>
      <c r="T392" s="80" t="str">
        <f t="shared" si="21"/>
        <v/>
      </c>
      <c r="U392" s="78" t="str">
        <f t="shared" si="22"/>
        <v/>
      </c>
      <c r="V392" s="77"/>
      <c r="W392" s="77"/>
      <c r="X392" s="19"/>
      <c r="Y392" s="140" t="str">
        <f>IF(B392=2.11,U392*VLOOKUP("101",Lohntabelle!N:P,2,FALSE),IFERROR(U392*VLOOKUP(I392&amp;"31",Lohntabelle!N:P,2,FALSE),""))</f>
        <v/>
      </c>
      <c r="Z392" s="141" t="str">
        <f>IF($B392="","",VLOOKUP($B392,Funktionen!$B$3:$E$99,3,FALSE))</f>
        <v/>
      </c>
      <c r="AA392" s="141" t="str">
        <f>IF($B392="","",VLOOKUP($B392,Funktionen!$B$3:$E$99,4,FALSE))</f>
        <v/>
      </c>
    </row>
    <row r="393" spans="1:27" s="144" customFormat="1" x14ac:dyDescent="0.2">
      <c r="A393" s="67"/>
      <c r="B393" s="68"/>
      <c r="C393" s="69" t="str">
        <f t="shared" si="20"/>
        <v/>
      </c>
      <c r="D393" s="67"/>
      <c r="E393" s="71"/>
      <c r="F393" s="71"/>
      <c r="G393" s="72"/>
      <c r="H393" s="73"/>
      <c r="I393" s="68"/>
      <c r="J393" s="68"/>
      <c r="K393" s="70"/>
      <c r="L393" s="74"/>
      <c r="M393" s="67"/>
      <c r="N393" s="75"/>
      <c r="O393" s="75"/>
      <c r="P393" s="76"/>
      <c r="Q393" s="76"/>
      <c r="R393" s="119"/>
      <c r="S393" s="77"/>
      <c r="T393" s="80" t="str">
        <f t="shared" si="21"/>
        <v/>
      </c>
      <c r="U393" s="78" t="str">
        <f t="shared" si="22"/>
        <v/>
      </c>
      <c r="V393" s="77"/>
      <c r="W393" s="77"/>
      <c r="X393" s="19"/>
      <c r="Y393" s="140" t="str">
        <f>IF(B393=2.11,U393*VLOOKUP("101",Lohntabelle!N:P,2,FALSE),IFERROR(U393*VLOOKUP(I393&amp;"31",Lohntabelle!N:P,2,FALSE),""))</f>
        <v/>
      </c>
      <c r="Z393" s="141" t="str">
        <f>IF($B393="","",VLOOKUP($B393,Funktionen!$B$3:$E$99,3,FALSE))</f>
        <v/>
      </c>
      <c r="AA393" s="141" t="str">
        <f>IF($B393="","",VLOOKUP($B393,Funktionen!$B$3:$E$99,4,FALSE))</f>
        <v/>
      </c>
    </row>
    <row r="394" spans="1:27" s="144" customFormat="1" x14ac:dyDescent="0.2">
      <c r="A394" s="67"/>
      <c r="B394" s="68"/>
      <c r="C394" s="69" t="str">
        <f t="shared" si="20"/>
        <v/>
      </c>
      <c r="D394" s="67"/>
      <c r="E394" s="71"/>
      <c r="F394" s="71"/>
      <c r="G394" s="72"/>
      <c r="H394" s="73"/>
      <c r="I394" s="68"/>
      <c r="J394" s="68"/>
      <c r="K394" s="70"/>
      <c r="L394" s="74"/>
      <c r="M394" s="67"/>
      <c r="N394" s="75"/>
      <c r="O394" s="75"/>
      <c r="P394" s="76"/>
      <c r="Q394" s="76"/>
      <c r="R394" s="119"/>
      <c r="S394" s="77"/>
      <c r="T394" s="80" t="str">
        <f t="shared" si="21"/>
        <v/>
      </c>
      <c r="U394" s="78" t="str">
        <f t="shared" si="22"/>
        <v/>
      </c>
      <c r="V394" s="77"/>
      <c r="W394" s="77"/>
      <c r="X394" s="19"/>
      <c r="Y394" s="140" t="str">
        <f>IF(B394=2.11,U394*VLOOKUP("101",Lohntabelle!N:P,2,FALSE),IFERROR(U394*VLOOKUP(I394&amp;"31",Lohntabelle!N:P,2,FALSE),""))</f>
        <v/>
      </c>
      <c r="Z394" s="141" t="str">
        <f>IF($B394="","",VLOOKUP($B394,Funktionen!$B$3:$E$99,3,FALSE))</f>
        <v/>
      </c>
      <c r="AA394" s="141" t="str">
        <f>IF($B394="","",VLOOKUP($B394,Funktionen!$B$3:$E$99,4,FALSE))</f>
        <v/>
      </c>
    </row>
    <row r="395" spans="1:27" s="144" customFormat="1" x14ac:dyDescent="0.2">
      <c r="A395" s="67"/>
      <c r="B395" s="68"/>
      <c r="C395" s="69" t="str">
        <f t="shared" si="20"/>
        <v/>
      </c>
      <c r="D395" s="67"/>
      <c r="E395" s="71"/>
      <c r="F395" s="71"/>
      <c r="G395" s="72"/>
      <c r="H395" s="73"/>
      <c r="I395" s="68"/>
      <c r="J395" s="68"/>
      <c r="K395" s="70"/>
      <c r="L395" s="74"/>
      <c r="M395" s="67"/>
      <c r="N395" s="75"/>
      <c r="O395" s="75"/>
      <c r="P395" s="76"/>
      <c r="Q395" s="76"/>
      <c r="R395" s="119"/>
      <c r="S395" s="77"/>
      <c r="T395" s="80" t="str">
        <f t="shared" si="21"/>
        <v/>
      </c>
      <c r="U395" s="78" t="str">
        <f t="shared" si="22"/>
        <v/>
      </c>
      <c r="V395" s="77"/>
      <c r="W395" s="77"/>
      <c r="X395" s="19"/>
      <c r="Y395" s="140" t="str">
        <f>IF(B395=2.11,U395*VLOOKUP("101",Lohntabelle!N:P,2,FALSE),IFERROR(U395*VLOOKUP(I395&amp;"31",Lohntabelle!N:P,2,FALSE),""))</f>
        <v/>
      </c>
      <c r="Z395" s="141" t="str">
        <f>IF($B395="","",VLOOKUP($B395,Funktionen!$B$3:$E$99,3,FALSE))</f>
        <v/>
      </c>
      <c r="AA395" s="141" t="str">
        <f>IF($B395="","",VLOOKUP($B395,Funktionen!$B$3:$E$99,4,FALSE))</f>
        <v/>
      </c>
    </row>
    <row r="396" spans="1:27" s="144" customFormat="1" x14ac:dyDescent="0.2">
      <c r="A396" s="67"/>
      <c r="B396" s="68"/>
      <c r="C396" s="69" t="str">
        <f t="shared" si="20"/>
        <v/>
      </c>
      <c r="D396" s="67"/>
      <c r="E396" s="71"/>
      <c r="F396" s="71"/>
      <c r="G396" s="72"/>
      <c r="H396" s="73"/>
      <c r="I396" s="68"/>
      <c r="J396" s="68"/>
      <c r="K396" s="70"/>
      <c r="L396" s="74"/>
      <c r="M396" s="67"/>
      <c r="N396" s="75"/>
      <c r="O396" s="75"/>
      <c r="P396" s="76"/>
      <c r="Q396" s="76"/>
      <c r="R396" s="119"/>
      <c r="S396" s="77"/>
      <c r="T396" s="80" t="str">
        <f t="shared" si="21"/>
        <v/>
      </c>
      <c r="U396" s="78" t="str">
        <f t="shared" si="22"/>
        <v/>
      </c>
      <c r="V396" s="77"/>
      <c r="W396" s="77"/>
      <c r="X396" s="19"/>
      <c r="Y396" s="140" t="str">
        <f>IF(B396=2.11,U396*VLOOKUP("101",Lohntabelle!N:P,2,FALSE),IFERROR(U396*VLOOKUP(I396&amp;"31",Lohntabelle!N:P,2,FALSE),""))</f>
        <v/>
      </c>
      <c r="Z396" s="141" t="str">
        <f>IF($B396="","",VLOOKUP($B396,Funktionen!$B$3:$E$99,3,FALSE))</f>
        <v/>
      </c>
      <c r="AA396" s="141" t="str">
        <f>IF($B396="","",VLOOKUP($B396,Funktionen!$B$3:$E$99,4,FALSE))</f>
        <v/>
      </c>
    </row>
    <row r="397" spans="1:27" s="144" customFormat="1" x14ac:dyDescent="0.2">
      <c r="A397" s="67"/>
      <c r="B397" s="68"/>
      <c r="C397" s="69" t="str">
        <f t="shared" si="20"/>
        <v/>
      </c>
      <c r="D397" s="67"/>
      <c r="E397" s="71"/>
      <c r="F397" s="71"/>
      <c r="G397" s="72"/>
      <c r="H397" s="73"/>
      <c r="I397" s="68"/>
      <c r="J397" s="68"/>
      <c r="K397" s="70"/>
      <c r="L397" s="74"/>
      <c r="M397" s="67"/>
      <c r="N397" s="75"/>
      <c r="O397" s="75"/>
      <c r="P397" s="76"/>
      <c r="Q397" s="76"/>
      <c r="R397" s="119"/>
      <c r="S397" s="77"/>
      <c r="T397" s="80" t="str">
        <f t="shared" si="21"/>
        <v/>
      </c>
      <c r="U397" s="78" t="str">
        <f t="shared" si="22"/>
        <v/>
      </c>
      <c r="V397" s="77"/>
      <c r="W397" s="77"/>
      <c r="X397" s="19"/>
      <c r="Y397" s="140" t="str">
        <f>IF(B397=2.11,U397*VLOOKUP("101",Lohntabelle!N:P,2,FALSE),IFERROR(U397*VLOOKUP(I397&amp;"31",Lohntabelle!N:P,2,FALSE),""))</f>
        <v/>
      </c>
      <c r="Z397" s="141" t="str">
        <f>IF($B397="","",VLOOKUP($B397,Funktionen!$B$3:$E$99,3,FALSE))</f>
        <v/>
      </c>
      <c r="AA397" s="141" t="str">
        <f>IF($B397="","",VLOOKUP($B397,Funktionen!$B$3:$E$99,4,FALSE))</f>
        <v/>
      </c>
    </row>
    <row r="398" spans="1:27" s="144" customFormat="1" x14ac:dyDescent="0.2">
      <c r="A398" s="67"/>
      <c r="B398" s="68"/>
      <c r="C398" s="69" t="str">
        <f t="shared" si="20"/>
        <v/>
      </c>
      <c r="D398" s="67"/>
      <c r="E398" s="71"/>
      <c r="F398" s="71"/>
      <c r="G398" s="72"/>
      <c r="H398" s="73"/>
      <c r="I398" s="68"/>
      <c r="J398" s="68"/>
      <c r="K398" s="70"/>
      <c r="L398" s="74"/>
      <c r="M398" s="67"/>
      <c r="N398" s="75"/>
      <c r="O398" s="75"/>
      <c r="P398" s="76"/>
      <c r="Q398" s="76"/>
      <c r="R398" s="119"/>
      <c r="S398" s="77"/>
      <c r="T398" s="80" t="str">
        <f t="shared" si="21"/>
        <v/>
      </c>
      <c r="U398" s="78" t="str">
        <f t="shared" si="22"/>
        <v/>
      </c>
      <c r="V398" s="77"/>
      <c r="W398" s="77"/>
      <c r="X398" s="19"/>
      <c r="Y398" s="140" t="str">
        <f>IF(B398=2.11,U398*VLOOKUP("101",Lohntabelle!N:P,2,FALSE),IFERROR(U398*VLOOKUP(I398&amp;"31",Lohntabelle!N:P,2,FALSE),""))</f>
        <v/>
      </c>
      <c r="Z398" s="141" t="str">
        <f>IF($B398="","",VLOOKUP($B398,Funktionen!$B$3:$E$99,3,FALSE))</f>
        <v/>
      </c>
      <c r="AA398" s="141" t="str">
        <f>IF($B398="","",VLOOKUP($B398,Funktionen!$B$3:$E$99,4,FALSE))</f>
        <v/>
      </c>
    </row>
    <row r="399" spans="1:27" s="144" customFormat="1" x14ac:dyDescent="0.2">
      <c r="A399" s="67"/>
      <c r="B399" s="68"/>
      <c r="C399" s="69" t="str">
        <f t="shared" si="20"/>
        <v/>
      </c>
      <c r="D399" s="67"/>
      <c r="E399" s="71"/>
      <c r="F399" s="71"/>
      <c r="G399" s="72"/>
      <c r="H399" s="73"/>
      <c r="I399" s="68"/>
      <c r="J399" s="68"/>
      <c r="K399" s="70"/>
      <c r="L399" s="74"/>
      <c r="M399" s="67"/>
      <c r="N399" s="75"/>
      <c r="O399" s="75"/>
      <c r="P399" s="76"/>
      <c r="Q399" s="76"/>
      <c r="R399" s="119"/>
      <c r="S399" s="77"/>
      <c r="T399" s="80" t="str">
        <f t="shared" si="21"/>
        <v/>
      </c>
      <c r="U399" s="78" t="str">
        <f t="shared" si="22"/>
        <v/>
      </c>
      <c r="V399" s="77"/>
      <c r="W399" s="77"/>
      <c r="X399" s="19"/>
      <c r="Y399" s="140" t="str">
        <f>IF(B399=2.11,U399*VLOOKUP("101",Lohntabelle!N:P,2,FALSE),IFERROR(U399*VLOOKUP(I399&amp;"31",Lohntabelle!N:P,2,FALSE),""))</f>
        <v/>
      </c>
      <c r="Z399" s="141" t="str">
        <f>IF($B399="","",VLOOKUP($B399,Funktionen!$B$3:$E$99,3,FALSE))</f>
        <v/>
      </c>
      <c r="AA399" s="141" t="str">
        <f>IF($B399="","",VLOOKUP($B399,Funktionen!$B$3:$E$99,4,FALSE))</f>
        <v/>
      </c>
    </row>
    <row r="400" spans="1:27" s="144" customFormat="1" x14ac:dyDescent="0.2">
      <c r="A400" s="67"/>
      <c r="B400" s="68"/>
      <c r="C400" s="69" t="str">
        <f t="shared" si="20"/>
        <v/>
      </c>
      <c r="D400" s="67"/>
      <c r="E400" s="71"/>
      <c r="F400" s="71"/>
      <c r="G400" s="72"/>
      <c r="H400" s="73"/>
      <c r="I400" s="68"/>
      <c r="J400" s="68"/>
      <c r="K400" s="70"/>
      <c r="L400" s="74"/>
      <c r="M400" s="67"/>
      <c r="N400" s="75"/>
      <c r="O400" s="75"/>
      <c r="P400" s="76"/>
      <c r="Q400" s="76"/>
      <c r="R400" s="119"/>
      <c r="S400" s="77"/>
      <c r="T400" s="80" t="str">
        <f t="shared" si="21"/>
        <v/>
      </c>
      <c r="U400" s="78" t="str">
        <f t="shared" si="22"/>
        <v/>
      </c>
      <c r="V400" s="77"/>
      <c r="W400" s="77"/>
      <c r="X400" s="19"/>
      <c r="Y400" s="140" t="str">
        <f>IF(B400=2.11,U400*VLOOKUP("101",Lohntabelle!N:P,2,FALSE),IFERROR(U400*VLOOKUP(I400&amp;"31",Lohntabelle!N:P,2,FALSE),""))</f>
        <v/>
      </c>
      <c r="Z400" s="141" t="str">
        <f>IF($B400="","",VLOOKUP($B400,Funktionen!$B$3:$E$99,3,FALSE))</f>
        <v/>
      </c>
      <c r="AA400" s="141" t="str">
        <f>IF($B400="","",VLOOKUP($B400,Funktionen!$B$3:$E$99,4,FALSE))</f>
        <v/>
      </c>
    </row>
    <row r="401" spans="1:27" s="144" customFormat="1" x14ac:dyDescent="0.2">
      <c r="A401" s="67"/>
      <c r="B401" s="68"/>
      <c r="C401" s="69" t="str">
        <f t="shared" si="20"/>
        <v/>
      </c>
      <c r="D401" s="67"/>
      <c r="E401" s="71"/>
      <c r="F401" s="71"/>
      <c r="G401" s="72"/>
      <c r="H401" s="73"/>
      <c r="I401" s="68"/>
      <c r="J401" s="68"/>
      <c r="K401" s="70"/>
      <c r="L401" s="74"/>
      <c r="M401" s="67"/>
      <c r="N401" s="75"/>
      <c r="O401" s="75"/>
      <c r="P401" s="76"/>
      <c r="Q401" s="76"/>
      <c r="R401" s="119"/>
      <c r="S401" s="77"/>
      <c r="T401" s="80" t="str">
        <f t="shared" si="21"/>
        <v/>
      </c>
      <c r="U401" s="78" t="str">
        <f t="shared" si="22"/>
        <v/>
      </c>
      <c r="V401" s="77"/>
      <c r="W401" s="77"/>
      <c r="X401" s="19"/>
      <c r="Y401" s="140" t="str">
        <f>IF(B401=2.11,U401*VLOOKUP("101",Lohntabelle!N:P,2,FALSE),IFERROR(U401*VLOOKUP(I401&amp;"31",Lohntabelle!N:P,2,FALSE),""))</f>
        <v/>
      </c>
      <c r="Z401" s="141" t="str">
        <f>IF($B401="","",VLOOKUP($B401,Funktionen!$B$3:$E$99,3,FALSE))</f>
        <v/>
      </c>
      <c r="AA401" s="141" t="str">
        <f>IF($B401="","",VLOOKUP($B401,Funktionen!$B$3:$E$99,4,FALSE))</f>
        <v/>
      </c>
    </row>
    <row r="402" spans="1:27" s="144" customFormat="1" x14ac:dyDescent="0.2">
      <c r="A402" s="67"/>
      <c r="B402" s="68"/>
      <c r="C402" s="69" t="str">
        <f t="shared" si="20"/>
        <v/>
      </c>
      <c r="D402" s="67"/>
      <c r="E402" s="71"/>
      <c r="F402" s="71"/>
      <c r="G402" s="72"/>
      <c r="H402" s="73"/>
      <c r="I402" s="68"/>
      <c r="J402" s="68"/>
      <c r="K402" s="70"/>
      <c r="L402" s="74"/>
      <c r="M402" s="67"/>
      <c r="N402" s="75"/>
      <c r="O402" s="75"/>
      <c r="P402" s="76"/>
      <c r="Q402" s="76"/>
      <c r="R402" s="119"/>
      <c r="S402" s="77"/>
      <c r="T402" s="80" t="str">
        <f t="shared" si="21"/>
        <v/>
      </c>
      <c r="U402" s="78" t="str">
        <f t="shared" si="22"/>
        <v/>
      </c>
      <c r="V402" s="77"/>
      <c r="W402" s="77"/>
      <c r="X402" s="19"/>
      <c r="Y402" s="140" t="str">
        <f>IF(B402=2.11,U402*VLOOKUP("101",Lohntabelle!N:P,2,FALSE),IFERROR(U402*VLOOKUP(I402&amp;"31",Lohntabelle!N:P,2,FALSE),""))</f>
        <v/>
      </c>
      <c r="Z402" s="141" t="str">
        <f>IF($B402="","",VLOOKUP($B402,Funktionen!$B$3:$E$99,3,FALSE))</f>
        <v/>
      </c>
      <c r="AA402" s="141" t="str">
        <f>IF($B402="","",VLOOKUP($B402,Funktionen!$B$3:$E$99,4,FALSE))</f>
        <v/>
      </c>
    </row>
    <row r="403" spans="1:27" s="144" customFormat="1" x14ac:dyDescent="0.2">
      <c r="A403" s="67"/>
      <c r="B403" s="68"/>
      <c r="C403" s="69" t="str">
        <f t="shared" si="20"/>
        <v/>
      </c>
      <c r="D403" s="67"/>
      <c r="E403" s="71"/>
      <c r="F403" s="71"/>
      <c r="G403" s="72"/>
      <c r="H403" s="73"/>
      <c r="I403" s="68"/>
      <c r="J403" s="68"/>
      <c r="K403" s="70"/>
      <c r="L403" s="74"/>
      <c r="M403" s="67"/>
      <c r="N403" s="75"/>
      <c r="O403" s="75"/>
      <c r="P403" s="76"/>
      <c r="Q403" s="76"/>
      <c r="R403" s="119"/>
      <c r="S403" s="77"/>
      <c r="T403" s="80" t="str">
        <f t="shared" si="21"/>
        <v/>
      </c>
      <c r="U403" s="78" t="str">
        <f t="shared" si="22"/>
        <v/>
      </c>
      <c r="V403" s="77"/>
      <c r="W403" s="77"/>
      <c r="X403" s="19"/>
      <c r="Y403" s="140" t="str">
        <f>IF(B403=2.11,U403*VLOOKUP("101",Lohntabelle!N:P,2,FALSE),IFERROR(U403*VLOOKUP(I403&amp;"31",Lohntabelle!N:P,2,FALSE),""))</f>
        <v/>
      </c>
      <c r="Z403" s="141" t="str">
        <f>IF($B403="","",VLOOKUP($B403,Funktionen!$B$3:$E$99,3,FALSE))</f>
        <v/>
      </c>
      <c r="AA403" s="141" t="str">
        <f>IF($B403="","",VLOOKUP($B403,Funktionen!$B$3:$E$99,4,FALSE))</f>
        <v/>
      </c>
    </row>
    <row r="404" spans="1:27" s="144" customFormat="1" x14ac:dyDescent="0.2">
      <c r="A404" s="67"/>
      <c r="B404" s="68"/>
      <c r="C404" s="69" t="str">
        <f t="shared" si="20"/>
        <v/>
      </c>
      <c r="D404" s="67"/>
      <c r="E404" s="71"/>
      <c r="F404" s="71"/>
      <c r="G404" s="72"/>
      <c r="H404" s="73"/>
      <c r="I404" s="68"/>
      <c r="J404" s="68"/>
      <c r="K404" s="70"/>
      <c r="L404" s="74"/>
      <c r="M404" s="67"/>
      <c r="N404" s="75"/>
      <c r="O404" s="75"/>
      <c r="P404" s="76"/>
      <c r="Q404" s="76"/>
      <c r="R404" s="119"/>
      <c r="S404" s="77"/>
      <c r="T404" s="80" t="str">
        <f t="shared" si="21"/>
        <v/>
      </c>
      <c r="U404" s="78" t="str">
        <f t="shared" si="22"/>
        <v/>
      </c>
      <c r="V404" s="77"/>
      <c r="W404" s="77"/>
      <c r="X404" s="19"/>
      <c r="Y404" s="140" t="str">
        <f>IF(B404=2.11,U404*VLOOKUP("101",Lohntabelle!N:P,2,FALSE),IFERROR(U404*VLOOKUP(I404&amp;"31",Lohntabelle!N:P,2,FALSE),""))</f>
        <v/>
      </c>
      <c r="Z404" s="141" t="str">
        <f>IF($B404="","",VLOOKUP($B404,Funktionen!$B$3:$E$99,3,FALSE))</f>
        <v/>
      </c>
      <c r="AA404" s="141" t="str">
        <f>IF($B404="","",VLOOKUP($B404,Funktionen!$B$3:$E$99,4,FALSE))</f>
        <v/>
      </c>
    </row>
    <row r="405" spans="1:27" s="144" customFormat="1" x14ac:dyDescent="0.2">
      <c r="A405" s="67"/>
      <c r="B405" s="68"/>
      <c r="C405" s="69" t="str">
        <f t="shared" si="20"/>
        <v/>
      </c>
      <c r="D405" s="67"/>
      <c r="E405" s="71"/>
      <c r="F405" s="71"/>
      <c r="G405" s="72"/>
      <c r="H405" s="73"/>
      <c r="I405" s="68"/>
      <c r="J405" s="68"/>
      <c r="K405" s="70"/>
      <c r="L405" s="74"/>
      <c r="M405" s="67"/>
      <c r="N405" s="75"/>
      <c r="O405" s="75"/>
      <c r="P405" s="76"/>
      <c r="Q405" s="76"/>
      <c r="R405" s="119"/>
      <c r="S405" s="77"/>
      <c r="T405" s="80" t="str">
        <f t="shared" si="21"/>
        <v/>
      </c>
      <c r="U405" s="78" t="str">
        <f t="shared" si="22"/>
        <v/>
      </c>
      <c r="V405" s="77"/>
      <c r="W405" s="77"/>
      <c r="X405" s="19"/>
      <c r="Y405" s="140" t="str">
        <f>IF(B405=2.11,U405*VLOOKUP("101",Lohntabelle!N:P,2,FALSE),IFERROR(U405*VLOOKUP(I405&amp;"31",Lohntabelle!N:P,2,FALSE),""))</f>
        <v/>
      </c>
      <c r="Z405" s="141" t="str">
        <f>IF($B405="","",VLOOKUP($B405,Funktionen!$B$3:$E$99,3,FALSE))</f>
        <v/>
      </c>
      <c r="AA405" s="141" t="str">
        <f>IF($B405="","",VLOOKUP($B405,Funktionen!$B$3:$E$99,4,FALSE))</f>
        <v/>
      </c>
    </row>
    <row r="406" spans="1:27" s="144" customFormat="1" x14ac:dyDescent="0.2">
      <c r="A406" s="67"/>
      <c r="B406" s="68"/>
      <c r="C406" s="69" t="str">
        <f t="shared" si="20"/>
        <v/>
      </c>
      <c r="D406" s="67"/>
      <c r="E406" s="71"/>
      <c r="F406" s="71"/>
      <c r="G406" s="72"/>
      <c r="H406" s="73"/>
      <c r="I406" s="68"/>
      <c r="J406" s="68"/>
      <c r="K406" s="70"/>
      <c r="L406" s="74"/>
      <c r="M406" s="67"/>
      <c r="N406" s="75"/>
      <c r="O406" s="75"/>
      <c r="P406" s="76"/>
      <c r="Q406" s="76"/>
      <c r="R406" s="119"/>
      <c r="S406" s="77"/>
      <c r="T406" s="80" t="str">
        <f t="shared" si="21"/>
        <v/>
      </c>
      <c r="U406" s="78" t="str">
        <f t="shared" si="22"/>
        <v/>
      </c>
      <c r="V406" s="77"/>
      <c r="W406" s="77"/>
      <c r="X406" s="19"/>
      <c r="Y406" s="140" t="str">
        <f>IF(B406=2.11,U406*VLOOKUP("101",Lohntabelle!N:P,2,FALSE),IFERROR(U406*VLOOKUP(I406&amp;"31",Lohntabelle!N:P,2,FALSE),""))</f>
        <v/>
      </c>
      <c r="Z406" s="141" t="str">
        <f>IF($B406="","",VLOOKUP($B406,Funktionen!$B$3:$E$99,3,FALSE))</f>
        <v/>
      </c>
      <c r="AA406" s="141" t="str">
        <f>IF($B406="","",VLOOKUP($B406,Funktionen!$B$3:$E$99,4,FALSE))</f>
        <v/>
      </c>
    </row>
    <row r="407" spans="1:27" s="144" customFormat="1" x14ac:dyDescent="0.2">
      <c r="A407" s="67"/>
      <c r="B407" s="68"/>
      <c r="C407" s="69" t="str">
        <f t="shared" si="20"/>
        <v/>
      </c>
      <c r="D407" s="67"/>
      <c r="E407" s="71"/>
      <c r="F407" s="71"/>
      <c r="G407" s="72"/>
      <c r="H407" s="73"/>
      <c r="I407" s="68"/>
      <c r="J407" s="68"/>
      <c r="K407" s="70"/>
      <c r="L407" s="74"/>
      <c r="M407" s="67"/>
      <c r="N407" s="75"/>
      <c r="O407" s="75"/>
      <c r="P407" s="76"/>
      <c r="Q407" s="76"/>
      <c r="R407" s="119"/>
      <c r="S407" s="77"/>
      <c r="T407" s="80" t="str">
        <f t="shared" si="21"/>
        <v/>
      </c>
      <c r="U407" s="78" t="str">
        <f t="shared" si="22"/>
        <v/>
      </c>
      <c r="V407" s="77"/>
      <c r="W407" s="77"/>
      <c r="X407" s="19"/>
      <c r="Y407" s="140" t="str">
        <f>IF(B407=2.11,U407*VLOOKUP("101",Lohntabelle!N:P,2,FALSE),IFERROR(U407*VLOOKUP(I407&amp;"31",Lohntabelle!N:P,2,FALSE),""))</f>
        <v/>
      </c>
      <c r="Z407" s="141" t="str">
        <f>IF($B407="","",VLOOKUP($B407,Funktionen!$B$3:$E$99,3,FALSE))</f>
        <v/>
      </c>
      <c r="AA407" s="141" t="str">
        <f>IF($B407="","",VLOOKUP($B407,Funktionen!$B$3:$E$99,4,FALSE))</f>
        <v/>
      </c>
    </row>
    <row r="408" spans="1:27" s="144" customFormat="1" x14ac:dyDescent="0.2">
      <c r="A408" s="67"/>
      <c r="B408" s="68"/>
      <c r="C408" s="69" t="str">
        <f t="shared" si="20"/>
        <v/>
      </c>
      <c r="D408" s="67"/>
      <c r="E408" s="71"/>
      <c r="F408" s="71"/>
      <c r="G408" s="72"/>
      <c r="H408" s="73"/>
      <c r="I408" s="68"/>
      <c r="J408" s="68"/>
      <c r="K408" s="70"/>
      <c r="L408" s="74"/>
      <c r="M408" s="67"/>
      <c r="N408" s="75"/>
      <c r="O408" s="75"/>
      <c r="P408" s="76"/>
      <c r="Q408" s="76"/>
      <c r="R408" s="119"/>
      <c r="S408" s="77"/>
      <c r="T408" s="80" t="str">
        <f t="shared" si="21"/>
        <v/>
      </c>
      <c r="U408" s="78" t="str">
        <f t="shared" si="22"/>
        <v/>
      </c>
      <c r="V408" s="77"/>
      <c r="W408" s="77"/>
      <c r="X408" s="19"/>
      <c r="Y408" s="140" t="str">
        <f>IF(B408=2.11,U408*VLOOKUP("101",Lohntabelle!N:P,2,FALSE),IFERROR(U408*VLOOKUP(I408&amp;"31",Lohntabelle!N:P,2,FALSE),""))</f>
        <v/>
      </c>
      <c r="Z408" s="141" t="str">
        <f>IF($B408="","",VLOOKUP($B408,Funktionen!$B$3:$E$99,3,FALSE))</f>
        <v/>
      </c>
      <c r="AA408" s="141" t="str">
        <f>IF($B408="","",VLOOKUP($B408,Funktionen!$B$3:$E$99,4,FALSE))</f>
        <v/>
      </c>
    </row>
    <row r="409" spans="1:27" s="144" customFormat="1" x14ac:dyDescent="0.2">
      <c r="A409" s="67"/>
      <c r="B409" s="68"/>
      <c r="C409" s="69" t="str">
        <f t="shared" si="20"/>
        <v/>
      </c>
      <c r="D409" s="67"/>
      <c r="E409" s="71"/>
      <c r="F409" s="71"/>
      <c r="G409" s="72"/>
      <c r="H409" s="73"/>
      <c r="I409" s="68"/>
      <c r="J409" s="68"/>
      <c r="K409" s="70"/>
      <c r="L409" s="74"/>
      <c r="M409" s="67"/>
      <c r="N409" s="75"/>
      <c r="O409" s="75"/>
      <c r="P409" s="76"/>
      <c r="Q409" s="76"/>
      <c r="R409" s="119"/>
      <c r="S409" s="77"/>
      <c r="T409" s="80" t="str">
        <f t="shared" si="21"/>
        <v/>
      </c>
      <c r="U409" s="78" t="str">
        <f t="shared" si="22"/>
        <v/>
      </c>
      <c r="V409" s="77"/>
      <c r="W409" s="77"/>
      <c r="X409" s="19"/>
      <c r="Y409" s="140" t="str">
        <f>IF(B409=2.11,U409*VLOOKUP("101",Lohntabelle!N:P,2,FALSE),IFERROR(U409*VLOOKUP(I409&amp;"31",Lohntabelle!N:P,2,FALSE),""))</f>
        <v/>
      </c>
      <c r="Z409" s="141" t="str">
        <f>IF($B409="","",VLOOKUP($B409,Funktionen!$B$3:$E$99,3,FALSE))</f>
        <v/>
      </c>
      <c r="AA409" s="141" t="str">
        <f>IF($B409="","",VLOOKUP($B409,Funktionen!$B$3:$E$99,4,FALSE))</f>
        <v/>
      </c>
    </row>
    <row r="410" spans="1:27" s="144" customFormat="1" x14ac:dyDescent="0.2">
      <c r="A410" s="67"/>
      <c r="B410" s="68"/>
      <c r="C410" s="69" t="str">
        <f t="shared" si="20"/>
        <v/>
      </c>
      <c r="D410" s="67"/>
      <c r="E410" s="71"/>
      <c r="F410" s="71"/>
      <c r="G410" s="72"/>
      <c r="H410" s="73"/>
      <c r="I410" s="68"/>
      <c r="J410" s="68"/>
      <c r="K410" s="70"/>
      <c r="L410" s="74"/>
      <c r="M410" s="67"/>
      <c r="N410" s="75"/>
      <c r="O410" s="75"/>
      <c r="P410" s="76"/>
      <c r="Q410" s="76"/>
      <c r="R410" s="119"/>
      <c r="S410" s="77"/>
      <c r="T410" s="80" t="str">
        <f t="shared" si="21"/>
        <v/>
      </c>
      <c r="U410" s="78" t="str">
        <f t="shared" si="22"/>
        <v/>
      </c>
      <c r="V410" s="77"/>
      <c r="W410" s="77"/>
      <c r="X410" s="19"/>
      <c r="Y410" s="140" t="str">
        <f>IF(B410=2.11,U410*VLOOKUP("101",Lohntabelle!N:P,2,FALSE),IFERROR(U410*VLOOKUP(I410&amp;"31",Lohntabelle!N:P,2,FALSE),""))</f>
        <v/>
      </c>
      <c r="Z410" s="141" t="str">
        <f>IF($B410="","",VLOOKUP($B410,Funktionen!$B$3:$E$99,3,FALSE))</f>
        <v/>
      </c>
      <c r="AA410" s="141" t="str">
        <f>IF($B410="","",VLOOKUP($B410,Funktionen!$B$3:$E$99,4,FALSE))</f>
        <v/>
      </c>
    </row>
    <row r="411" spans="1:27" s="144" customFormat="1" x14ac:dyDescent="0.2">
      <c r="A411" s="67"/>
      <c r="B411" s="68"/>
      <c r="C411" s="69" t="str">
        <f t="shared" si="20"/>
        <v/>
      </c>
      <c r="D411" s="67"/>
      <c r="E411" s="71"/>
      <c r="F411" s="71"/>
      <c r="G411" s="72"/>
      <c r="H411" s="73"/>
      <c r="I411" s="68"/>
      <c r="J411" s="68"/>
      <c r="K411" s="70"/>
      <c r="L411" s="74"/>
      <c r="M411" s="67"/>
      <c r="N411" s="75"/>
      <c r="O411" s="75"/>
      <c r="P411" s="76"/>
      <c r="Q411" s="76"/>
      <c r="R411" s="119"/>
      <c r="S411" s="77"/>
      <c r="T411" s="80" t="str">
        <f t="shared" si="21"/>
        <v/>
      </c>
      <c r="U411" s="78" t="str">
        <f t="shared" si="22"/>
        <v/>
      </c>
      <c r="V411" s="77"/>
      <c r="W411" s="77"/>
      <c r="X411" s="19"/>
      <c r="Y411" s="140" t="str">
        <f>IF(B411=2.11,U411*VLOOKUP("101",Lohntabelle!N:P,2,FALSE),IFERROR(U411*VLOOKUP(I411&amp;"31",Lohntabelle!N:P,2,FALSE),""))</f>
        <v/>
      </c>
      <c r="Z411" s="141" t="str">
        <f>IF($B411="","",VLOOKUP($B411,Funktionen!$B$3:$E$99,3,FALSE))</f>
        <v/>
      </c>
      <c r="AA411" s="141" t="str">
        <f>IF($B411="","",VLOOKUP($B411,Funktionen!$B$3:$E$99,4,FALSE))</f>
        <v/>
      </c>
    </row>
    <row r="412" spans="1:27" s="144" customFormat="1" x14ac:dyDescent="0.2">
      <c r="A412" s="67"/>
      <c r="B412" s="68"/>
      <c r="C412" s="69" t="str">
        <f t="shared" si="20"/>
        <v/>
      </c>
      <c r="D412" s="67"/>
      <c r="E412" s="71"/>
      <c r="F412" s="71"/>
      <c r="G412" s="72"/>
      <c r="H412" s="73"/>
      <c r="I412" s="68"/>
      <c r="J412" s="68"/>
      <c r="K412" s="70"/>
      <c r="L412" s="74"/>
      <c r="M412" s="67"/>
      <c r="N412" s="75"/>
      <c r="O412" s="75"/>
      <c r="P412" s="76"/>
      <c r="Q412" s="76"/>
      <c r="R412" s="119"/>
      <c r="S412" s="77"/>
      <c r="T412" s="80" t="str">
        <f t="shared" si="21"/>
        <v/>
      </c>
      <c r="U412" s="78" t="str">
        <f t="shared" si="22"/>
        <v/>
      </c>
      <c r="V412" s="77"/>
      <c r="W412" s="77"/>
      <c r="X412" s="19"/>
      <c r="Y412" s="140" t="str">
        <f>IF(B412=2.11,U412*VLOOKUP("101",Lohntabelle!N:P,2,FALSE),IFERROR(U412*VLOOKUP(I412&amp;"31",Lohntabelle!N:P,2,FALSE),""))</f>
        <v/>
      </c>
      <c r="Z412" s="141" t="str">
        <f>IF($B412="","",VLOOKUP($B412,Funktionen!$B$3:$E$99,3,FALSE))</f>
        <v/>
      </c>
      <c r="AA412" s="141" t="str">
        <f>IF($B412="","",VLOOKUP($B412,Funktionen!$B$3:$E$99,4,FALSE))</f>
        <v/>
      </c>
    </row>
    <row r="413" spans="1:27" s="144" customFormat="1" x14ac:dyDescent="0.2">
      <c r="A413" s="67"/>
      <c r="B413" s="68"/>
      <c r="C413" s="69" t="str">
        <f t="shared" si="20"/>
        <v/>
      </c>
      <c r="D413" s="67"/>
      <c r="E413" s="71"/>
      <c r="F413" s="71"/>
      <c r="G413" s="72"/>
      <c r="H413" s="73"/>
      <c r="I413" s="68"/>
      <c r="J413" s="68"/>
      <c r="K413" s="70"/>
      <c r="L413" s="74"/>
      <c r="M413" s="67"/>
      <c r="N413" s="75"/>
      <c r="O413" s="75"/>
      <c r="P413" s="76"/>
      <c r="Q413" s="76"/>
      <c r="R413" s="119"/>
      <c r="S413" s="77"/>
      <c r="T413" s="80" t="str">
        <f t="shared" si="21"/>
        <v/>
      </c>
      <c r="U413" s="78" t="str">
        <f t="shared" si="22"/>
        <v/>
      </c>
      <c r="V413" s="77"/>
      <c r="W413" s="77"/>
      <c r="X413" s="19"/>
      <c r="Y413" s="140" t="str">
        <f>IF(B413=2.11,U413*VLOOKUP("101",Lohntabelle!N:P,2,FALSE),IFERROR(U413*VLOOKUP(I413&amp;"31",Lohntabelle!N:P,2,FALSE),""))</f>
        <v/>
      </c>
      <c r="Z413" s="141" t="str">
        <f>IF($B413="","",VLOOKUP($B413,Funktionen!$B$3:$E$99,3,FALSE))</f>
        <v/>
      </c>
      <c r="AA413" s="141" t="str">
        <f>IF($B413="","",VLOOKUP($B413,Funktionen!$B$3:$E$99,4,FALSE))</f>
        <v/>
      </c>
    </row>
    <row r="414" spans="1:27" s="144" customFormat="1" x14ac:dyDescent="0.2">
      <c r="A414" s="67"/>
      <c r="B414" s="68"/>
      <c r="C414" s="69" t="str">
        <f t="shared" si="20"/>
        <v/>
      </c>
      <c r="D414" s="67"/>
      <c r="E414" s="71"/>
      <c r="F414" s="71"/>
      <c r="G414" s="72"/>
      <c r="H414" s="73"/>
      <c r="I414" s="68"/>
      <c r="J414" s="68"/>
      <c r="K414" s="70"/>
      <c r="L414" s="74"/>
      <c r="M414" s="67"/>
      <c r="N414" s="75"/>
      <c r="O414" s="75"/>
      <c r="P414" s="76"/>
      <c r="Q414" s="76"/>
      <c r="R414" s="119"/>
      <c r="S414" s="77"/>
      <c r="T414" s="80" t="str">
        <f t="shared" si="21"/>
        <v/>
      </c>
      <c r="U414" s="78" t="str">
        <f t="shared" si="22"/>
        <v/>
      </c>
      <c r="V414" s="77"/>
      <c r="W414" s="77"/>
      <c r="X414" s="19"/>
      <c r="Y414" s="140" t="str">
        <f>IF(B414=2.11,U414*VLOOKUP("101",Lohntabelle!N:P,2,FALSE),IFERROR(U414*VLOOKUP(I414&amp;"31",Lohntabelle!N:P,2,FALSE),""))</f>
        <v/>
      </c>
      <c r="Z414" s="141" t="str">
        <f>IF($B414="","",VLOOKUP($B414,Funktionen!$B$3:$E$99,3,FALSE))</f>
        <v/>
      </c>
      <c r="AA414" s="141" t="str">
        <f>IF($B414="","",VLOOKUP($B414,Funktionen!$B$3:$E$99,4,FALSE))</f>
        <v/>
      </c>
    </row>
    <row r="415" spans="1:27" s="144" customFormat="1" x14ac:dyDescent="0.2">
      <c r="A415" s="67"/>
      <c r="B415" s="68"/>
      <c r="C415" s="69" t="str">
        <f t="shared" si="20"/>
        <v/>
      </c>
      <c r="D415" s="67"/>
      <c r="E415" s="71"/>
      <c r="F415" s="71"/>
      <c r="G415" s="72"/>
      <c r="H415" s="73"/>
      <c r="I415" s="68"/>
      <c r="J415" s="68"/>
      <c r="K415" s="70"/>
      <c r="L415" s="74"/>
      <c r="M415" s="67"/>
      <c r="N415" s="75"/>
      <c r="O415" s="75"/>
      <c r="P415" s="76"/>
      <c r="Q415" s="76"/>
      <c r="R415" s="119"/>
      <c r="S415" s="77"/>
      <c r="T415" s="80" t="str">
        <f t="shared" si="21"/>
        <v/>
      </c>
      <c r="U415" s="78" t="str">
        <f t="shared" si="22"/>
        <v/>
      </c>
      <c r="V415" s="77"/>
      <c r="W415" s="77"/>
      <c r="X415" s="19"/>
      <c r="Y415" s="140" t="str">
        <f>IF(B415=2.11,U415*VLOOKUP("101",Lohntabelle!N:P,2,FALSE),IFERROR(U415*VLOOKUP(I415&amp;"31",Lohntabelle!N:P,2,FALSE),""))</f>
        <v/>
      </c>
      <c r="Z415" s="141" t="str">
        <f>IF($B415="","",VLOOKUP($B415,Funktionen!$B$3:$E$99,3,FALSE))</f>
        <v/>
      </c>
      <c r="AA415" s="141" t="str">
        <f>IF($B415="","",VLOOKUP($B415,Funktionen!$B$3:$E$99,4,FALSE))</f>
        <v/>
      </c>
    </row>
    <row r="416" spans="1:27" s="144" customFormat="1" x14ac:dyDescent="0.2">
      <c r="A416" s="67"/>
      <c r="B416" s="68"/>
      <c r="C416" s="69" t="str">
        <f t="shared" si="20"/>
        <v/>
      </c>
      <c r="D416" s="67"/>
      <c r="E416" s="71"/>
      <c r="F416" s="71"/>
      <c r="G416" s="72"/>
      <c r="H416" s="73"/>
      <c r="I416" s="68"/>
      <c r="J416" s="68"/>
      <c r="K416" s="70"/>
      <c r="L416" s="74"/>
      <c r="M416" s="67"/>
      <c r="N416" s="75"/>
      <c r="O416" s="75"/>
      <c r="P416" s="76"/>
      <c r="Q416" s="76"/>
      <c r="R416" s="119"/>
      <c r="S416" s="77"/>
      <c r="T416" s="80" t="str">
        <f t="shared" si="21"/>
        <v/>
      </c>
      <c r="U416" s="78" t="str">
        <f t="shared" si="22"/>
        <v/>
      </c>
      <c r="V416" s="77"/>
      <c r="W416" s="77"/>
      <c r="X416" s="19"/>
      <c r="Y416" s="140" t="str">
        <f>IF(B416=2.11,U416*VLOOKUP("101",Lohntabelle!N:P,2,FALSE),IFERROR(U416*VLOOKUP(I416&amp;"31",Lohntabelle!N:P,2,FALSE),""))</f>
        <v/>
      </c>
      <c r="Z416" s="141" t="str">
        <f>IF($B416="","",VLOOKUP($B416,Funktionen!$B$3:$E$99,3,FALSE))</f>
        <v/>
      </c>
      <c r="AA416" s="141" t="str">
        <f>IF($B416="","",VLOOKUP($B416,Funktionen!$B$3:$E$99,4,FALSE))</f>
        <v/>
      </c>
    </row>
    <row r="417" spans="1:27" s="144" customFormat="1" x14ac:dyDescent="0.2">
      <c r="A417" s="67"/>
      <c r="B417" s="68"/>
      <c r="C417" s="69" t="str">
        <f t="shared" si="20"/>
        <v/>
      </c>
      <c r="D417" s="67"/>
      <c r="E417" s="71"/>
      <c r="F417" s="71"/>
      <c r="G417" s="72"/>
      <c r="H417" s="73"/>
      <c r="I417" s="68"/>
      <c r="J417" s="68"/>
      <c r="K417" s="70"/>
      <c r="L417" s="74"/>
      <c r="M417" s="67"/>
      <c r="N417" s="75"/>
      <c r="O417" s="75"/>
      <c r="P417" s="76"/>
      <c r="Q417" s="76"/>
      <c r="R417" s="119"/>
      <c r="S417" s="77"/>
      <c r="T417" s="80" t="str">
        <f t="shared" si="21"/>
        <v/>
      </c>
      <c r="U417" s="78" t="str">
        <f t="shared" si="22"/>
        <v/>
      </c>
      <c r="V417" s="77"/>
      <c r="W417" s="77"/>
      <c r="X417" s="19"/>
      <c r="Y417" s="140" t="str">
        <f>IF(B417=2.11,U417*VLOOKUP("101",Lohntabelle!N:P,2,FALSE),IFERROR(U417*VLOOKUP(I417&amp;"31",Lohntabelle!N:P,2,FALSE),""))</f>
        <v/>
      </c>
      <c r="Z417" s="141" t="str">
        <f>IF($B417="","",VLOOKUP($B417,Funktionen!$B$3:$E$99,3,FALSE))</f>
        <v/>
      </c>
      <c r="AA417" s="141" t="str">
        <f>IF($B417="","",VLOOKUP($B417,Funktionen!$B$3:$E$99,4,FALSE))</f>
        <v/>
      </c>
    </row>
    <row r="418" spans="1:27" s="144" customFormat="1" x14ac:dyDescent="0.2">
      <c r="A418" s="67"/>
      <c r="B418" s="68"/>
      <c r="C418" s="69" t="str">
        <f t="shared" si="20"/>
        <v/>
      </c>
      <c r="D418" s="67"/>
      <c r="E418" s="71"/>
      <c r="F418" s="71"/>
      <c r="G418" s="72"/>
      <c r="H418" s="73"/>
      <c r="I418" s="68"/>
      <c r="J418" s="68"/>
      <c r="K418" s="70"/>
      <c r="L418" s="74"/>
      <c r="M418" s="67"/>
      <c r="N418" s="75"/>
      <c r="O418" s="75"/>
      <c r="P418" s="76"/>
      <c r="Q418" s="76"/>
      <c r="R418" s="119"/>
      <c r="S418" s="77"/>
      <c r="T418" s="80" t="str">
        <f t="shared" si="21"/>
        <v/>
      </c>
      <c r="U418" s="78" t="str">
        <f t="shared" si="22"/>
        <v/>
      </c>
      <c r="V418" s="77"/>
      <c r="W418" s="77"/>
      <c r="X418" s="19"/>
      <c r="Y418" s="140" t="str">
        <f>IF(B418=2.11,U418*VLOOKUP("101",Lohntabelle!N:P,2,FALSE),IFERROR(U418*VLOOKUP(I418&amp;"31",Lohntabelle!N:P,2,FALSE),""))</f>
        <v/>
      </c>
      <c r="Z418" s="141" t="str">
        <f>IF($B418="","",VLOOKUP($B418,Funktionen!$B$3:$E$99,3,FALSE))</f>
        <v/>
      </c>
      <c r="AA418" s="141" t="str">
        <f>IF($B418="","",VLOOKUP($B418,Funktionen!$B$3:$E$99,4,FALSE))</f>
        <v/>
      </c>
    </row>
    <row r="419" spans="1:27" s="144" customFormat="1" x14ac:dyDescent="0.2">
      <c r="A419" s="67"/>
      <c r="B419" s="68"/>
      <c r="C419" s="69" t="str">
        <f t="shared" si="20"/>
        <v/>
      </c>
      <c r="D419" s="67"/>
      <c r="E419" s="71"/>
      <c r="F419" s="71"/>
      <c r="G419" s="72"/>
      <c r="H419" s="73"/>
      <c r="I419" s="68"/>
      <c r="J419" s="68"/>
      <c r="K419" s="70"/>
      <c r="L419" s="74"/>
      <c r="M419" s="67"/>
      <c r="N419" s="75"/>
      <c r="O419" s="75"/>
      <c r="P419" s="76"/>
      <c r="Q419" s="76"/>
      <c r="R419" s="119"/>
      <c r="S419" s="77"/>
      <c r="T419" s="80" t="str">
        <f t="shared" si="21"/>
        <v/>
      </c>
      <c r="U419" s="78" t="str">
        <f t="shared" si="22"/>
        <v/>
      </c>
      <c r="V419" s="77"/>
      <c r="W419" s="77"/>
      <c r="X419" s="19"/>
      <c r="Y419" s="140" t="str">
        <f>IF(B419=2.11,U419*VLOOKUP("101",Lohntabelle!N:P,2,FALSE),IFERROR(U419*VLOOKUP(I419&amp;"31",Lohntabelle!N:P,2,FALSE),""))</f>
        <v/>
      </c>
      <c r="Z419" s="141" t="str">
        <f>IF($B419="","",VLOOKUP($B419,Funktionen!$B$3:$E$99,3,FALSE))</f>
        <v/>
      </c>
      <c r="AA419" s="141" t="str">
        <f>IF($B419="","",VLOOKUP($B419,Funktionen!$B$3:$E$99,4,FALSE))</f>
        <v/>
      </c>
    </row>
    <row r="420" spans="1:27" s="144" customFormat="1" x14ac:dyDescent="0.2">
      <c r="A420" s="67"/>
      <c r="B420" s="68"/>
      <c r="C420" s="69" t="str">
        <f t="shared" si="20"/>
        <v/>
      </c>
      <c r="D420" s="67"/>
      <c r="E420" s="71"/>
      <c r="F420" s="71"/>
      <c r="G420" s="72"/>
      <c r="H420" s="73"/>
      <c r="I420" s="68"/>
      <c r="J420" s="68"/>
      <c r="K420" s="70"/>
      <c r="L420" s="74"/>
      <c r="M420" s="67"/>
      <c r="N420" s="75"/>
      <c r="O420" s="75"/>
      <c r="P420" s="76"/>
      <c r="Q420" s="76"/>
      <c r="R420" s="119"/>
      <c r="S420" s="77"/>
      <c r="T420" s="80" t="str">
        <f t="shared" si="21"/>
        <v/>
      </c>
      <c r="U420" s="78" t="str">
        <f t="shared" si="22"/>
        <v/>
      </c>
      <c r="V420" s="77"/>
      <c r="W420" s="77"/>
      <c r="X420" s="19"/>
      <c r="Y420" s="140" t="str">
        <f>IF(B420=2.11,U420*VLOOKUP("101",Lohntabelle!N:P,2,FALSE),IFERROR(U420*VLOOKUP(I420&amp;"31",Lohntabelle!N:P,2,FALSE),""))</f>
        <v/>
      </c>
      <c r="Z420" s="141" t="str">
        <f>IF($B420="","",VLOOKUP($B420,Funktionen!$B$3:$E$99,3,FALSE))</f>
        <v/>
      </c>
      <c r="AA420" s="141" t="str">
        <f>IF($B420="","",VLOOKUP($B420,Funktionen!$B$3:$E$99,4,FALSE))</f>
        <v/>
      </c>
    </row>
    <row r="421" spans="1:27" s="144" customFormat="1" x14ac:dyDescent="0.2">
      <c r="A421" s="67"/>
      <c r="B421" s="68"/>
      <c r="C421" s="69" t="str">
        <f t="shared" si="20"/>
        <v/>
      </c>
      <c r="D421" s="67"/>
      <c r="E421" s="71"/>
      <c r="F421" s="71"/>
      <c r="G421" s="72"/>
      <c r="H421" s="73"/>
      <c r="I421" s="68"/>
      <c r="J421" s="68"/>
      <c r="K421" s="70"/>
      <c r="L421" s="74"/>
      <c r="M421" s="67"/>
      <c r="N421" s="75"/>
      <c r="O421" s="75"/>
      <c r="P421" s="76"/>
      <c r="Q421" s="76"/>
      <c r="R421" s="119"/>
      <c r="S421" s="77"/>
      <c r="T421" s="80" t="str">
        <f t="shared" si="21"/>
        <v/>
      </c>
      <c r="U421" s="78" t="str">
        <f t="shared" si="22"/>
        <v/>
      </c>
      <c r="V421" s="77"/>
      <c r="W421" s="77"/>
      <c r="X421" s="19"/>
      <c r="Y421" s="140" t="str">
        <f>IF(B421=2.11,U421*VLOOKUP("101",Lohntabelle!N:P,2,FALSE),IFERROR(U421*VLOOKUP(I421&amp;"31",Lohntabelle!N:P,2,FALSE),""))</f>
        <v/>
      </c>
      <c r="Z421" s="141" t="str">
        <f>IF($B421="","",VLOOKUP($B421,Funktionen!$B$3:$E$99,3,FALSE))</f>
        <v/>
      </c>
      <c r="AA421" s="141" t="str">
        <f>IF($B421="","",VLOOKUP($B421,Funktionen!$B$3:$E$99,4,FALSE))</f>
        <v/>
      </c>
    </row>
    <row r="422" spans="1:27" s="144" customFormat="1" x14ac:dyDescent="0.2">
      <c r="A422" s="67"/>
      <c r="B422" s="68"/>
      <c r="C422" s="69" t="str">
        <f t="shared" si="20"/>
        <v/>
      </c>
      <c r="D422" s="67"/>
      <c r="E422" s="71"/>
      <c r="F422" s="71"/>
      <c r="G422" s="72"/>
      <c r="H422" s="73"/>
      <c r="I422" s="68"/>
      <c r="J422" s="68"/>
      <c r="K422" s="70"/>
      <c r="L422" s="74"/>
      <c r="M422" s="67"/>
      <c r="N422" s="75"/>
      <c r="O422" s="75"/>
      <c r="P422" s="76"/>
      <c r="Q422" s="76"/>
      <c r="R422" s="119"/>
      <c r="S422" s="77"/>
      <c r="T422" s="80" t="str">
        <f t="shared" si="21"/>
        <v/>
      </c>
      <c r="U422" s="78" t="str">
        <f t="shared" si="22"/>
        <v/>
      </c>
      <c r="V422" s="77"/>
      <c r="W422" s="77"/>
      <c r="X422" s="19"/>
      <c r="Y422" s="140" t="str">
        <f>IF(B422=2.11,U422*VLOOKUP("101",Lohntabelle!N:P,2,FALSE),IFERROR(U422*VLOOKUP(I422&amp;"31",Lohntabelle!N:P,2,FALSE),""))</f>
        <v/>
      </c>
      <c r="Z422" s="141" t="str">
        <f>IF($B422="","",VLOOKUP($B422,Funktionen!$B$3:$E$99,3,FALSE))</f>
        <v/>
      </c>
      <c r="AA422" s="141" t="str">
        <f>IF($B422="","",VLOOKUP($B422,Funktionen!$B$3:$E$99,4,FALSE))</f>
        <v/>
      </c>
    </row>
    <row r="423" spans="1:27" s="144" customFormat="1" x14ac:dyDescent="0.2">
      <c r="A423" s="67"/>
      <c r="B423" s="68"/>
      <c r="C423" s="69" t="str">
        <f t="shared" si="20"/>
        <v/>
      </c>
      <c r="D423" s="67"/>
      <c r="E423" s="71"/>
      <c r="F423" s="71"/>
      <c r="G423" s="72"/>
      <c r="H423" s="73"/>
      <c r="I423" s="68"/>
      <c r="J423" s="68"/>
      <c r="K423" s="70"/>
      <c r="L423" s="74"/>
      <c r="M423" s="67"/>
      <c r="N423" s="75"/>
      <c r="O423" s="75"/>
      <c r="P423" s="76"/>
      <c r="Q423" s="76"/>
      <c r="R423" s="119"/>
      <c r="S423" s="77"/>
      <c r="T423" s="80" t="str">
        <f t="shared" si="21"/>
        <v/>
      </c>
      <c r="U423" s="78" t="str">
        <f t="shared" si="22"/>
        <v/>
      </c>
      <c r="V423" s="77"/>
      <c r="W423" s="77"/>
      <c r="X423" s="19"/>
      <c r="Y423" s="140" t="str">
        <f>IF(B423=2.11,U423*VLOOKUP("101",Lohntabelle!N:P,2,FALSE),IFERROR(U423*VLOOKUP(I423&amp;"31",Lohntabelle!N:P,2,FALSE),""))</f>
        <v/>
      </c>
      <c r="Z423" s="141" t="str">
        <f>IF($B423="","",VLOOKUP($B423,Funktionen!$B$3:$E$99,3,FALSE))</f>
        <v/>
      </c>
      <c r="AA423" s="141" t="str">
        <f>IF($B423="","",VLOOKUP($B423,Funktionen!$B$3:$E$99,4,FALSE))</f>
        <v/>
      </c>
    </row>
    <row r="424" spans="1:27" s="144" customFormat="1" x14ac:dyDescent="0.2">
      <c r="A424" s="67"/>
      <c r="B424" s="68"/>
      <c r="C424" s="69" t="str">
        <f t="shared" si="20"/>
        <v/>
      </c>
      <c r="D424" s="67"/>
      <c r="E424" s="71"/>
      <c r="F424" s="71"/>
      <c r="G424" s="72"/>
      <c r="H424" s="73"/>
      <c r="I424" s="68"/>
      <c r="J424" s="68"/>
      <c r="K424" s="70"/>
      <c r="L424" s="74"/>
      <c r="M424" s="67"/>
      <c r="N424" s="75"/>
      <c r="O424" s="75"/>
      <c r="P424" s="76"/>
      <c r="Q424" s="76"/>
      <c r="R424" s="119"/>
      <c r="S424" s="77"/>
      <c r="T424" s="80" t="str">
        <f t="shared" si="21"/>
        <v/>
      </c>
      <c r="U424" s="78" t="str">
        <f t="shared" si="22"/>
        <v/>
      </c>
      <c r="V424" s="77"/>
      <c r="W424" s="77"/>
      <c r="X424" s="19"/>
      <c r="Y424" s="140" t="str">
        <f>IF(B424=2.11,U424*VLOOKUP("101",Lohntabelle!N:P,2,FALSE),IFERROR(U424*VLOOKUP(I424&amp;"31",Lohntabelle!N:P,2,FALSE),""))</f>
        <v/>
      </c>
      <c r="Z424" s="141" t="str">
        <f>IF($B424="","",VLOOKUP($B424,Funktionen!$B$3:$E$99,3,FALSE))</f>
        <v/>
      </c>
      <c r="AA424" s="141" t="str">
        <f>IF($B424="","",VLOOKUP($B424,Funktionen!$B$3:$E$99,4,FALSE))</f>
        <v/>
      </c>
    </row>
    <row r="425" spans="1:27" s="144" customFormat="1" x14ac:dyDescent="0.2">
      <c r="A425" s="67"/>
      <c r="B425" s="68"/>
      <c r="C425" s="69" t="str">
        <f t="shared" si="20"/>
        <v/>
      </c>
      <c r="D425" s="67"/>
      <c r="E425" s="71"/>
      <c r="F425" s="71"/>
      <c r="G425" s="72"/>
      <c r="H425" s="73"/>
      <c r="I425" s="68"/>
      <c r="J425" s="68"/>
      <c r="K425" s="70"/>
      <c r="L425" s="74"/>
      <c r="M425" s="67"/>
      <c r="N425" s="75"/>
      <c r="O425" s="75"/>
      <c r="P425" s="76"/>
      <c r="Q425" s="76"/>
      <c r="R425" s="119"/>
      <c r="S425" s="77"/>
      <c r="T425" s="80" t="str">
        <f t="shared" si="21"/>
        <v/>
      </c>
      <c r="U425" s="78" t="str">
        <f t="shared" si="22"/>
        <v/>
      </c>
      <c r="V425" s="77"/>
      <c r="W425" s="77"/>
      <c r="X425" s="19"/>
      <c r="Y425" s="140" t="str">
        <f>IF(B425=2.11,U425*VLOOKUP("101",Lohntabelle!N:P,2,FALSE),IFERROR(U425*VLOOKUP(I425&amp;"31",Lohntabelle!N:P,2,FALSE),""))</f>
        <v/>
      </c>
      <c r="Z425" s="141" t="str">
        <f>IF($B425="","",VLOOKUP($B425,Funktionen!$B$3:$E$99,3,FALSE))</f>
        <v/>
      </c>
      <c r="AA425" s="141" t="str">
        <f>IF($B425="","",VLOOKUP($B425,Funktionen!$B$3:$E$99,4,FALSE))</f>
        <v/>
      </c>
    </row>
    <row r="426" spans="1:27" s="144" customFormat="1" x14ac:dyDescent="0.2">
      <c r="A426" s="67"/>
      <c r="B426" s="68"/>
      <c r="C426" s="69" t="str">
        <f t="shared" si="20"/>
        <v/>
      </c>
      <c r="D426" s="67"/>
      <c r="E426" s="71"/>
      <c r="F426" s="71"/>
      <c r="G426" s="72"/>
      <c r="H426" s="73"/>
      <c r="I426" s="68"/>
      <c r="J426" s="68"/>
      <c r="K426" s="70"/>
      <c r="L426" s="74"/>
      <c r="M426" s="67"/>
      <c r="N426" s="75"/>
      <c r="O426" s="75"/>
      <c r="P426" s="76"/>
      <c r="Q426" s="76"/>
      <c r="R426" s="119"/>
      <c r="S426" s="77"/>
      <c r="T426" s="80" t="str">
        <f t="shared" si="21"/>
        <v/>
      </c>
      <c r="U426" s="78" t="str">
        <f t="shared" si="22"/>
        <v/>
      </c>
      <c r="V426" s="77"/>
      <c r="W426" s="77"/>
      <c r="X426" s="19"/>
      <c r="Y426" s="140" t="str">
        <f>IF(B426=2.11,U426*VLOOKUP("101",Lohntabelle!N:P,2,FALSE),IFERROR(U426*VLOOKUP(I426&amp;"31",Lohntabelle!N:P,2,FALSE),""))</f>
        <v/>
      </c>
      <c r="Z426" s="141" t="str">
        <f>IF($B426="","",VLOOKUP($B426,Funktionen!$B$3:$E$99,3,FALSE))</f>
        <v/>
      </c>
      <c r="AA426" s="141" t="str">
        <f>IF($B426="","",VLOOKUP($B426,Funktionen!$B$3:$E$99,4,FALSE))</f>
        <v/>
      </c>
    </row>
    <row r="427" spans="1:27" s="144" customFormat="1" x14ac:dyDescent="0.2">
      <c r="A427" s="67"/>
      <c r="B427" s="68"/>
      <c r="C427" s="69" t="str">
        <f t="shared" si="20"/>
        <v/>
      </c>
      <c r="D427" s="67"/>
      <c r="E427" s="71"/>
      <c r="F427" s="71"/>
      <c r="G427" s="72"/>
      <c r="H427" s="73"/>
      <c r="I427" s="68"/>
      <c r="J427" s="68"/>
      <c r="K427" s="70"/>
      <c r="L427" s="74"/>
      <c r="M427" s="67"/>
      <c r="N427" s="75"/>
      <c r="O427" s="75"/>
      <c r="P427" s="76"/>
      <c r="Q427" s="76"/>
      <c r="R427" s="119"/>
      <c r="S427" s="77"/>
      <c r="T427" s="80" t="str">
        <f t="shared" si="21"/>
        <v/>
      </c>
      <c r="U427" s="78" t="str">
        <f t="shared" si="22"/>
        <v/>
      </c>
      <c r="V427" s="77"/>
      <c r="W427" s="77"/>
      <c r="X427" s="19"/>
      <c r="Y427" s="140" t="str">
        <f>IF(B427=2.11,U427*VLOOKUP("101",Lohntabelle!N:P,2,FALSE),IFERROR(U427*VLOOKUP(I427&amp;"31",Lohntabelle!N:P,2,FALSE),""))</f>
        <v/>
      </c>
      <c r="Z427" s="141" t="str">
        <f>IF($B427="","",VLOOKUP($B427,Funktionen!$B$3:$E$99,3,FALSE))</f>
        <v/>
      </c>
      <c r="AA427" s="141" t="str">
        <f>IF($B427="","",VLOOKUP($B427,Funktionen!$B$3:$E$99,4,FALSE))</f>
        <v/>
      </c>
    </row>
    <row r="428" spans="1:27" s="144" customFormat="1" x14ac:dyDescent="0.2">
      <c r="A428" s="67"/>
      <c r="B428" s="68"/>
      <c r="C428" s="69" t="str">
        <f t="shared" ref="C428:C491" si="23">IF(B428="","",VLOOKUP(B428,Einreihungsplan,2,0))</f>
        <v/>
      </c>
      <c r="D428" s="67"/>
      <c r="E428" s="71"/>
      <c r="F428" s="71"/>
      <c r="G428" s="72"/>
      <c r="H428" s="73"/>
      <c r="I428" s="68"/>
      <c r="J428" s="68"/>
      <c r="K428" s="70"/>
      <c r="L428" s="74"/>
      <c r="M428" s="67"/>
      <c r="N428" s="75"/>
      <c r="O428" s="75"/>
      <c r="P428" s="76"/>
      <c r="Q428" s="76"/>
      <c r="R428" s="119"/>
      <c r="S428" s="77"/>
      <c r="T428" s="80" t="str">
        <f t="shared" ref="T428:T491" si="24">IFERROR(IF(B428=2.11,
IF(S428&lt;Y428*0.645*0.5,S428-Y428*0.645*0.5,IF(S428&gt;Y428,S428-Y428,"")),
IF(S428&lt;Y428*0.645,S428-Y428*0.645,IF(S428&gt;Y428,S428-Y428,""))),"")</f>
        <v/>
      </c>
      <c r="U428" s="78" t="str">
        <f t="shared" ref="U428:U491" si="25">IF(L428=0,"",IFERROR(R428/12*L428,""))</f>
        <v/>
      </c>
      <c r="V428" s="77"/>
      <c r="W428" s="77"/>
      <c r="X428" s="19"/>
      <c r="Y428" s="140" t="str">
        <f>IF(B428=2.11,U428*VLOOKUP("101",Lohntabelle!N:P,2,FALSE),IFERROR(U428*VLOOKUP(I428&amp;"31",Lohntabelle!N:P,2,FALSE),""))</f>
        <v/>
      </c>
      <c r="Z428" s="141" t="str">
        <f>IF($B428="","",VLOOKUP($B428,Funktionen!$B$3:$E$99,3,FALSE))</f>
        <v/>
      </c>
      <c r="AA428" s="141" t="str">
        <f>IF($B428="","",VLOOKUP($B428,Funktionen!$B$3:$E$99,4,FALSE))</f>
        <v/>
      </c>
    </row>
    <row r="429" spans="1:27" s="144" customFormat="1" x14ac:dyDescent="0.2">
      <c r="A429" s="67"/>
      <c r="B429" s="68"/>
      <c r="C429" s="69" t="str">
        <f t="shared" si="23"/>
        <v/>
      </c>
      <c r="D429" s="67"/>
      <c r="E429" s="71"/>
      <c r="F429" s="71"/>
      <c r="G429" s="72"/>
      <c r="H429" s="73"/>
      <c r="I429" s="68"/>
      <c r="J429" s="68"/>
      <c r="K429" s="70"/>
      <c r="L429" s="74"/>
      <c r="M429" s="67"/>
      <c r="N429" s="75"/>
      <c r="O429" s="75"/>
      <c r="P429" s="76"/>
      <c r="Q429" s="76"/>
      <c r="R429" s="119"/>
      <c r="S429" s="77"/>
      <c r="T429" s="80" t="str">
        <f t="shared" si="24"/>
        <v/>
      </c>
      <c r="U429" s="78" t="str">
        <f t="shared" si="25"/>
        <v/>
      </c>
      <c r="V429" s="77"/>
      <c r="W429" s="77"/>
      <c r="X429" s="19"/>
      <c r="Y429" s="140" t="str">
        <f>IF(B429=2.11,U429*VLOOKUP("101",Lohntabelle!N:P,2,FALSE),IFERROR(U429*VLOOKUP(I429&amp;"31",Lohntabelle!N:P,2,FALSE),""))</f>
        <v/>
      </c>
      <c r="Z429" s="141" t="str">
        <f>IF($B429="","",VLOOKUP($B429,Funktionen!$B$3:$E$99,3,FALSE))</f>
        <v/>
      </c>
      <c r="AA429" s="141" t="str">
        <f>IF($B429="","",VLOOKUP($B429,Funktionen!$B$3:$E$99,4,FALSE))</f>
        <v/>
      </c>
    </row>
    <row r="430" spans="1:27" s="144" customFormat="1" x14ac:dyDescent="0.2">
      <c r="A430" s="67"/>
      <c r="B430" s="68"/>
      <c r="C430" s="69" t="str">
        <f t="shared" si="23"/>
        <v/>
      </c>
      <c r="D430" s="67"/>
      <c r="E430" s="71"/>
      <c r="F430" s="71"/>
      <c r="G430" s="72"/>
      <c r="H430" s="73"/>
      <c r="I430" s="68"/>
      <c r="J430" s="68"/>
      <c r="K430" s="70"/>
      <c r="L430" s="74"/>
      <c r="M430" s="67"/>
      <c r="N430" s="75"/>
      <c r="O430" s="75"/>
      <c r="P430" s="76"/>
      <c r="Q430" s="76"/>
      <c r="R430" s="119"/>
      <c r="S430" s="77"/>
      <c r="T430" s="80" t="str">
        <f t="shared" si="24"/>
        <v/>
      </c>
      <c r="U430" s="78" t="str">
        <f t="shared" si="25"/>
        <v/>
      </c>
      <c r="V430" s="77"/>
      <c r="W430" s="77"/>
      <c r="X430" s="19"/>
      <c r="Y430" s="140" t="str">
        <f>IF(B430=2.11,U430*VLOOKUP("101",Lohntabelle!N:P,2,FALSE),IFERROR(U430*VLOOKUP(I430&amp;"31",Lohntabelle!N:P,2,FALSE),""))</f>
        <v/>
      </c>
      <c r="Z430" s="141" t="str">
        <f>IF($B430="","",VLOOKUP($B430,Funktionen!$B$3:$E$99,3,FALSE))</f>
        <v/>
      </c>
      <c r="AA430" s="141" t="str">
        <f>IF($B430="","",VLOOKUP($B430,Funktionen!$B$3:$E$99,4,FALSE))</f>
        <v/>
      </c>
    </row>
    <row r="431" spans="1:27" s="144" customFormat="1" x14ac:dyDescent="0.2">
      <c r="A431" s="67"/>
      <c r="B431" s="68"/>
      <c r="C431" s="69" t="str">
        <f t="shared" si="23"/>
        <v/>
      </c>
      <c r="D431" s="67"/>
      <c r="E431" s="71"/>
      <c r="F431" s="71"/>
      <c r="G431" s="72"/>
      <c r="H431" s="73"/>
      <c r="I431" s="68"/>
      <c r="J431" s="68"/>
      <c r="K431" s="70"/>
      <c r="L431" s="74"/>
      <c r="M431" s="67"/>
      <c r="N431" s="75"/>
      <c r="O431" s="75"/>
      <c r="P431" s="76"/>
      <c r="Q431" s="76"/>
      <c r="R431" s="119"/>
      <c r="S431" s="77"/>
      <c r="T431" s="80" t="str">
        <f t="shared" si="24"/>
        <v/>
      </c>
      <c r="U431" s="78" t="str">
        <f t="shared" si="25"/>
        <v/>
      </c>
      <c r="V431" s="77"/>
      <c r="W431" s="77"/>
      <c r="X431" s="19"/>
      <c r="Y431" s="140" t="str">
        <f>IF(B431=2.11,U431*VLOOKUP("101",Lohntabelle!N:P,2,FALSE),IFERROR(U431*VLOOKUP(I431&amp;"31",Lohntabelle!N:P,2,FALSE),""))</f>
        <v/>
      </c>
      <c r="Z431" s="141" t="str">
        <f>IF($B431="","",VLOOKUP($B431,Funktionen!$B$3:$E$99,3,FALSE))</f>
        <v/>
      </c>
      <c r="AA431" s="141" t="str">
        <f>IF($B431="","",VLOOKUP($B431,Funktionen!$B$3:$E$99,4,FALSE))</f>
        <v/>
      </c>
    </row>
    <row r="432" spans="1:27" s="144" customFormat="1" x14ac:dyDescent="0.2">
      <c r="A432" s="67"/>
      <c r="B432" s="68"/>
      <c r="C432" s="69" t="str">
        <f t="shared" si="23"/>
        <v/>
      </c>
      <c r="D432" s="67"/>
      <c r="E432" s="71"/>
      <c r="F432" s="71"/>
      <c r="G432" s="72"/>
      <c r="H432" s="73"/>
      <c r="I432" s="68"/>
      <c r="J432" s="68"/>
      <c r="K432" s="70"/>
      <c r="L432" s="74"/>
      <c r="M432" s="67"/>
      <c r="N432" s="75"/>
      <c r="O432" s="75"/>
      <c r="P432" s="76"/>
      <c r="Q432" s="76"/>
      <c r="R432" s="119"/>
      <c r="S432" s="77"/>
      <c r="T432" s="80" t="str">
        <f t="shared" si="24"/>
        <v/>
      </c>
      <c r="U432" s="78" t="str">
        <f t="shared" si="25"/>
        <v/>
      </c>
      <c r="V432" s="77"/>
      <c r="W432" s="77"/>
      <c r="X432" s="19"/>
      <c r="Y432" s="140" t="str">
        <f>IF(B432=2.11,U432*VLOOKUP("101",Lohntabelle!N:P,2,FALSE),IFERROR(U432*VLOOKUP(I432&amp;"31",Lohntabelle!N:P,2,FALSE),""))</f>
        <v/>
      </c>
      <c r="Z432" s="141" t="str">
        <f>IF($B432="","",VLOOKUP($B432,Funktionen!$B$3:$E$99,3,FALSE))</f>
        <v/>
      </c>
      <c r="AA432" s="141" t="str">
        <f>IF($B432="","",VLOOKUP($B432,Funktionen!$B$3:$E$99,4,FALSE))</f>
        <v/>
      </c>
    </row>
    <row r="433" spans="1:27" s="144" customFormat="1" x14ac:dyDescent="0.2">
      <c r="A433" s="67"/>
      <c r="B433" s="68"/>
      <c r="C433" s="69" t="str">
        <f t="shared" si="23"/>
        <v/>
      </c>
      <c r="D433" s="67"/>
      <c r="E433" s="71"/>
      <c r="F433" s="71"/>
      <c r="G433" s="72"/>
      <c r="H433" s="73"/>
      <c r="I433" s="68"/>
      <c r="J433" s="68"/>
      <c r="K433" s="70"/>
      <c r="L433" s="74"/>
      <c r="M433" s="67"/>
      <c r="N433" s="75"/>
      <c r="O433" s="75"/>
      <c r="P433" s="76"/>
      <c r="Q433" s="76"/>
      <c r="R433" s="119"/>
      <c r="S433" s="77"/>
      <c r="T433" s="80" t="str">
        <f t="shared" si="24"/>
        <v/>
      </c>
      <c r="U433" s="78" t="str">
        <f t="shared" si="25"/>
        <v/>
      </c>
      <c r="V433" s="77"/>
      <c r="W433" s="77"/>
      <c r="X433" s="19"/>
      <c r="Y433" s="140" t="str">
        <f>IF(B433=2.11,U433*VLOOKUP("101",Lohntabelle!N:P,2,FALSE),IFERROR(U433*VLOOKUP(I433&amp;"31",Lohntabelle!N:P,2,FALSE),""))</f>
        <v/>
      </c>
      <c r="Z433" s="141" t="str">
        <f>IF($B433="","",VLOOKUP($B433,Funktionen!$B$3:$E$99,3,FALSE))</f>
        <v/>
      </c>
      <c r="AA433" s="141" t="str">
        <f>IF($B433="","",VLOOKUP($B433,Funktionen!$B$3:$E$99,4,FALSE))</f>
        <v/>
      </c>
    </row>
    <row r="434" spans="1:27" s="144" customFormat="1" x14ac:dyDescent="0.2">
      <c r="A434" s="67"/>
      <c r="B434" s="68"/>
      <c r="C434" s="69" t="str">
        <f t="shared" si="23"/>
        <v/>
      </c>
      <c r="D434" s="67"/>
      <c r="E434" s="71"/>
      <c r="F434" s="71"/>
      <c r="G434" s="72"/>
      <c r="H434" s="73"/>
      <c r="I434" s="68"/>
      <c r="J434" s="68"/>
      <c r="K434" s="70"/>
      <c r="L434" s="74"/>
      <c r="M434" s="67"/>
      <c r="N434" s="75"/>
      <c r="O434" s="75"/>
      <c r="P434" s="76"/>
      <c r="Q434" s="76"/>
      <c r="R434" s="119"/>
      <c r="S434" s="77"/>
      <c r="T434" s="80" t="str">
        <f t="shared" si="24"/>
        <v/>
      </c>
      <c r="U434" s="78" t="str">
        <f t="shared" si="25"/>
        <v/>
      </c>
      <c r="V434" s="77"/>
      <c r="W434" s="77"/>
      <c r="X434" s="19"/>
      <c r="Y434" s="140" t="str">
        <f>IF(B434=2.11,U434*VLOOKUP("101",Lohntabelle!N:P,2,FALSE),IFERROR(U434*VLOOKUP(I434&amp;"31",Lohntabelle!N:P,2,FALSE),""))</f>
        <v/>
      </c>
      <c r="Z434" s="141" t="str">
        <f>IF($B434="","",VLOOKUP($B434,Funktionen!$B$3:$E$99,3,FALSE))</f>
        <v/>
      </c>
      <c r="AA434" s="141" t="str">
        <f>IF($B434="","",VLOOKUP($B434,Funktionen!$B$3:$E$99,4,FALSE))</f>
        <v/>
      </c>
    </row>
    <row r="435" spans="1:27" s="144" customFormat="1" x14ac:dyDescent="0.2">
      <c r="A435" s="67"/>
      <c r="B435" s="68"/>
      <c r="C435" s="69" t="str">
        <f t="shared" si="23"/>
        <v/>
      </c>
      <c r="D435" s="67"/>
      <c r="E435" s="71"/>
      <c r="F435" s="71"/>
      <c r="G435" s="72"/>
      <c r="H435" s="73"/>
      <c r="I435" s="68"/>
      <c r="J435" s="68"/>
      <c r="K435" s="70"/>
      <c r="L435" s="74"/>
      <c r="M435" s="67"/>
      <c r="N435" s="75"/>
      <c r="O435" s="75"/>
      <c r="P435" s="76"/>
      <c r="Q435" s="76"/>
      <c r="R435" s="119"/>
      <c r="S435" s="77"/>
      <c r="T435" s="80" t="str">
        <f t="shared" si="24"/>
        <v/>
      </c>
      <c r="U435" s="78" t="str">
        <f t="shared" si="25"/>
        <v/>
      </c>
      <c r="V435" s="77"/>
      <c r="W435" s="77"/>
      <c r="X435" s="19"/>
      <c r="Y435" s="140" t="str">
        <f>IF(B435=2.11,U435*VLOOKUP("101",Lohntabelle!N:P,2,FALSE),IFERROR(U435*VLOOKUP(I435&amp;"31",Lohntabelle!N:P,2,FALSE),""))</f>
        <v/>
      </c>
      <c r="Z435" s="141" t="str">
        <f>IF($B435="","",VLOOKUP($B435,Funktionen!$B$3:$E$99,3,FALSE))</f>
        <v/>
      </c>
      <c r="AA435" s="141" t="str">
        <f>IF($B435="","",VLOOKUP($B435,Funktionen!$B$3:$E$99,4,FALSE))</f>
        <v/>
      </c>
    </row>
    <row r="436" spans="1:27" s="144" customFormat="1" x14ac:dyDescent="0.2">
      <c r="A436" s="67"/>
      <c r="B436" s="68"/>
      <c r="C436" s="69" t="str">
        <f t="shared" si="23"/>
        <v/>
      </c>
      <c r="D436" s="67"/>
      <c r="E436" s="71"/>
      <c r="F436" s="71"/>
      <c r="G436" s="72"/>
      <c r="H436" s="73"/>
      <c r="I436" s="68"/>
      <c r="J436" s="68"/>
      <c r="K436" s="70"/>
      <c r="L436" s="74"/>
      <c r="M436" s="67"/>
      <c r="N436" s="75"/>
      <c r="O436" s="75"/>
      <c r="P436" s="76"/>
      <c r="Q436" s="76"/>
      <c r="R436" s="119"/>
      <c r="S436" s="77"/>
      <c r="T436" s="80" t="str">
        <f t="shared" si="24"/>
        <v/>
      </c>
      <c r="U436" s="78" t="str">
        <f t="shared" si="25"/>
        <v/>
      </c>
      <c r="V436" s="77"/>
      <c r="W436" s="77"/>
      <c r="X436" s="19"/>
      <c r="Y436" s="140" t="str">
        <f>IF(B436=2.11,U436*VLOOKUP("101",Lohntabelle!N:P,2,FALSE),IFERROR(U436*VLOOKUP(I436&amp;"31",Lohntabelle!N:P,2,FALSE),""))</f>
        <v/>
      </c>
      <c r="Z436" s="141" t="str">
        <f>IF($B436="","",VLOOKUP($B436,Funktionen!$B$3:$E$99,3,FALSE))</f>
        <v/>
      </c>
      <c r="AA436" s="141" t="str">
        <f>IF($B436="","",VLOOKUP($B436,Funktionen!$B$3:$E$99,4,FALSE))</f>
        <v/>
      </c>
    </row>
    <row r="437" spans="1:27" s="144" customFormat="1" x14ac:dyDescent="0.2">
      <c r="A437" s="67"/>
      <c r="B437" s="68"/>
      <c r="C437" s="69" t="str">
        <f t="shared" si="23"/>
        <v/>
      </c>
      <c r="D437" s="67"/>
      <c r="E437" s="71"/>
      <c r="F437" s="71"/>
      <c r="G437" s="72"/>
      <c r="H437" s="73"/>
      <c r="I437" s="68"/>
      <c r="J437" s="68"/>
      <c r="K437" s="70"/>
      <c r="L437" s="74"/>
      <c r="M437" s="67"/>
      <c r="N437" s="75"/>
      <c r="O437" s="75"/>
      <c r="P437" s="76"/>
      <c r="Q437" s="76"/>
      <c r="R437" s="119"/>
      <c r="S437" s="77"/>
      <c r="T437" s="80" t="str">
        <f t="shared" si="24"/>
        <v/>
      </c>
      <c r="U437" s="78" t="str">
        <f t="shared" si="25"/>
        <v/>
      </c>
      <c r="V437" s="77"/>
      <c r="W437" s="77"/>
      <c r="X437" s="19"/>
      <c r="Y437" s="140" t="str">
        <f>IF(B437=2.11,U437*VLOOKUP("101",Lohntabelle!N:P,2,FALSE),IFERROR(U437*VLOOKUP(I437&amp;"31",Lohntabelle!N:P,2,FALSE),""))</f>
        <v/>
      </c>
      <c r="Z437" s="141" t="str">
        <f>IF($B437="","",VLOOKUP($B437,Funktionen!$B$3:$E$99,3,FALSE))</f>
        <v/>
      </c>
      <c r="AA437" s="141" t="str">
        <f>IF($B437="","",VLOOKUP($B437,Funktionen!$B$3:$E$99,4,FALSE))</f>
        <v/>
      </c>
    </row>
    <row r="438" spans="1:27" s="144" customFormat="1" x14ac:dyDescent="0.2">
      <c r="A438" s="67"/>
      <c r="B438" s="68"/>
      <c r="C438" s="69" t="str">
        <f t="shared" si="23"/>
        <v/>
      </c>
      <c r="D438" s="67"/>
      <c r="E438" s="71"/>
      <c r="F438" s="71"/>
      <c r="G438" s="72"/>
      <c r="H438" s="73"/>
      <c r="I438" s="68"/>
      <c r="J438" s="68"/>
      <c r="K438" s="70"/>
      <c r="L438" s="74"/>
      <c r="M438" s="67"/>
      <c r="N438" s="75"/>
      <c r="O438" s="75"/>
      <c r="P438" s="76"/>
      <c r="Q438" s="76"/>
      <c r="R438" s="119"/>
      <c r="S438" s="77"/>
      <c r="T438" s="80" t="str">
        <f t="shared" si="24"/>
        <v/>
      </c>
      <c r="U438" s="78" t="str">
        <f t="shared" si="25"/>
        <v/>
      </c>
      <c r="V438" s="77"/>
      <c r="W438" s="77"/>
      <c r="X438" s="19"/>
      <c r="Y438" s="140" t="str">
        <f>IF(B438=2.11,U438*VLOOKUP("101",Lohntabelle!N:P,2,FALSE),IFERROR(U438*VLOOKUP(I438&amp;"31",Lohntabelle!N:P,2,FALSE),""))</f>
        <v/>
      </c>
      <c r="Z438" s="141" t="str">
        <f>IF($B438="","",VLOOKUP($B438,Funktionen!$B$3:$E$99,3,FALSE))</f>
        <v/>
      </c>
      <c r="AA438" s="141" t="str">
        <f>IF($B438="","",VLOOKUP($B438,Funktionen!$B$3:$E$99,4,FALSE))</f>
        <v/>
      </c>
    </row>
    <row r="439" spans="1:27" s="144" customFormat="1" x14ac:dyDescent="0.2">
      <c r="A439" s="67"/>
      <c r="B439" s="68"/>
      <c r="C439" s="69" t="str">
        <f t="shared" si="23"/>
        <v/>
      </c>
      <c r="D439" s="67"/>
      <c r="E439" s="71"/>
      <c r="F439" s="71"/>
      <c r="G439" s="72"/>
      <c r="H439" s="73"/>
      <c r="I439" s="68"/>
      <c r="J439" s="68"/>
      <c r="K439" s="70"/>
      <c r="L439" s="74"/>
      <c r="M439" s="67"/>
      <c r="N439" s="75"/>
      <c r="O439" s="75"/>
      <c r="P439" s="76"/>
      <c r="Q439" s="76"/>
      <c r="R439" s="119"/>
      <c r="S439" s="77"/>
      <c r="T439" s="80" t="str">
        <f t="shared" si="24"/>
        <v/>
      </c>
      <c r="U439" s="78" t="str">
        <f t="shared" si="25"/>
        <v/>
      </c>
      <c r="V439" s="77"/>
      <c r="W439" s="77"/>
      <c r="X439" s="19"/>
      <c r="Y439" s="140" t="str">
        <f>IF(B439=2.11,U439*VLOOKUP("101",Lohntabelle!N:P,2,FALSE),IFERROR(U439*VLOOKUP(I439&amp;"31",Lohntabelle!N:P,2,FALSE),""))</f>
        <v/>
      </c>
      <c r="Z439" s="141" t="str">
        <f>IF($B439="","",VLOOKUP($B439,Funktionen!$B$3:$E$99,3,FALSE))</f>
        <v/>
      </c>
      <c r="AA439" s="141" t="str">
        <f>IF($B439="","",VLOOKUP($B439,Funktionen!$B$3:$E$99,4,FALSE))</f>
        <v/>
      </c>
    </row>
    <row r="440" spans="1:27" s="144" customFormat="1" x14ac:dyDescent="0.2">
      <c r="A440" s="67"/>
      <c r="B440" s="68"/>
      <c r="C440" s="69" t="str">
        <f t="shared" si="23"/>
        <v/>
      </c>
      <c r="D440" s="67"/>
      <c r="E440" s="71"/>
      <c r="F440" s="71"/>
      <c r="G440" s="72"/>
      <c r="H440" s="73"/>
      <c r="I440" s="68"/>
      <c r="J440" s="68"/>
      <c r="K440" s="70"/>
      <c r="L440" s="74"/>
      <c r="M440" s="67"/>
      <c r="N440" s="75"/>
      <c r="O440" s="75"/>
      <c r="P440" s="76"/>
      <c r="Q440" s="76"/>
      <c r="R440" s="119"/>
      <c r="S440" s="77"/>
      <c r="T440" s="80" t="str">
        <f t="shared" si="24"/>
        <v/>
      </c>
      <c r="U440" s="78" t="str">
        <f t="shared" si="25"/>
        <v/>
      </c>
      <c r="V440" s="77"/>
      <c r="W440" s="77"/>
      <c r="X440" s="19"/>
      <c r="Y440" s="140" t="str">
        <f>IF(B440=2.11,U440*VLOOKUP("101",Lohntabelle!N:P,2,FALSE),IFERROR(U440*VLOOKUP(I440&amp;"31",Lohntabelle!N:P,2,FALSE),""))</f>
        <v/>
      </c>
      <c r="Z440" s="141" t="str">
        <f>IF($B440="","",VLOOKUP($B440,Funktionen!$B$3:$E$99,3,FALSE))</f>
        <v/>
      </c>
      <c r="AA440" s="141" t="str">
        <f>IF($B440="","",VLOOKUP($B440,Funktionen!$B$3:$E$99,4,FALSE))</f>
        <v/>
      </c>
    </row>
    <row r="441" spans="1:27" s="144" customFormat="1" x14ac:dyDescent="0.2">
      <c r="A441" s="67"/>
      <c r="B441" s="68"/>
      <c r="C441" s="69" t="str">
        <f t="shared" si="23"/>
        <v/>
      </c>
      <c r="D441" s="67"/>
      <c r="E441" s="71"/>
      <c r="F441" s="71"/>
      <c r="G441" s="72"/>
      <c r="H441" s="73"/>
      <c r="I441" s="68"/>
      <c r="J441" s="68"/>
      <c r="K441" s="70"/>
      <c r="L441" s="74"/>
      <c r="M441" s="67"/>
      <c r="N441" s="75"/>
      <c r="O441" s="75"/>
      <c r="P441" s="76"/>
      <c r="Q441" s="76"/>
      <c r="R441" s="119"/>
      <c r="S441" s="77"/>
      <c r="T441" s="80" t="str">
        <f t="shared" si="24"/>
        <v/>
      </c>
      <c r="U441" s="78" t="str">
        <f t="shared" si="25"/>
        <v/>
      </c>
      <c r="V441" s="77"/>
      <c r="W441" s="77"/>
      <c r="X441" s="19"/>
      <c r="Y441" s="140" t="str">
        <f>IF(B441=2.11,U441*VLOOKUP("101",Lohntabelle!N:P,2,FALSE),IFERROR(U441*VLOOKUP(I441&amp;"31",Lohntabelle!N:P,2,FALSE),""))</f>
        <v/>
      </c>
      <c r="Z441" s="141" t="str">
        <f>IF($B441="","",VLOOKUP($B441,Funktionen!$B$3:$E$99,3,FALSE))</f>
        <v/>
      </c>
      <c r="AA441" s="141" t="str">
        <f>IF($B441="","",VLOOKUP($B441,Funktionen!$B$3:$E$99,4,FALSE))</f>
        <v/>
      </c>
    </row>
    <row r="442" spans="1:27" s="144" customFormat="1" x14ac:dyDescent="0.2">
      <c r="A442" s="67"/>
      <c r="B442" s="68"/>
      <c r="C442" s="69" t="str">
        <f t="shared" si="23"/>
        <v/>
      </c>
      <c r="D442" s="67"/>
      <c r="E442" s="71"/>
      <c r="F442" s="71"/>
      <c r="G442" s="72"/>
      <c r="H442" s="73"/>
      <c r="I442" s="68"/>
      <c r="J442" s="68"/>
      <c r="K442" s="70"/>
      <c r="L442" s="74"/>
      <c r="M442" s="67"/>
      <c r="N442" s="75"/>
      <c r="O442" s="75"/>
      <c r="P442" s="76"/>
      <c r="Q442" s="76"/>
      <c r="R442" s="119"/>
      <c r="S442" s="77"/>
      <c r="T442" s="80" t="str">
        <f t="shared" si="24"/>
        <v/>
      </c>
      <c r="U442" s="78" t="str">
        <f t="shared" si="25"/>
        <v/>
      </c>
      <c r="V442" s="77"/>
      <c r="W442" s="77"/>
      <c r="X442" s="19"/>
      <c r="Y442" s="140" t="str">
        <f>IF(B442=2.11,U442*VLOOKUP("101",Lohntabelle!N:P,2,FALSE),IFERROR(U442*VLOOKUP(I442&amp;"31",Lohntabelle!N:P,2,FALSE),""))</f>
        <v/>
      </c>
      <c r="Z442" s="141" t="str">
        <f>IF($B442="","",VLOOKUP($B442,Funktionen!$B$3:$E$99,3,FALSE))</f>
        <v/>
      </c>
      <c r="AA442" s="141" t="str">
        <f>IF($B442="","",VLOOKUP($B442,Funktionen!$B$3:$E$99,4,FALSE))</f>
        <v/>
      </c>
    </row>
    <row r="443" spans="1:27" s="144" customFormat="1" x14ac:dyDescent="0.2">
      <c r="A443" s="67"/>
      <c r="B443" s="68"/>
      <c r="C443" s="69" t="str">
        <f t="shared" si="23"/>
        <v/>
      </c>
      <c r="D443" s="67"/>
      <c r="E443" s="71"/>
      <c r="F443" s="71"/>
      <c r="G443" s="72"/>
      <c r="H443" s="73"/>
      <c r="I443" s="68"/>
      <c r="J443" s="68"/>
      <c r="K443" s="70"/>
      <c r="L443" s="74"/>
      <c r="M443" s="67"/>
      <c r="N443" s="75"/>
      <c r="O443" s="75"/>
      <c r="P443" s="76"/>
      <c r="Q443" s="76"/>
      <c r="R443" s="119"/>
      <c r="S443" s="77"/>
      <c r="T443" s="80" t="str">
        <f t="shared" si="24"/>
        <v/>
      </c>
      <c r="U443" s="78" t="str">
        <f t="shared" si="25"/>
        <v/>
      </c>
      <c r="V443" s="77"/>
      <c r="W443" s="77"/>
      <c r="X443" s="19"/>
      <c r="Y443" s="140" t="str">
        <f>IF(B443=2.11,U443*VLOOKUP("101",Lohntabelle!N:P,2,FALSE),IFERROR(U443*VLOOKUP(I443&amp;"31",Lohntabelle!N:P,2,FALSE),""))</f>
        <v/>
      </c>
      <c r="Z443" s="141" t="str">
        <f>IF($B443="","",VLOOKUP($B443,Funktionen!$B$3:$E$99,3,FALSE))</f>
        <v/>
      </c>
      <c r="AA443" s="141" t="str">
        <f>IF($B443="","",VLOOKUP($B443,Funktionen!$B$3:$E$99,4,FALSE))</f>
        <v/>
      </c>
    </row>
    <row r="444" spans="1:27" s="144" customFormat="1" x14ac:dyDescent="0.2">
      <c r="A444" s="67"/>
      <c r="B444" s="68"/>
      <c r="C444" s="69" t="str">
        <f t="shared" si="23"/>
        <v/>
      </c>
      <c r="D444" s="67"/>
      <c r="E444" s="71"/>
      <c r="F444" s="71"/>
      <c r="G444" s="72"/>
      <c r="H444" s="73"/>
      <c r="I444" s="68"/>
      <c r="J444" s="68"/>
      <c r="K444" s="70"/>
      <c r="L444" s="74"/>
      <c r="M444" s="67"/>
      <c r="N444" s="75"/>
      <c r="O444" s="75"/>
      <c r="P444" s="76"/>
      <c r="Q444" s="76"/>
      <c r="R444" s="119"/>
      <c r="S444" s="77"/>
      <c r="T444" s="80" t="str">
        <f t="shared" si="24"/>
        <v/>
      </c>
      <c r="U444" s="78" t="str">
        <f t="shared" si="25"/>
        <v/>
      </c>
      <c r="V444" s="77"/>
      <c r="W444" s="77"/>
      <c r="X444" s="19"/>
      <c r="Y444" s="140" t="str">
        <f>IF(B444=2.11,U444*VLOOKUP("101",Lohntabelle!N:P,2,FALSE),IFERROR(U444*VLOOKUP(I444&amp;"31",Lohntabelle!N:P,2,FALSE),""))</f>
        <v/>
      </c>
      <c r="Z444" s="141" t="str">
        <f>IF($B444="","",VLOOKUP($B444,Funktionen!$B$3:$E$99,3,FALSE))</f>
        <v/>
      </c>
      <c r="AA444" s="141" t="str">
        <f>IF($B444="","",VLOOKUP($B444,Funktionen!$B$3:$E$99,4,FALSE))</f>
        <v/>
      </c>
    </row>
    <row r="445" spans="1:27" s="144" customFormat="1" x14ac:dyDescent="0.2">
      <c r="A445" s="67"/>
      <c r="B445" s="68"/>
      <c r="C445" s="69" t="str">
        <f t="shared" si="23"/>
        <v/>
      </c>
      <c r="D445" s="67"/>
      <c r="E445" s="71"/>
      <c r="F445" s="71"/>
      <c r="G445" s="72"/>
      <c r="H445" s="73"/>
      <c r="I445" s="68"/>
      <c r="J445" s="68"/>
      <c r="K445" s="70"/>
      <c r="L445" s="74"/>
      <c r="M445" s="67"/>
      <c r="N445" s="75"/>
      <c r="O445" s="75"/>
      <c r="P445" s="76"/>
      <c r="Q445" s="76"/>
      <c r="R445" s="119"/>
      <c r="S445" s="77"/>
      <c r="T445" s="80" t="str">
        <f t="shared" si="24"/>
        <v/>
      </c>
      <c r="U445" s="78" t="str">
        <f t="shared" si="25"/>
        <v/>
      </c>
      <c r="V445" s="77"/>
      <c r="W445" s="77"/>
      <c r="X445" s="19"/>
      <c r="Y445" s="140" t="str">
        <f>IF(B445=2.11,U445*VLOOKUP("101",Lohntabelle!N:P,2,FALSE),IFERROR(U445*VLOOKUP(I445&amp;"31",Lohntabelle!N:P,2,FALSE),""))</f>
        <v/>
      </c>
      <c r="Z445" s="141" t="str">
        <f>IF($B445="","",VLOOKUP($B445,Funktionen!$B$3:$E$99,3,FALSE))</f>
        <v/>
      </c>
      <c r="AA445" s="141" t="str">
        <f>IF($B445="","",VLOOKUP($B445,Funktionen!$B$3:$E$99,4,FALSE))</f>
        <v/>
      </c>
    </row>
    <row r="446" spans="1:27" s="144" customFormat="1" x14ac:dyDescent="0.2">
      <c r="A446" s="67"/>
      <c r="B446" s="68"/>
      <c r="C446" s="69" t="str">
        <f t="shared" si="23"/>
        <v/>
      </c>
      <c r="D446" s="67"/>
      <c r="E446" s="71"/>
      <c r="F446" s="71"/>
      <c r="G446" s="72"/>
      <c r="H446" s="73"/>
      <c r="I446" s="68"/>
      <c r="J446" s="68"/>
      <c r="K446" s="70"/>
      <c r="L446" s="74"/>
      <c r="M446" s="67"/>
      <c r="N446" s="75"/>
      <c r="O446" s="75"/>
      <c r="P446" s="76"/>
      <c r="Q446" s="76"/>
      <c r="R446" s="119"/>
      <c r="S446" s="77"/>
      <c r="T446" s="80" t="str">
        <f t="shared" si="24"/>
        <v/>
      </c>
      <c r="U446" s="78" t="str">
        <f t="shared" si="25"/>
        <v/>
      </c>
      <c r="V446" s="77"/>
      <c r="W446" s="77"/>
      <c r="X446" s="19"/>
      <c r="Y446" s="140" t="str">
        <f>IF(B446=2.11,U446*VLOOKUP("101",Lohntabelle!N:P,2,FALSE),IFERROR(U446*VLOOKUP(I446&amp;"31",Lohntabelle!N:P,2,FALSE),""))</f>
        <v/>
      </c>
      <c r="Z446" s="141" t="str">
        <f>IF($B446="","",VLOOKUP($B446,Funktionen!$B$3:$E$99,3,FALSE))</f>
        <v/>
      </c>
      <c r="AA446" s="141" t="str">
        <f>IF($B446="","",VLOOKUP($B446,Funktionen!$B$3:$E$99,4,FALSE))</f>
        <v/>
      </c>
    </row>
    <row r="447" spans="1:27" s="144" customFormat="1" x14ac:dyDescent="0.2">
      <c r="A447" s="67"/>
      <c r="B447" s="68"/>
      <c r="C447" s="69" t="str">
        <f t="shared" si="23"/>
        <v/>
      </c>
      <c r="D447" s="67"/>
      <c r="E447" s="71"/>
      <c r="F447" s="71"/>
      <c r="G447" s="72"/>
      <c r="H447" s="73"/>
      <c r="I447" s="68"/>
      <c r="J447" s="68"/>
      <c r="K447" s="70"/>
      <c r="L447" s="74"/>
      <c r="M447" s="67"/>
      <c r="N447" s="75"/>
      <c r="O447" s="75"/>
      <c r="P447" s="76"/>
      <c r="Q447" s="76"/>
      <c r="R447" s="119"/>
      <c r="S447" s="77"/>
      <c r="T447" s="80" t="str">
        <f t="shared" si="24"/>
        <v/>
      </c>
      <c r="U447" s="78" t="str">
        <f t="shared" si="25"/>
        <v/>
      </c>
      <c r="V447" s="77"/>
      <c r="W447" s="77"/>
      <c r="X447" s="19"/>
      <c r="Y447" s="140" t="str">
        <f>IF(B447=2.11,U447*VLOOKUP("101",Lohntabelle!N:P,2,FALSE),IFERROR(U447*VLOOKUP(I447&amp;"31",Lohntabelle!N:P,2,FALSE),""))</f>
        <v/>
      </c>
      <c r="Z447" s="141" t="str">
        <f>IF($B447="","",VLOOKUP($B447,Funktionen!$B$3:$E$99,3,FALSE))</f>
        <v/>
      </c>
      <c r="AA447" s="141" t="str">
        <f>IF($B447="","",VLOOKUP($B447,Funktionen!$B$3:$E$99,4,FALSE))</f>
        <v/>
      </c>
    </row>
    <row r="448" spans="1:27" s="144" customFormat="1" x14ac:dyDescent="0.2">
      <c r="A448" s="67"/>
      <c r="B448" s="68"/>
      <c r="C448" s="69" t="str">
        <f t="shared" si="23"/>
        <v/>
      </c>
      <c r="D448" s="67"/>
      <c r="E448" s="71"/>
      <c r="F448" s="71"/>
      <c r="G448" s="72"/>
      <c r="H448" s="73"/>
      <c r="I448" s="68"/>
      <c r="J448" s="68"/>
      <c r="K448" s="70"/>
      <c r="L448" s="74"/>
      <c r="M448" s="67"/>
      <c r="N448" s="75"/>
      <c r="O448" s="75"/>
      <c r="P448" s="76"/>
      <c r="Q448" s="76"/>
      <c r="R448" s="119"/>
      <c r="S448" s="77"/>
      <c r="T448" s="80" t="str">
        <f t="shared" si="24"/>
        <v/>
      </c>
      <c r="U448" s="78" t="str">
        <f t="shared" si="25"/>
        <v/>
      </c>
      <c r="V448" s="77"/>
      <c r="W448" s="77"/>
      <c r="X448" s="19"/>
      <c r="Y448" s="140" t="str">
        <f>IF(B448=2.11,U448*VLOOKUP("101",Lohntabelle!N:P,2,FALSE),IFERROR(U448*VLOOKUP(I448&amp;"31",Lohntabelle!N:P,2,FALSE),""))</f>
        <v/>
      </c>
      <c r="Z448" s="141" t="str">
        <f>IF($B448="","",VLOOKUP($B448,Funktionen!$B$3:$E$99,3,FALSE))</f>
        <v/>
      </c>
      <c r="AA448" s="141" t="str">
        <f>IF($B448="","",VLOOKUP($B448,Funktionen!$B$3:$E$99,4,FALSE))</f>
        <v/>
      </c>
    </row>
    <row r="449" spans="1:27" s="144" customFormat="1" x14ac:dyDescent="0.2">
      <c r="A449" s="67"/>
      <c r="B449" s="68"/>
      <c r="C449" s="69" t="str">
        <f t="shared" si="23"/>
        <v/>
      </c>
      <c r="D449" s="67"/>
      <c r="E449" s="71"/>
      <c r="F449" s="71"/>
      <c r="G449" s="72"/>
      <c r="H449" s="73"/>
      <c r="I449" s="68"/>
      <c r="J449" s="68"/>
      <c r="K449" s="70"/>
      <c r="L449" s="74"/>
      <c r="M449" s="67"/>
      <c r="N449" s="75"/>
      <c r="O449" s="75"/>
      <c r="P449" s="76"/>
      <c r="Q449" s="76"/>
      <c r="R449" s="119"/>
      <c r="S449" s="77"/>
      <c r="T449" s="80" t="str">
        <f t="shared" si="24"/>
        <v/>
      </c>
      <c r="U449" s="78" t="str">
        <f t="shared" si="25"/>
        <v/>
      </c>
      <c r="V449" s="77"/>
      <c r="W449" s="77"/>
      <c r="X449" s="19"/>
      <c r="Y449" s="140" t="str">
        <f>IF(B449=2.11,U449*VLOOKUP("101",Lohntabelle!N:P,2,FALSE),IFERROR(U449*VLOOKUP(I449&amp;"31",Lohntabelle!N:P,2,FALSE),""))</f>
        <v/>
      </c>
      <c r="Z449" s="141" t="str">
        <f>IF($B449="","",VLOOKUP($B449,Funktionen!$B$3:$E$99,3,FALSE))</f>
        <v/>
      </c>
      <c r="AA449" s="141" t="str">
        <f>IF($B449="","",VLOOKUP($B449,Funktionen!$B$3:$E$99,4,FALSE))</f>
        <v/>
      </c>
    </row>
    <row r="450" spans="1:27" s="144" customFormat="1" x14ac:dyDescent="0.2">
      <c r="A450" s="67"/>
      <c r="B450" s="68"/>
      <c r="C450" s="69" t="str">
        <f t="shared" si="23"/>
        <v/>
      </c>
      <c r="D450" s="67"/>
      <c r="E450" s="71"/>
      <c r="F450" s="71"/>
      <c r="G450" s="72"/>
      <c r="H450" s="73"/>
      <c r="I450" s="68"/>
      <c r="J450" s="68"/>
      <c r="K450" s="70"/>
      <c r="L450" s="74"/>
      <c r="M450" s="67"/>
      <c r="N450" s="75"/>
      <c r="O450" s="75"/>
      <c r="P450" s="76"/>
      <c r="Q450" s="76"/>
      <c r="R450" s="119"/>
      <c r="S450" s="77"/>
      <c r="T450" s="80" t="str">
        <f t="shared" si="24"/>
        <v/>
      </c>
      <c r="U450" s="78" t="str">
        <f t="shared" si="25"/>
        <v/>
      </c>
      <c r="V450" s="77"/>
      <c r="W450" s="77"/>
      <c r="X450" s="19"/>
      <c r="Y450" s="140" t="str">
        <f>IF(B450=2.11,U450*VLOOKUP("101",Lohntabelle!N:P,2,FALSE),IFERROR(U450*VLOOKUP(I450&amp;"31",Lohntabelle!N:P,2,FALSE),""))</f>
        <v/>
      </c>
      <c r="Z450" s="141" t="str">
        <f>IF($B450="","",VLOOKUP($B450,Funktionen!$B$3:$E$99,3,FALSE))</f>
        <v/>
      </c>
      <c r="AA450" s="141" t="str">
        <f>IF($B450="","",VLOOKUP($B450,Funktionen!$B$3:$E$99,4,FALSE))</f>
        <v/>
      </c>
    </row>
    <row r="451" spans="1:27" s="144" customFormat="1" x14ac:dyDescent="0.2">
      <c r="A451" s="67"/>
      <c r="B451" s="68"/>
      <c r="C451" s="69" t="str">
        <f t="shared" si="23"/>
        <v/>
      </c>
      <c r="D451" s="67"/>
      <c r="E451" s="71"/>
      <c r="F451" s="71"/>
      <c r="G451" s="72"/>
      <c r="H451" s="73"/>
      <c r="I451" s="68"/>
      <c r="J451" s="68"/>
      <c r="K451" s="70"/>
      <c r="L451" s="74"/>
      <c r="M451" s="67"/>
      <c r="N451" s="75"/>
      <c r="O451" s="75"/>
      <c r="P451" s="76"/>
      <c r="Q451" s="76"/>
      <c r="R451" s="119"/>
      <c r="S451" s="77"/>
      <c r="T451" s="80" t="str">
        <f t="shared" si="24"/>
        <v/>
      </c>
      <c r="U451" s="78" t="str">
        <f t="shared" si="25"/>
        <v/>
      </c>
      <c r="V451" s="77"/>
      <c r="W451" s="77"/>
      <c r="X451" s="19"/>
      <c r="Y451" s="140" t="str">
        <f>IF(B451=2.11,U451*VLOOKUP("101",Lohntabelle!N:P,2,FALSE),IFERROR(U451*VLOOKUP(I451&amp;"31",Lohntabelle!N:P,2,FALSE),""))</f>
        <v/>
      </c>
      <c r="Z451" s="141" t="str">
        <f>IF($B451="","",VLOOKUP($B451,Funktionen!$B$3:$E$99,3,FALSE))</f>
        <v/>
      </c>
      <c r="AA451" s="141" t="str">
        <f>IF($B451="","",VLOOKUP($B451,Funktionen!$B$3:$E$99,4,FALSE))</f>
        <v/>
      </c>
    </row>
    <row r="452" spans="1:27" s="144" customFormat="1" x14ac:dyDescent="0.2">
      <c r="A452" s="67"/>
      <c r="B452" s="68"/>
      <c r="C452" s="69" t="str">
        <f t="shared" si="23"/>
        <v/>
      </c>
      <c r="D452" s="67"/>
      <c r="E452" s="71"/>
      <c r="F452" s="71"/>
      <c r="G452" s="72"/>
      <c r="H452" s="73"/>
      <c r="I452" s="68"/>
      <c r="J452" s="68"/>
      <c r="K452" s="70"/>
      <c r="L452" s="74"/>
      <c r="M452" s="67"/>
      <c r="N452" s="75"/>
      <c r="O452" s="75"/>
      <c r="P452" s="76"/>
      <c r="Q452" s="76"/>
      <c r="R452" s="119"/>
      <c r="S452" s="77"/>
      <c r="T452" s="80" t="str">
        <f t="shared" si="24"/>
        <v/>
      </c>
      <c r="U452" s="78" t="str">
        <f t="shared" si="25"/>
        <v/>
      </c>
      <c r="V452" s="77"/>
      <c r="W452" s="77"/>
      <c r="X452" s="19"/>
      <c r="Y452" s="140" t="str">
        <f>IF(B452=2.11,U452*VLOOKUP("101",Lohntabelle!N:P,2,FALSE),IFERROR(U452*VLOOKUP(I452&amp;"31",Lohntabelle!N:P,2,FALSE),""))</f>
        <v/>
      </c>
      <c r="Z452" s="141" t="str">
        <f>IF($B452="","",VLOOKUP($B452,Funktionen!$B$3:$E$99,3,FALSE))</f>
        <v/>
      </c>
      <c r="AA452" s="141" t="str">
        <f>IF($B452="","",VLOOKUP($B452,Funktionen!$B$3:$E$99,4,FALSE))</f>
        <v/>
      </c>
    </row>
    <row r="453" spans="1:27" s="144" customFormat="1" x14ac:dyDescent="0.2">
      <c r="A453" s="67"/>
      <c r="B453" s="68"/>
      <c r="C453" s="69" t="str">
        <f t="shared" si="23"/>
        <v/>
      </c>
      <c r="D453" s="67"/>
      <c r="E453" s="71"/>
      <c r="F453" s="71"/>
      <c r="G453" s="72"/>
      <c r="H453" s="73"/>
      <c r="I453" s="68"/>
      <c r="J453" s="68"/>
      <c r="K453" s="70"/>
      <c r="L453" s="74"/>
      <c r="M453" s="67"/>
      <c r="N453" s="75"/>
      <c r="O453" s="75"/>
      <c r="P453" s="76"/>
      <c r="Q453" s="76"/>
      <c r="R453" s="119"/>
      <c r="S453" s="77"/>
      <c r="T453" s="80" t="str">
        <f t="shared" si="24"/>
        <v/>
      </c>
      <c r="U453" s="78" t="str">
        <f t="shared" si="25"/>
        <v/>
      </c>
      <c r="V453" s="77"/>
      <c r="W453" s="77"/>
      <c r="X453" s="19"/>
      <c r="Y453" s="140" t="str">
        <f>IF(B453=2.11,U453*VLOOKUP("101",Lohntabelle!N:P,2,FALSE),IFERROR(U453*VLOOKUP(I453&amp;"31",Lohntabelle!N:P,2,FALSE),""))</f>
        <v/>
      </c>
      <c r="Z453" s="141" t="str">
        <f>IF($B453="","",VLOOKUP($B453,Funktionen!$B$3:$E$99,3,FALSE))</f>
        <v/>
      </c>
      <c r="AA453" s="141" t="str">
        <f>IF($B453="","",VLOOKUP($B453,Funktionen!$B$3:$E$99,4,FALSE))</f>
        <v/>
      </c>
    </row>
    <row r="454" spans="1:27" s="144" customFormat="1" x14ac:dyDescent="0.2">
      <c r="A454" s="67"/>
      <c r="B454" s="68"/>
      <c r="C454" s="69" t="str">
        <f t="shared" si="23"/>
        <v/>
      </c>
      <c r="D454" s="67"/>
      <c r="E454" s="71"/>
      <c r="F454" s="71"/>
      <c r="G454" s="72"/>
      <c r="H454" s="73"/>
      <c r="I454" s="68"/>
      <c r="J454" s="68"/>
      <c r="K454" s="70"/>
      <c r="L454" s="74"/>
      <c r="M454" s="67"/>
      <c r="N454" s="75"/>
      <c r="O454" s="75"/>
      <c r="P454" s="76"/>
      <c r="Q454" s="76"/>
      <c r="R454" s="119"/>
      <c r="S454" s="77"/>
      <c r="T454" s="80" t="str">
        <f t="shared" si="24"/>
        <v/>
      </c>
      <c r="U454" s="78" t="str">
        <f t="shared" si="25"/>
        <v/>
      </c>
      <c r="V454" s="77"/>
      <c r="W454" s="77"/>
      <c r="X454" s="19"/>
      <c r="Y454" s="140" t="str">
        <f>IF(B454=2.11,U454*VLOOKUP("101",Lohntabelle!N:P,2,FALSE),IFERROR(U454*VLOOKUP(I454&amp;"31",Lohntabelle!N:P,2,FALSE),""))</f>
        <v/>
      </c>
      <c r="Z454" s="141" t="str">
        <f>IF($B454="","",VLOOKUP($B454,Funktionen!$B$3:$E$99,3,FALSE))</f>
        <v/>
      </c>
      <c r="AA454" s="141" t="str">
        <f>IF($B454="","",VLOOKUP($B454,Funktionen!$B$3:$E$99,4,FALSE))</f>
        <v/>
      </c>
    </row>
    <row r="455" spans="1:27" s="144" customFormat="1" x14ac:dyDescent="0.2">
      <c r="A455" s="67"/>
      <c r="B455" s="68"/>
      <c r="C455" s="69" t="str">
        <f t="shared" si="23"/>
        <v/>
      </c>
      <c r="D455" s="67"/>
      <c r="E455" s="71"/>
      <c r="F455" s="71"/>
      <c r="G455" s="72"/>
      <c r="H455" s="73"/>
      <c r="I455" s="68"/>
      <c r="J455" s="68"/>
      <c r="K455" s="70"/>
      <c r="L455" s="74"/>
      <c r="M455" s="67"/>
      <c r="N455" s="75"/>
      <c r="O455" s="75"/>
      <c r="P455" s="76"/>
      <c r="Q455" s="76"/>
      <c r="R455" s="119"/>
      <c r="S455" s="77"/>
      <c r="T455" s="80" t="str">
        <f t="shared" si="24"/>
        <v/>
      </c>
      <c r="U455" s="78" t="str">
        <f t="shared" si="25"/>
        <v/>
      </c>
      <c r="V455" s="77"/>
      <c r="W455" s="77"/>
      <c r="X455" s="19"/>
      <c r="Y455" s="140" t="str">
        <f>IF(B455=2.11,U455*VLOOKUP("101",Lohntabelle!N:P,2,FALSE),IFERROR(U455*VLOOKUP(I455&amp;"31",Lohntabelle!N:P,2,FALSE),""))</f>
        <v/>
      </c>
      <c r="Z455" s="141" t="str">
        <f>IF($B455="","",VLOOKUP($B455,Funktionen!$B$3:$E$99,3,FALSE))</f>
        <v/>
      </c>
      <c r="AA455" s="141" t="str">
        <f>IF($B455="","",VLOOKUP($B455,Funktionen!$B$3:$E$99,4,FALSE))</f>
        <v/>
      </c>
    </row>
    <row r="456" spans="1:27" s="144" customFormat="1" x14ac:dyDescent="0.2">
      <c r="A456" s="67"/>
      <c r="B456" s="68"/>
      <c r="C456" s="69" t="str">
        <f t="shared" si="23"/>
        <v/>
      </c>
      <c r="D456" s="67"/>
      <c r="E456" s="71"/>
      <c r="F456" s="71"/>
      <c r="G456" s="72"/>
      <c r="H456" s="73"/>
      <c r="I456" s="68"/>
      <c r="J456" s="68"/>
      <c r="K456" s="70"/>
      <c r="L456" s="74"/>
      <c r="M456" s="67"/>
      <c r="N456" s="75"/>
      <c r="O456" s="75"/>
      <c r="P456" s="76"/>
      <c r="Q456" s="76"/>
      <c r="R456" s="119"/>
      <c r="S456" s="77"/>
      <c r="T456" s="80" t="str">
        <f t="shared" si="24"/>
        <v/>
      </c>
      <c r="U456" s="78" t="str">
        <f t="shared" si="25"/>
        <v/>
      </c>
      <c r="V456" s="77"/>
      <c r="W456" s="77"/>
      <c r="X456" s="19"/>
      <c r="Y456" s="140" t="str">
        <f>IF(B456=2.11,U456*VLOOKUP("101",Lohntabelle!N:P,2,FALSE),IFERROR(U456*VLOOKUP(I456&amp;"31",Lohntabelle!N:P,2,FALSE),""))</f>
        <v/>
      </c>
      <c r="Z456" s="141" t="str">
        <f>IF($B456="","",VLOOKUP($B456,Funktionen!$B$3:$E$99,3,FALSE))</f>
        <v/>
      </c>
      <c r="AA456" s="141" t="str">
        <f>IF($B456="","",VLOOKUP($B456,Funktionen!$B$3:$E$99,4,FALSE))</f>
        <v/>
      </c>
    </row>
    <row r="457" spans="1:27" s="144" customFormat="1" x14ac:dyDescent="0.2">
      <c r="A457" s="67"/>
      <c r="B457" s="68"/>
      <c r="C457" s="69" t="str">
        <f t="shared" si="23"/>
        <v/>
      </c>
      <c r="D457" s="67"/>
      <c r="E457" s="71"/>
      <c r="F457" s="71"/>
      <c r="G457" s="72"/>
      <c r="H457" s="73"/>
      <c r="I457" s="68"/>
      <c r="J457" s="68"/>
      <c r="K457" s="70"/>
      <c r="L457" s="74"/>
      <c r="M457" s="67"/>
      <c r="N457" s="75"/>
      <c r="O457" s="75"/>
      <c r="P457" s="76"/>
      <c r="Q457" s="76"/>
      <c r="R457" s="119"/>
      <c r="S457" s="77"/>
      <c r="T457" s="80" t="str">
        <f t="shared" si="24"/>
        <v/>
      </c>
      <c r="U457" s="78" t="str">
        <f t="shared" si="25"/>
        <v/>
      </c>
      <c r="V457" s="77"/>
      <c r="W457" s="77"/>
      <c r="X457" s="19"/>
      <c r="Y457" s="140" t="str">
        <f>IF(B457=2.11,U457*VLOOKUP("101",Lohntabelle!N:P,2,FALSE),IFERROR(U457*VLOOKUP(I457&amp;"31",Lohntabelle!N:P,2,FALSE),""))</f>
        <v/>
      </c>
      <c r="Z457" s="141" t="str">
        <f>IF($B457="","",VLOOKUP($B457,Funktionen!$B$3:$E$99,3,FALSE))</f>
        <v/>
      </c>
      <c r="AA457" s="141" t="str">
        <f>IF($B457="","",VLOOKUP($B457,Funktionen!$B$3:$E$99,4,FALSE))</f>
        <v/>
      </c>
    </row>
    <row r="458" spans="1:27" s="144" customFormat="1" x14ac:dyDescent="0.2">
      <c r="A458" s="67"/>
      <c r="B458" s="68"/>
      <c r="C458" s="69" t="str">
        <f t="shared" si="23"/>
        <v/>
      </c>
      <c r="D458" s="67"/>
      <c r="E458" s="71"/>
      <c r="F458" s="71"/>
      <c r="G458" s="72"/>
      <c r="H458" s="73"/>
      <c r="I458" s="68"/>
      <c r="J458" s="68"/>
      <c r="K458" s="70"/>
      <c r="L458" s="74"/>
      <c r="M458" s="67"/>
      <c r="N458" s="75"/>
      <c r="O458" s="75"/>
      <c r="P458" s="76"/>
      <c r="Q458" s="76"/>
      <c r="R458" s="119"/>
      <c r="S458" s="77"/>
      <c r="T458" s="80" t="str">
        <f t="shared" si="24"/>
        <v/>
      </c>
      <c r="U458" s="78" t="str">
        <f t="shared" si="25"/>
        <v/>
      </c>
      <c r="V458" s="77"/>
      <c r="W458" s="77"/>
      <c r="X458" s="19"/>
      <c r="Y458" s="140" t="str">
        <f>IF(B458=2.11,U458*VLOOKUP("101",Lohntabelle!N:P,2,FALSE),IFERROR(U458*VLOOKUP(I458&amp;"31",Lohntabelle!N:P,2,FALSE),""))</f>
        <v/>
      </c>
      <c r="Z458" s="141" t="str">
        <f>IF($B458="","",VLOOKUP($B458,Funktionen!$B$3:$E$99,3,FALSE))</f>
        <v/>
      </c>
      <c r="AA458" s="141" t="str">
        <f>IF($B458="","",VLOOKUP($B458,Funktionen!$B$3:$E$99,4,FALSE))</f>
        <v/>
      </c>
    </row>
    <row r="459" spans="1:27" s="144" customFormat="1" x14ac:dyDescent="0.2">
      <c r="A459" s="67"/>
      <c r="B459" s="68"/>
      <c r="C459" s="69" t="str">
        <f t="shared" si="23"/>
        <v/>
      </c>
      <c r="D459" s="67"/>
      <c r="E459" s="71"/>
      <c r="F459" s="71"/>
      <c r="G459" s="72"/>
      <c r="H459" s="73"/>
      <c r="I459" s="68"/>
      <c r="J459" s="68"/>
      <c r="K459" s="70"/>
      <c r="L459" s="74"/>
      <c r="M459" s="67"/>
      <c r="N459" s="75"/>
      <c r="O459" s="75"/>
      <c r="P459" s="76"/>
      <c r="Q459" s="76"/>
      <c r="R459" s="119"/>
      <c r="S459" s="77"/>
      <c r="T459" s="80" t="str">
        <f t="shared" si="24"/>
        <v/>
      </c>
      <c r="U459" s="78" t="str">
        <f t="shared" si="25"/>
        <v/>
      </c>
      <c r="V459" s="77"/>
      <c r="W459" s="77"/>
      <c r="X459" s="19"/>
      <c r="Y459" s="140" t="str">
        <f>IF(B459=2.11,U459*VLOOKUP("101",Lohntabelle!N:P,2,FALSE),IFERROR(U459*VLOOKUP(I459&amp;"31",Lohntabelle!N:P,2,FALSE),""))</f>
        <v/>
      </c>
      <c r="Z459" s="141" t="str">
        <f>IF($B459="","",VLOOKUP($B459,Funktionen!$B$3:$E$99,3,FALSE))</f>
        <v/>
      </c>
      <c r="AA459" s="141" t="str">
        <f>IF($B459="","",VLOOKUP($B459,Funktionen!$B$3:$E$99,4,FALSE))</f>
        <v/>
      </c>
    </row>
    <row r="460" spans="1:27" s="144" customFormat="1" x14ac:dyDescent="0.2">
      <c r="A460" s="67"/>
      <c r="B460" s="68"/>
      <c r="C460" s="69" t="str">
        <f t="shared" si="23"/>
        <v/>
      </c>
      <c r="D460" s="67"/>
      <c r="E460" s="71"/>
      <c r="F460" s="71"/>
      <c r="G460" s="72"/>
      <c r="H460" s="73"/>
      <c r="I460" s="68"/>
      <c r="J460" s="68"/>
      <c r="K460" s="70"/>
      <c r="L460" s="74"/>
      <c r="M460" s="67"/>
      <c r="N460" s="75"/>
      <c r="O460" s="75"/>
      <c r="P460" s="76"/>
      <c r="Q460" s="76"/>
      <c r="R460" s="119"/>
      <c r="S460" s="77"/>
      <c r="T460" s="80" t="str">
        <f t="shared" si="24"/>
        <v/>
      </c>
      <c r="U460" s="78" t="str">
        <f t="shared" si="25"/>
        <v/>
      </c>
      <c r="V460" s="77"/>
      <c r="W460" s="77"/>
      <c r="X460" s="19"/>
      <c r="Y460" s="140" t="str">
        <f>IF(B460=2.11,U460*VLOOKUP("101",Lohntabelle!N:P,2,FALSE),IFERROR(U460*VLOOKUP(I460&amp;"31",Lohntabelle!N:P,2,FALSE),""))</f>
        <v/>
      </c>
      <c r="Z460" s="141" t="str">
        <f>IF($B460="","",VLOOKUP($B460,Funktionen!$B$3:$E$99,3,FALSE))</f>
        <v/>
      </c>
      <c r="AA460" s="141" t="str">
        <f>IF($B460="","",VLOOKUP($B460,Funktionen!$B$3:$E$99,4,FALSE))</f>
        <v/>
      </c>
    </row>
    <row r="461" spans="1:27" s="144" customFormat="1" x14ac:dyDescent="0.2">
      <c r="A461" s="67"/>
      <c r="B461" s="68"/>
      <c r="C461" s="69" t="str">
        <f t="shared" si="23"/>
        <v/>
      </c>
      <c r="D461" s="67"/>
      <c r="E461" s="71"/>
      <c r="F461" s="71"/>
      <c r="G461" s="72"/>
      <c r="H461" s="73"/>
      <c r="I461" s="68"/>
      <c r="J461" s="68"/>
      <c r="K461" s="70"/>
      <c r="L461" s="74"/>
      <c r="M461" s="67"/>
      <c r="N461" s="75"/>
      <c r="O461" s="75"/>
      <c r="P461" s="76"/>
      <c r="Q461" s="76"/>
      <c r="R461" s="119"/>
      <c r="S461" s="77"/>
      <c r="T461" s="80" t="str">
        <f t="shared" si="24"/>
        <v/>
      </c>
      <c r="U461" s="78" t="str">
        <f t="shared" si="25"/>
        <v/>
      </c>
      <c r="V461" s="77"/>
      <c r="W461" s="77"/>
      <c r="X461" s="19"/>
      <c r="Y461" s="140" t="str">
        <f>IF(B461=2.11,U461*VLOOKUP("101",Lohntabelle!N:P,2,FALSE),IFERROR(U461*VLOOKUP(I461&amp;"31",Lohntabelle!N:P,2,FALSE),""))</f>
        <v/>
      </c>
      <c r="Z461" s="141" t="str">
        <f>IF($B461="","",VLOOKUP($B461,Funktionen!$B$3:$E$99,3,FALSE))</f>
        <v/>
      </c>
      <c r="AA461" s="141" t="str">
        <f>IF($B461="","",VLOOKUP($B461,Funktionen!$B$3:$E$99,4,FALSE))</f>
        <v/>
      </c>
    </row>
    <row r="462" spans="1:27" s="144" customFormat="1" x14ac:dyDescent="0.2">
      <c r="A462" s="67"/>
      <c r="B462" s="68"/>
      <c r="C462" s="69" t="str">
        <f t="shared" si="23"/>
        <v/>
      </c>
      <c r="D462" s="67"/>
      <c r="E462" s="71"/>
      <c r="F462" s="71"/>
      <c r="G462" s="72"/>
      <c r="H462" s="73"/>
      <c r="I462" s="68"/>
      <c r="J462" s="68"/>
      <c r="K462" s="70"/>
      <c r="L462" s="74"/>
      <c r="M462" s="67"/>
      <c r="N462" s="75"/>
      <c r="O462" s="75"/>
      <c r="P462" s="76"/>
      <c r="Q462" s="76"/>
      <c r="R462" s="119"/>
      <c r="S462" s="77"/>
      <c r="T462" s="80" t="str">
        <f t="shared" si="24"/>
        <v/>
      </c>
      <c r="U462" s="78" t="str">
        <f t="shared" si="25"/>
        <v/>
      </c>
      <c r="V462" s="77"/>
      <c r="W462" s="77"/>
      <c r="X462" s="19"/>
      <c r="Y462" s="140" t="str">
        <f>IF(B462=2.11,U462*VLOOKUP("101",Lohntabelle!N:P,2,FALSE),IFERROR(U462*VLOOKUP(I462&amp;"31",Lohntabelle!N:P,2,FALSE),""))</f>
        <v/>
      </c>
      <c r="Z462" s="141" t="str">
        <f>IF($B462="","",VLOOKUP($B462,Funktionen!$B$3:$E$99,3,FALSE))</f>
        <v/>
      </c>
      <c r="AA462" s="141" t="str">
        <f>IF($B462="","",VLOOKUP($B462,Funktionen!$B$3:$E$99,4,FALSE))</f>
        <v/>
      </c>
    </row>
    <row r="463" spans="1:27" s="144" customFormat="1" x14ac:dyDescent="0.2">
      <c r="A463" s="67"/>
      <c r="B463" s="68"/>
      <c r="C463" s="69" t="str">
        <f t="shared" si="23"/>
        <v/>
      </c>
      <c r="D463" s="67"/>
      <c r="E463" s="71"/>
      <c r="F463" s="71"/>
      <c r="G463" s="72"/>
      <c r="H463" s="73"/>
      <c r="I463" s="68"/>
      <c r="J463" s="68"/>
      <c r="K463" s="70"/>
      <c r="L463" s="74"/>
      <c r="M463" s="67"/>
      <c r="N463" s="75"/>
      <c r="O463" s="75"/>
      <c r="P463" s="76"/>
      <c r="Q463" s="76"/>
      <c r="R463" s="119"/>
      <c r="S463" s="77"/>
      <c r="T463" s="80" t="str">
        <f t="shared" si="24"/>
        <v/>
      </c>
      <c r="U463" s="78" t="str">
        <f t="shared" si="25"/>
        <v/>
      </c>
      <c r="V463" s="77"/>
      <c r="W463" s="77"/>
      <c r="X463" s="19"/>
      <c r="Y463" s="140" t="str">
        <f>IF(B463=2.11,U463*VLOOKUP("101",Lohntabelle!N:P,2,FALSE),IFERROR(U463*VLOOKUP(I463&amp;"31",Lohntabelle!N:P,2,FALSE),""))</f>
        <v/>
      </c>
      <c r="Z463" s="141" t="str">
        <f>IF($B463="","",VLOOKUP($B463,Funktionen!$B$3:$E$99,3,FALSE))</f>
        <v/>
      </c>
      <c r="AA463" s="141" t="str">
        <f>IF($B463="","",VLOOKUP($B463,Funktionen!$B$3:$E$99,4,FALSE))</f>
        <v/>
      </c>
    </row>
    <row r="464" spans="1:27" s="144" customFormat="1" x14ac:dyDescent="0.2">
      <c r="A464" s="67"/>
      <c r="B464" s="68"/>
      <c r="C464" s="69" t="str">
        <f t="shared" si="23"/>
        <v/>
      </c>
      <c r="D464" s="67"/>
      <c r="E464" s="71"/>
      <c r="F464" s="71"/>
      <c r="G464" s="72"/>
      <c r="H464" s="73"/>
      <c r="I464" s="68"/>
      <c r="J464" s="68"/>
      <c r="K464" s="70"/>
      <c r="L464" s="74"/>
      <c r="M464" s="67"/>
      <c r="N464" s="75"/>
      <c r="O464" s="75"/>
      <c r="P464" s="76"/>
      <c r="Q464" s="76"/>
      <c r="R464" s="119"/>
      <c r="S464" s="77"/>
      <c r="T464" s="80" t="str">
        <f t="shared" si="24"/>
        <v/>
      </c>
      <c r="U464" s="78" t="str">
        <f t="shared" si="25"/>
        <v/>
      </c>
      <c r="V464" s="77"/>
      <c r="W464" s="77"/>
      <c r="X464" s="19"/>
      <c r="Y464" s="140" t="str">
        <f>IF(B464=2.11,U464*VLOOKUP("101",Lohntabelle!N:P,2,FALSE),IFERROR(U464*VLOOKUP(I464&amp;"31",Lohntabelle!N:P,2,FALSE),""))</f>
        <v/>
      </c>
      <c r="Z464" s="141" t="str">
        <f>IF($B464="","",VLOOKUP($B464,Funktionen!$B$3:$E$99,3,FALSE))</f>
        <v/>
      </c>
      <c r="AA464" s="141" t="str">
        <f>IF($B464="","",VLOOKUP($B464,Funktionen!$B$3:$E$99,4,FALSE))</f>
        <v/>
      </c>
    </row>
    <row r="465" spans="1:27" s="144" customFormat="1" x14ac:dyDescent="0.2">
      <c r="A465" s="67"/>
      <c r="B465" s="68"/>
      <c r="C465" s="69" t="str">
        <f t="shared" si="23"/>
        <v/>
      </c>
      <c r="D465" s="67"/>
      <c r="E465" s="71"/>
      <c r="F465" s="71"/>
      <c r="G465" s="72"/>
      <c r="H465" s="73"/>
      <c r="I465" s="68"/>
      <c r="J465" s="68"/>
      <c r="K465" s="70"/>
      <c r="L465" s="74"/>
      <c r="M465" s="67"/>
      <c r="N465" s="75"/>
      <c r="O465" s="75"/>
      <c r="P465" s="76"/>
      <c r="Q465" s="76"/>
      <c r="R465" s="119"/>
      <c r="S465" s="77"/>
      <c r="T465" s="80" t="str">
        <f t="shared" si="24"/>
        <v/>
      </c>
      <c r="U465" s="78" t="str">
        <f t="shared" si="25"/>
        <v/>
      </c>
      <c r="V465" s="77"/>
      <c r="W465" s="77"/>
      <c r="X465" s="19"/>
      <c r="Y465" s="140" t="str">
        <f>IF(B465=2.11,U465*VLOOKUP("101",Lohntabelle!N:P,2,FALSE),IFERROR(U465*VLOOKUP(I465&amp;"31",Lohntabelle!N:P,2,FALSE),""))</f>
        <v/>
      </c>
      <c r="Z465" s="141" t="str">
        <f>IF($B465="","",VLOOKUP($B465,Funktionen!$B$3:$E$99,3,FALSE))</f>
        <v/>
      </c>
      <c r="AA465" s="141" t="str">
        <f>IF($B465="","",VLOOKUP($B465,Funktionen!$B$3:$E$99,4,FALSE))</f>
        <v/>
      </c>
    </row>
    <row r="466" spans="1:27" s="144" customFormat="1" x14ac:dyDescent="0.2">
      <c r="A466" s="67"/>
      <c r="B466" s="68"/>
      <c r="C466" s="69" t="str">
        <f t="shared" si="23"/>
        <v/>
      </c>
      <c r="D466" s="67"/>
      <c r="E466" s="71"/>
      <c r="F466" s="71"/>
      <c r="G466" s="72"/>
      <c r="H466" s="73"/>
      <c r="I466" s="68"/>
      <c r="J466" s="68"/>
      <c r="K466" s="70"/>
      <c r="L466" s="74"/>
      <c r="M466" s="67"/>
      <c r="N466" s="75"/>
      <c r="O466" s="75"/>
      <c r="P466" s="76"/>
      <c r="Q466" s="76"/>
      <c r="R466" s="119"/>
      <c r="S466" s="77"/>
      <c r="T466" s="80" t="str">
        <f t="shared" si="24"/>
        <v/>
      </c>
      <c r="U466" s="78" t="str">
        <f t="shared" si="25"/>
        <v/>
      </c>
      <c r="V466" s="77"/>
      <c r="W466" s="77"/>
      <c r="X466" s="19"/>
      <c r="Y466" s="140" t="str">
        <f>IF(B466=2.11,U466*VLOOKUP("101",Lohntabelle!N:P,2,FALSE),IFERROR(U466*VLOOKUP(I466&amp;"31",Lohntabelle!N:P,2,FALSE),""))</f>
        <v/>
      </c>
      <c r="Z466" s="141" t="str">
        <f>IF($B466="","",VLOOKUP($B466,Funktionen!$B$3:$E$99,3,FALSE))</f>
        <v/>
      </c>
      <c r="AA466" s="141" t="str">
        <f>IF($B466="","",VLOOKUP($B466,Funktionen!$B$3:$E$99,4,FALSE))</f>
        <v/>
      </c>
    </row>
    <row r="467" spans="1:27" s="144" customFormat="1" x14ac:dyDescent="0.2">
      <c r="A467" s="67"/>
      <c r="B467" s="68"/>
      <c r="C467" s="69" t="str">
        <f t="shared" si="23"/>
        <v/>
      </c>
      <c r="D467" s="67"/>
      <c r="E467" s="71"/>
      <c r="F467" s="71"/>
      <c r="G467" s="72"/>
      <c r="H467" s="73"/>
      <c r="I467" s="68"/>
      <c r="J467" s="68"/>
      <c r="K467" s="70"/>
      <c r="L467" s="74"/>
      <c r="M467" s="67"/>
      <c r="N467" s="75"/>
      <c r="O467" s="75"/>
      <c r="P467" s="76"/>
      <c r="Q467" s="76"/>
      <c r="R467" s="119"/>
      <c r="S467" s="77"/>
      <c r="T467" s="80" t="str">
        <f t="shared" si="24"/>
        <v/>
      </c>
      <c r="U467" s="78" t="str">
        <f t="shared" si="25"/>
        <v/>
      </c>
      <c r="V467" s="77"/>
      <c r="W467" s="77"/>
      <c r="X467" s="19"/>
      <c r="Y467" s="140" t="str">
        <f>IF(B467=2.11,U467*VLOOKUP("101",Lohntabelle!N:P,2,FALSE),IFERROR(U467*VLOOKUP(I467&amp;"31",Lohntabelle!N:P,2,FALSE),""))</f>
        <v/>
      </c>
      <c r="Z467" s="141" t="str">
        <f>IF($B467="","",VLOOKUP($B467,Funktionen!$B$3:$E$99,3,FALSE))</f>
        <v/>
      </c>
      <c r="AA467" s="141" t="str">
        <f>IF($B467="","",VLOOKUP($B467,Funktionen!$B$3:$E$99,4,FALSE))</f>
        <v/>
      </c>
    </row>
    <row r="468" spans="1:27" s="144" customFormat="1" x14ac:dyDescent="0.2">
      <c r="A468" s="67"/>
      <c r="B468" s="68"/>
      <c r="C468" s="69" t="str">
        <f t="shared" si="23"/>
        <v/>
      </c>
      <c r="D468" s="67"/>
      <c r="E468" s="71"/>
      <c r="F468" s="71"/>
      <c r="G468" s="72"/>
      <c r="H468" s="73"/>
      <c r="I468" s="68"/>
      <c r="J468" s="68"/>
      <c r="K468" s="70"/>
      <c r="L468" s="74"/>
      <c r="M468" s="67"/>
      <c r="N468" s="75"/>
      <c r="O468" s="75"/>
      <c r="P468" s="76"/>
      <c r="Q468" s="76"/>
      <c r="R468" s="119"/>
      <c r="S468" s="77"/>
      <c r="T468" s="80" t="str">
        <f t="shared" si="24"/>
        <v/>
      </c>
      <c r="U468" s="78" t="str">
        <f t="shared" si="25"/>
        <v/>
      </c>
      <c r="V468" s="77"/>
      <c r="W468" s="77"/>
      <c r="X468" s="19"/>
      <c r="Y468" s="140" t="str">
        <f>IF(B468=2.11,U468*VLOOKUP("101",Lohntabelle!N:P,2,FALSE),IFERROR(U468*VLOOKUP(I468&amp;"31",Lohntabelle!N:P,2,FALSE),""))</f>
        <v/>
      </c>
      <c r="Z468" s="141" t="str">
        <f>IF($B468="","",VLOOKUP($B468,Funktionen!$B$3:$E$99,3,FALSE))</f>
        <v/>
      </c>
      <c r="AA468" s="141" t="str">
        <f>IF($B468="","",VLOOKUP($B468,Funktionen!$B$3:$E$99,4,FALSE))</f>
        <v/>
      </c>
    </row>
    <row r="469" spans="1:27" s="144" customFormat="1" x14ac:dyDescent="0.2">
      <c r="A469" s="67"/>
      <c r="B469" s="68"/>
      <c r="C469" s="69" t="str">
        <f t="shared" si="23"/>
        <v/>
      </c>
      <c r="D469" s="67"/>
      <c r="E469" s="71"/>
      <c r="F469" s="71"/>
      <c r="G469" s="72"/>
      <c r="H469" s="73"/>
      <c r="I469" s="68"/>
      <c r="J469" s="68"/>
      <c r="K469" s="70"/>
      <c r="L469" s="74"/>
      <c r="M469" s="67"/>
      <c r="N469" s="75"/>
      <c r="O469" s="75"/>
      <c r="P469" s="76"/>
      <c r="Q469" s="76"/>
      <c r="R469" s="119"/>
      <c r="S469" s="77"/>
      <c r="T469" s="80" t="str">
        <f t="shared" si="24"/>
        <v/>
      </c>
      <c r="U469" s="78" t="str">
        <f t="shared" si="25"/>
        <v/>
      </c>
      <c r="V469" s="77"/>
      <c r="W469" s="77"/>
      <c r="X469" s="19"/>
      <c r="Y469" s="140" t="str">
        <f>IF(B469=2.11,U469*VLOOKUP("101",Lohntabelle!N:P,2,FALSE),IFERROR(U469*VLOOKUP(I469&amp;"31",Lohntabelle!N:P,2,FALSE),""))</f>
        <v/>
      </c>
      <c r="Z469" s="141" t="str">
        <f>IF($B469="","",VLOOKUP($B469,Funktionen!$B$3:$E$99,3,FALSE))</f>
        <v/>
      </c>
      <c r="AA469" s="141" t="str">
        <f>IF($B469="","",VLOOKUP($B469,Funktionen!$B$3:$E$99,4,FALSE))</f>
        <v/>
      </c>
    </row>
    <row r="470" spans="1:27" s="144" customFormat="1" x14ac:dyDescent="0.2">
      <c r="A470" s="67"/>
      <c r="B470" s="68"/>
      <c r="C470" s="69" t="str">
        <f t="shared" si="23"/>
        <v/>
      </c>
      <c r="D470" s="67"/>
      <c r="E470" s="71"/>
      <c r="F470" s="71"/>
      <c r="G470" s="72"/>
      <c r="H470" s="73"/>
      <c r="I470" s="68"/>
      <c r="J470" s="68"/>
      <c r="K470" s="70"/>
      <c r="L470" s="74"/>
      <c r="M470" s="67"/>
      <c r="N470" s="75"/>
      <c r="O470" s="75"/>
      <c r="P470" s="76"/>
      <c r="Q470" s="76"/>
      <c r="R470" s="119"/>
      <c r="S470" s="77"/>
      <c r="T470" s="80" t="str">
        <f t="shared" si="24"/>
        <v/>
      </c>
      <c r="U470" s="78" t="str">
        <f t="shared" si="25"/>
        <v/>
      </c>
      <c r="V470" s="77"/>
      <c r="W470" s="77"/>
      <c r="X470" s="19"/>
      <c r="Y470" s="140" t="str">
        <f>IF(B470=2.11,U470*VLOOKUP("101",Lohntabelle!N:P,2,FALSE),IFERROR(U470*VLOOKUP(I470&amp;"31",Lohntabelle!N:P,2,FALSE),""))</f>
        <v/>
      </c>
      <c r="Z470" s="141" t="str">
        <f>IF($B470="","",VLOOKUP($B470,Funktionen!$B$3:$E$99,3,FALSE))</f>
        <v/>
      </c>
      <c r="AA470" s="141" t="str">
        <f>IF($B470="","",VLOOKUP($B470,Funktionen!$B$3:$E$99,4,FALSE))</f>
        <v/>
      </c>
    </row>
    <row r="471" spans="1:27" s="144" customFormat="1" x14ac:dyDescent="0.2">
      <c r="A471" s="67"/>
      <c r="B471" s="68"/>
      <c r="C471" s="69" t="str">
        <f t="shared" si="23"/>
        <v/>
      </c>
      <c r="D471" s="67"/>
      <c r="E471" s="71"/>
      <c r="F471" s="71"/>
      <c r="G471" s="72"/>
      <c r="H471" s="73"/>
      <c r="I471" s="68"/>
      <c r="J471" s="68"/>
      <c r="K471" s="70"/>
      <c r="L471" s="74"/>
      <c r="M471" s="67"/>
      <c r="N471" s="75"/>
      <c r="O471" s="75"/>
      <c r="P471" s="76"/>
      <c r="Q471" s="76"/>
      <c r="R471" s="119"/>
      <c r="S471" s="77"/>
      <c r="T471" s="80" t="str">
        <f t="shared" si="24"/>
        <v/>
      </c>
      <c r="U471" s="78" t="str">
        <f t="shared" si="25"/>
        <v/>
      </c>
      <c r="V471" s="77"/>
      <c r="W471" s="77"/>
      <c r="X471" s="19"/>
      <c r="Y471" s="140" t="str">
        <f>IF(B471=2.11,U471*VLOOKUP("101",Lohntabelle!N:P,2,FALSE),IFERROR(U471*VLOOKUP(I471&amp;"31",Lohntabelle!N:P,2,FALSE),""))</f>
        <v/>
      </c>
      <c r="Z471" s="141" t="str">
        <f>IF($B471="","",VLOOKUP($B471,Funktionen!$B$3:$E$99,3,FALSE))</f>
        <v/>
      </c>
      <c r="AA471" s="141" t="str">
        <f>IF($B471="","",VLOOKUP($B471,Funktionen!$B$3:$E$99,4,FALSE))</f>
        <v/>
      </c>
    </row>
    <row r="472" spans="1:27" s="144" customFormat="1" x14ac:dyDescent="0.2">
      <c r="A472" s="67"/>
      <c r="B472" s="68"/>
      <c r="C472" s="69" t="str">
        <f t="shared" si="23"/>
        <v/>
      </c>
      <c r="D472" s="67"/>
      <c r="E472" s="71"/>
      <c r="F472" s="71"/>
      <c r="G472" s="72"/>
      <c r="H472" s="73"/>
      <c r="I472" s="68"/>
      <c r="J472" s="68"/>
      <c r="K472" s="70"/>
      <c r="L472" s="74"/>
      <c r="M472" s="67"/>
      <c r="N472" s="75"/>
      <c r="O472" s="75"/>
      <c r="P472" s="76"/>
      <c r="Q472" s="76"/>
      <c r="R472" s="119"/>
      <c r="S472" s="77"/>
      <c r="T472" s="80" t="str">
        <f t="shared" si="24"/>
        <v/>
      </c>
      <c r="U472" s="78" t="str">
        <f t="shared" si="25"/>
        <v/>
      </c>
      <c r="V472" s="77"/>
      <c r="W472" s="77"/>
      <c r="X472" s="19"/>
      <c r="Y472" s="140" t="str">
        <f>IF(B472=2.11,U472*VLOOKUP("101",Lohntabelle!N:P,2,FALSE),IFERROR(U472*VLOOKUP(I472&amp;"31",Lohntabelle!N:P,2,FALSE),""))</f>
        <v/>
      </c>
      <c r="Z472" s="141" t="str">
        <f>IF($B472="","",VLOOKUP($B472,Funktionen!$B$3:$E$99,3,FALSE))</f>
        <v/>
      </c>
      <c r="AA472" s="141" t="str">
        <f>IF($B472="","",VLOOKUP($B472,Funktionen!$B$3:$E$99,4,FALSE))</f>
        <v/>
      </c>
    </row>
    <row r="473" spans="1:27" s="144" customFormat="1" x14ac:dyDescent="0.2">
      <c r="A473" s="67"/>
      <c r="B473" s="68"/>
      <c r="C473" s="69" t="str">
        <f t="shared" si="23"/>
        <v/>
      </c>
      <c r="D473" s="67"/>
      <c r="E473" s="71"/>
      <c r="F473" s="71"/>
      <c r="G473" s="72"/>
      <c r="H473" s="73"/>
      <c r="I473" s="68"/>
      <c r="J473" s="68"/>
      <c r="K473" s="70"/>
      <c r="L473" s="74"/>
      <c r="M473" s="67"/>
      <c r="N473" s="75"/>
      <c r="O473" s="75"/>
      <c r="P473" s="76"/>
      <c r="Q473" s="76"/>
      <c r="R473" s="119"/>
      <c r="S473" s="77"/>
      <c r="T473" s="80" t="str">
        <f t="shared" si="24"/>
        <v/>
      </c>
      <c r="U473" s="78" t="str">
        <f t="shared" si="25"/>
        <v/>
      </c>
      <c r="V473" s="77"/>
      <c r="W473" s="77"/>
      <c r="X473" s="19"/>
      <c r="Y473" s="140" t="str">
        <f>IF(B473=2.11,U473*VLOOKUP("101",Lohntabelle!N:P,2,FALSE),IFERROR(U473*VLOOKUP(I473&amp;"31",Lohntabelle!N:P,2,FALSE),""))</f>
        <v/>
      </c>
      <c r="Z473" s="141" t="str">
        <f>IF($B473="","",VLOOKUP($B473,Funktionen!$B$3:$E$99,3,FALSE))</f>
        <v/>
      </c>
      <c r="AA473" s="141" t="str">
        <f>IF($B473="","",VLOOKUP($B473,Funktionen!$B$3:$E$99,4,FALSE))</f>
        <v/>
      </c>
    </row>
    <row r="474" spans="1:27" s="144" customFormat="1" x14ac:dyDescent="0.2">
      <c r="A474" s="67"/>
      <c r="B474" s="68"/>
      <c r="C474" s="69" t="str">
        <f t="shared" si="23"/>
        <v/>
      </c>
      <c r="D474" s="67"/>
      <c r="E474" s="71"/>
      <c r="F474" s="71"/>
      <c r="G474" s="72"/>
      <c r="H474" s="73"/>
      <c r="I474" s="68"/>
      <c r="J474" s="68"/>
      <c r="K474" s="70"/>
      <c r="L474" s="74"/>
      <c r="M474" s="67"/>
      <c r="N474" s="75"/>
      <c r="O474" s="75"/>
      <c r="P474" s="76"/>
      <c r="Q474" s="76"/>
      <c r="R474" s="119"/>
      <c r="S474" s="77"/>
      <c r="T474" s="80" t="str">
        <f t="shared" si="24"/>
        <v/>
      </c>
      <c r="U474" s="78" t="str">
        <f t="shared" si="25"/>
        <v/>
      </c>
      <c r="V474" s="77"/>
      <c r="W474" s="77"/>
      <c r="X474" s="19"/>
      <c r="Y474" s="140" t="str">
        <f>IF(B474=2.11,U474*VLOOKUP("101",Lohntabelle!N:P,2,FALSE),IFERROR(U474*VLOOKUP(I474&amp;"31",Lohntabelle!N:P,2,FALSE),""))</f>
        <v/>
      </c>
      <c r="Z474" s="141" t="str">
        <f>IF($B474="","",VLOOKUP($B474,Funktionen!$B$3:$E$99,3,FALSE))</f>
        <v/>
      </c>
      <c r="AA474" s="141" t="str">
        <f>IF($B474="","",VLOOKUP($B474,Funktionen!$B$3:$E$99,4,FALSE))</f>
        <v/>
      </c>
    </row>
    <row r="475" spans="1:27" s="144" customFormat="1" x14ac:dyDescent="0.2">
      <c r="A475" s="67"/>
      <c r="B475" s="68"/>
      <c r="C475" s="69" t="str">
        <f t="shared" si="23"/>
        <v/>
      </c>
      <c r="D475" s="67"/>
      <c r="E475" s="71"/>
      <c r="F475" s="71"/>
      <c r="G475" s="72"/>
      <c r="H475" s="73"/>
      <c r="I475" s="68"/>
      <c r="J475" s="68"/>
      <c r="K475" s="70"/>
      <c r="L475" s="74"/>
      <c r="M475" s="67"/>
      <c r="N475" s="75"/>
      <c r="O475" s="75"/>
      <c r="P475" s="76"/>
      <c r="Q475" s="76"/>
      <c r="R475" s="119"/>
      <c r="S475" s="77"/>
      <c r="T475" s="80" t="str">
        <f t="shared" si="24"/>
        <v/>
      </c>
      <c r="U475" s="78" t="str">
        <f t="shared" si="25"/>
        <v/>
      </c>
      <c r="V475" s="77"/>
      <c r="W475" s="77"/>
      <c r="X475" s="19"/>
      <c r="Y475" s="140" t="str">
        <f>IF(B475=2.11,U475*VLOOKUP("101",Lohntabelle!N:P,2,FALSE),IFERROR(U475*VLOOKUP(I475&amp;"31",Lohntabelle!N:P,2,FALSE),""))</f>
        <v/>
      </c>
      <c r="Z475" s="141" t="str">
        <f>IF($B475="","",VLOOKUP($B475,Funktionen!$B$3:$E$99,3,FALSE))</f>
        <v/>
      </c>
      <c r="AA475" s="141" t="str">
        <f>IF($B475="","",VLOOKUP($B475,Funktionen!$B$3:$E$99,4,FALSE))</f>
        <v/>
      </c>
    </row>
    <row r="476" spans="1:27" s="144" customFormat="1" x14ac:dyDescent="0.2">
      <c r="A476" s="67"/>
      <c r="B476" s="68"/>
      <c r="C476" s="69" t="str">
        <f t="shared" si="23"/>
        <v/>
      </c>
      <c r="D476" s="67"/>
      <c r="E476" s="71"/>
      <c r="F476" s="71"/>
      <c r="G476" s="72"/>
      <c r="H476" s="73"/>
      <c r="I476" s="68"/>
      <c r="J476" s="68"/>
      <c r="K476" s="70"/>
      <c r="L476" s="74"/>
      <c r="M476" s="67"/>
      <c r="N476" s="75"/>
      <c r="O476" s="75"/>
      <c r="P476" s="76"/>
      <c r="Q476" s="76"/>
      <c r="R476" s="119"/>
      <c r="S476" s="77"/>
      <c r="T476" s="80" t="str">
        <f t="shared" si="24"/>
        <v/>
      </c>
      <c r="U476" s="78" t="str">
        <f t="shared" si="25"/>
        <v/>
      </c>
      <c r="V476" s="77"/>
      <c r="W476" s="77"/>
      <c r="X476" s="19"/>
      <c r="Y476" s="140" t="str">
        <f>IF(B476=2.11,U476*VLOOKUP("101",Lohntabelle!N:P,2,FALSE),IFERROR(U476*VLOOKUP(I476&amp;"31",Lohntabelle!N:P,2,FALSE),""))</f>
        <v/>
      </c>
      <c r="Z476" s="141" t="str">
        <f>IF($B476="","",VLOOKUP($B476,Funktionen!$B$3:$E$99,3,FALSE))</f>
        <v/>
      </c>
      <c r="AA476" s="141" t="str">
        <f>IF($B476="","",VLOOKUP($B476,Funktionen!$B$3:$E$99,4,FALSE))</f>
        <v/>
      </c>
    </row>
    <row r="477" spans="1:27" s="144" customFormat="1" x14ac:dyDescent="0.2">
      <c r="A477" s="67"/>
      <c r="B477" s="68"/>
      <c r="C477" s="69" t="str">
        <f t="shared" si="23"/>
        <v/>
      </c>
      <c r="D477" s="67"/>
      <c r="E477" s="71"/>
      <c r="F477" s="71"/>
      <c r="G477" s="72"/>
      <c r="H477" s="73"/>
      <c r="I477" s="68"/>
      <c r="J477" s="68"/>
      <c r="K477" s="70"/>
      <c r="L477" s="74"/>
      <c r="M477" s="67"/>
      <c r="N477" s="75"/>
      <c r="O477" s="75"/>
      <c r="P477" s="76"/>
      <c r="Q477" s="76"/>
      <c r="R477" s="119"/>
      <c r="S477" s="77"/>
      <c r="T477" s="80" t="str">
        <f t="shared" si="24"/>
        <v/>
      </c>
      <c r="U477" s="78" t="str">
        <f t="shared" si="25"/>
        <v/>
      </c>
      <c r="V477" s="77"/>
      <c r="W477" s="77"/>
      <c r="X477" s="19"/>
      <c r="Y477" s="140" t="str">
        <f>IF(B477=2.11,U477*VLOOKUP("101",Lohntabelle!N:P,2,FALSE),IFERROR(U477*VLOOKUP(I477&amp;"31",Lohntabelle!N:P,2,FALSE),""))</f>
        <v/>
      </c>
      <c r="Z477" s="141" t="str">
        <f>IF($B477="","",VLOOKUP($B477,Funktionen!$B$3:$E$99,3,FALSE))</f>
        <v/>
      </c>
      <c r="AA477" s="141" t="str">
        <f>IF($B477="","",VLOOKUP($B477,Funktionen!$B$3:$E$99,4,FALSE))</f>
        <v/>
      </c>
    </row>
    <row r="478" spans="1:27" s="144" customFormat="1" x14ac:dyDescent="0.2">
      <c r="A478" s="67"/>
      <c r="B478" s="68"/>
      <c r="C478" s="69" t="str">
        <f t="shared" si="23"/>
        <v/>
      </c>
      <c r="D478" s="67"/>
      <c r="E478" s="71"/>
      <c r="F478" s="71"/>
      <c r="G478" s="72"/>
      <c r="H478" s="73"/>
      <c r="I478" s="68"/>
      <c r="J478" s="68"/>
      <c r="K478" s="70"/>
      <c r="L478" s="74"/>
      <c r="M478" s="67"/>
      <c r="N478" s="75"/>
      <c r="O478" s="75"/>
      <c r="P478" s="76"/>
      <c r="Q478" s="76"/>
      <c r="R478" s="119"/>
      <c r="S478" s="77"/>
      <c r="T478" s="80" t="str">
        <f t="shared" si="24"/>
        <v/>
      </c>
      <c r="U478" s="78" t="str">
        <f t="shared" si="25"/>
        <v/>
      </c>
      <c r="V478" s="77"/>
      <c r="W478" s="77"/>
      <c r="X478" s="19"/>
      <c r="Y478" s="140" t="str">
        <f>IF(B478=2.11,U478*VLOOKUP("101",Lohntabelle!N:P,2,FALSE),IFERROR(U478*VLOOKUP(I478&amp;"31",Lohntabelle!N:P,2,FALSE),""))</f>
        <v/>
      </c>
      <c r="Z478" s="141" t="str">
        <f>IF($B478="","",VLOOKUP($B478,Funktionen!$B$3:$E$99,3,FALSE))</f>
        <v/>
      </c>
      <c r="AA478" s="141" t="str">
        <f>IF($B478="","",VLOOKUP($B478,Funktionen!$B$3:$E$99,4,FALSE))</f>
        <v/>
      </c>
    </row>
    <row r="479" spans="1:27" s="144" customFormat="1" x14ac:dyDescent="0.2">
      <c r="A479" s="67"/>
      <c r="B479" s="68"/>
      <c r="C479" s="69" t="str">
        <f t="shared" si="23"/>
        <v/>
      </c>
      <c r="D479" s="67"/>
      <c r="E479" s="71"/>
      <c r="F479" s="71"/>
      <c r="G479" s="72"/>
      <c r="H479" s="73"/>
      <c r="I479" s="68"/>
      <c r="J479" s="68"/>
      <c r="K479" s="70"/>
      <c r="L479" s="74"/>
      <c r="M479" s="67"/>
      <c r="N479" s="75"/>
      <c r="O479" s="75"/>
      <c r="P479" s="76"/>
      <c r="Q479" s="76"/>
      <c r="R479" s="119"/>
      <c r="S479" s="77"/>
      <c r="T479" s="80" t="str">
        <f t="shared" si="24"/>
        <v/>
      </c>
      <c r="U479" s="78" t="str">
        <f t="shared" si="25"/>
        <v/>
      </c>
      <c r="V479" s="77"/>
      <c r="W479" s="77"/>
      <c r="X479" s="19"/>
      <c r="Y479" s="140" t="str">
        <f>IF(B479=2.11,U479*VLOOKUP("101",Lohntabelle!N:P,2,FALSE),IFERROR(U479*VLOOKUP(I479&amp;"31",Lohntabelle!N:P,2,FALSE),""))</f>
        <v/>
      </c>
      <c r="Z479" s="141" t="str">
        <f>IF($B479="","",VLOOKUP($B479,Funktionen!$B$3:$E$99,3,FALSE))</f>
        <v/>
      </c>
      <c r="AA479" s="141" t="str">
        <f>IF($B479="","",VLOOKUP($B479,Funktionen!$B$3:$E$99,4,FALSE))</f>
        <v/>
      </c>
    </row>
    <row r="480" spans="1:27" s="144" customFormat="1" x14ac:dyDescent="0.2">
      <c r="A480" s="67"/>
      <c r="B480" s="68"/>
      <c r="C480" s="69" t="str">
        <f t="shared" si="23"/>
        <v/>
      </c>
      <c r="D480" s="67"/>
      <c r="E480" s="71"/>
      <c r="F480" s="71"/>
      <c r="G480" s="72"/>
      <c r="H480" s="73"/>
      <c r="I480" s="68"/>
      <c r="J480" s="68"/>
      <c r="K480" s="70"/>
      <c r="L480" s="74"/>
      <c r="M480" s="67"/>
      <c r="N480" s="75"/>
      <c r="O480" s="75"/>
      <c r="P480" s="76"/>
      <c r="Q480" s="76"/>
      <c r="R480" s="119"/>
      <c r="S480" s="77"/>
      <c r="T480" s="80" t="str">
        <f t="shared" si="24"/>
        <v/>
      </c>
      <c r="U480" s="78" t="str">
        <f t="shared" si="25"/>
        <v/>
      </c>
      <c r="V480" s="77"/>
      <c r="W480" s="77"/>
      <c r="X480" s="19"/>
      <c r="Y480" s="140" t="str">
        <f>IF(B480=2.11,U480*VLOOKUP("101",Lohntabelle!N:P,2,FALSE),IFERROR(U480*VLOOKUP(I480&amp;"31",Lohntabelle!N:P,2,FALSE),""))</f>
        <v/>
      </c>
      <c r="Z480" s="141" t="str">
        <f>IF($B480="","",VLOOKUP($B480,Funktionen!$B$3:$E$99,3,FALSE))</f>
        <v/>
      </c>
      <c r="AA480" s="141" t="str">
        <f>IF($B480="","",VLOOKUP($B480,Funktionen!$B$3:$E$99,4,FALSE))</f>
        <v/>
      </c>
    </row>
    <row r="481" spans="1:27" s="144" customFormat="1" x14ac:dyDescent="0.2">
      <c r="A481" s="67"/>
      <c r="B481" s="68"/>
      <c r="C481" s="69" t="str">
        <f t="shared" si="23"/>
        <v/>
      </c>
      <c r="D481" s="67"/>
      <c r="E481" s="71"/>
      <c r="F481" s="71"/>
      <c r="G481" s="72"/>
      <c r="H481" s="73"/>
      <c r="I481" s="68"/>
      <c r="J481" s="68"/>
      <c r="K481" s="70"/>
      <c r="L481" s="74"/>
      <c r="M481" s="67"/>
      <c r="N481" s="75"/>
      <c r="O481" s="75"/>
      <c r="P481" s="76"/>
      <c r="Q481" s="76"/>
      <c r="R481" s="119"/>
      <c r="S481" s="77"/>
      <c r="T481" s="80" t="str">
        <f t="shared" si="24"/>
        <v/>
      </c>
      <c r="U481" s="78" t="str">
        <f t="shared" si="25"/>
        <v/>
      </c>
      <c r="V481" s="77"/>
      <c r="W481" s="77"/>
      <c r="X481" s="19"/>
      <c r="Y481" s="140" t="str">
        <f>IF(B481=2.11,U481*VLOOKUP("101",Lohntabelle!N:P,2,FALSE),IFERROR(U481*VLOOKUP(I481&amp;"31",Lohntabelle!N:P,2,FALSE),""))</f>
        <v/>
      </c>
      <c r="Z481" s="141" t="str">
        <f>IF($B481="","",VLOOKUP($B481,Funktionen!$B$3:$E$99,3,FALSE))</f>
        <v/>
      </c>
      <c r="AA481" s="141" t="str">
        <f>IF($B481="","",VLOOKUP($B481,Funktionen!$B$3:$E$99,4,FALSE))</f>
        <v/>
      </c>
    </row>
    <row r="482" spans="1:27" s="144" customFormat="1" x14ac:dyDescent="0.2">
      <c r="A482" s="67"/>
      <c r="B482" s="68"/>
      <c r="C482" s="69" t="str">
        <f t="shared" si="23"/>
        <v/>
      </c>
      <c r="D482" s="67"/>
      <c r="E482" s="71"/>
      <c r="F482" s="71"/>
      <c r="G482" s="72"/>
      <c r="H482" s="73"/>
      <c r="I482" s="68"/>
      <c r="J482" s="68"/>
      <c r="K482" s="70"/>
      <c r="L482" s="74"/>
      <c r="M482" s="67"/>
      <c r="N482" s="75"/>
      <c r="O482" s="75"/>
      <c r="P482" s="76"/>
      <c r="Q482" s="76"/>
      <c r="R482" s="119"/>
      <c r="S482" s="77"/>
      <c r="T482" s="80" t="str">
        <f t="shared" si="24"/>
        <v/>
      </c>
      <c r="U482" s="78" t="str">
        <f t="shared" si="25"/>
        <v/>
      </c>
      <c r="V482" s="77"/>
      <c r="W482" s="77"/>
      <c r="X482" s="19"/>
      <c r="Y482" s="140" t="str">
        <f>IF(B482=2.11,U482*VLOOKUP("101",Lohntabelle!N:P,2,FALSE),IFERROR(U482*VLOOKUP(I482&amp;"31",Lohntabelle!N:P,2,FALSE),""))</f>
        <v/>
      </c>
      <c r="Z482" s="141" t="str">
        <f>IF($B482="","",VLOOKUP($B482,Funktionen!$B$3:$E$99,3,FALSE))</f>
        <v/>
      </c>
      <c r="AA482" s="141" t="str">
        <f>IF($B482="","",VLOOKUP($B482,Funktionen!$B$3:$E$99,4,FALSE))</f>
        <v/>
      </c>
    </row>
    <row r="483" spans="1:27" s="144" customFormat="1" x14ac:dyDescent="0.2">
      <c r="A483" s="67"/>
      <c r="B483" s="68"/>
      <c r="C483" s="69" t="str">
        <f t="shared" si="23"/>
        <v/>
      </c>
      <c r="D483" s="67"/>
      <c r="E483" s="71"/>
      <c r="F483" s="71"/>
      <c r="G483" s="72"/>
      <c r="H483" s="73"/>
      <c r="I483" s="68"/>
      <c r="J483" s="68"/>
      <c r="K483" s="70"/>
      <c r="L483" s="74"/>
      <c r="M483" s="67"/>
      <c r="N483" s="75"/>
      <c r="O483" s="75"/>
      <c r="P483" s="76"/>
      <c r="Q483" s="76"/>
      <c r="R483" s="119"/>
      <c r="S483" s="77"/>
      <c r="T483" s="80" t="str">
        <f t="shared" si="24"/>
        <v/>
      </c>
      <c r="U483" s="78" t="str">
        <f t="shared" si="25"/>
        <v/>
      </c>
      <c r="V483" s="77"/>
      <c r="W483" s="77"/>
      <c r="X483" s="19"/>
      <c r="Y483" s="140" t="str">
        <f>IF(B483=2.11,U483*VLOOKUP("101",Lohntabelle!N:P,2,FALSE),IFERROR(U483*VLOOKUP(I483&amp;"31",Lohntabelle!N:P,2,FALSE),""))</f>
        <v/>
      </c>
      <c r="Z483" s="141" t="str">
        <f>IF($B483="","",VLOOKUP($B483,Funktionen!$B$3:$E$99,3,FALSE))</f>
        <v/>
      </c>
      <c r="AA483" s="141" t="str">
        <f>IF($B483="","",VLOOKUP($B483,Funktionen!$B$3:$E$99,4,FALSE))</f>
        <v/>
      </c>
    </row>
    <row r="484" spans="1:27" s="144" customFormat="1" x14ac:dyDescent="0.2">
      <c r="A484" s="67"/>
      <c r="B484" s="68"/>
      <c r="C484" s="69" t="str">
        <f t="shared" si="23"/>
        <v/>
      </c>
      <c r="D484" s="67"/>
      <c r="E484" s="71"/>
      <c r="F484" s="71"/>
      <c r="G484" s="72"/>
      <c r="H484" s="73"/>
      <c r="I484" s="68"/>
      <c r="J484" s="68"/>
      <c r="K484" s="70"/>
      <c r="L484" s="74"/>
      <c r="M484" s="67"/>
      <c r="N484" s="75"/>
      <c r="O484" s="75"/>
      <c r="P484" s="76"/>
      <c r="Q484" s="76"/>
      <c r="R484" s="119"/>
      <c r="S484" s="77"/>
      <c r="T484" s="80" t="str">
        <f t="shared" si="24"/>
        <v/>
      </c>
      <c r="U484" s="78" t="str">
        <f t="shared" si="25"/>
        <v/>
      </c>
      <c r="V484" s="77"/>
      <c r="W484" s="77"/>
      <c r="X484" s="19"/>
      <c r="Y484" s="140" t="str">
        <f>IF(B484=2.11,U484*VLOOKUP("101",Lohntabelle!N:P,2,FALSE),IFERROR(U484*VLOOKUP(I484&amp;"31",Lohntabelle!N:P,2,FALSE),""))</f>
        <v/>
      </c>
      <c r="Z484" s="141" t="str">
        <f>IF($B484="","",VLOOKUP($B484,Funktionen!$B$3:$E$99,3,FALSE))</f>
        <v/>
      </c>
      <c r="AA484" s="141" t="str">
        <f>IF($B484="","",VLOOKUP($B484,Funktionen!$B$3:$E$99,4,FALSE))</f>
        <v/>
      </c>
    </row>
    <row r="485" spans="1:27" s="144" customFormat="1" x14ac:dyDescent="0.2">
      <c r="A485" s="67"/>
      <c r="B485" s="68"/>
      <c r="C485" s="69" t="str">
        <f t="shared" si="23"/>
        <v/>
      </c>
      <c r="D485" s="67"/>
      <c r="E485" s="71"/>
      <c r="F485" s="71"/>
      <c r="G485" s="72"/>
      <c r="H485" s="73"/>
      <c r="I485" s="68"/>
      <c r="J485" s="68"/>
      <c r="K485" s="70"/>
      <c r="L485" s="74"/>
      <c r="M485" s="67"/>
      <c r="N485" s="75"/>
      <c r="O485" s="75"/>
      <c r="P485" s="76"/>
      <c r="Q485" s="76"/>
      <c r="R485" s="119"/>
      <c r="S485" s="77"/>
      <c r="T485" s="80" t="str">
        <f t="shared" si="24"/>
        <v/>
      </c>
      <c r="U485" s="78" t="str">
        <f t="shared" si="25"/>
        <v/>
      </c>
      <c r="V485" s="77"/>
      <c r="W485" s="77"/>
      <c r="X485" s="19"/>
      <c r="Y485" s="140" t="str">
        <f>IF(B485=2.11,U485*VLOOKUP("101",Lohntabelle!N:P,2,FALSE),IFERROR(U485*VLOOKUP(I485&amp;"31",Lohntabelle!N:P,2,FALSE),""))</f>
        <v/>
      </c>
      <c r="Z485" s="141" t="str">
        <f>IF($B485="","",VLOOKUP($B485,Funktionen!$B$3:$E$99,3,FALSE))</f>
        <v/>
      </c>
      <c r="AA485" s="141" t="str">
        <f>IF($B485="","",VLOOKUP($B485,Funktionen!$B$3:$E$99,4,FALSE))</f>
        <v/>
      </c>
    </row>
    <row r="486" spans="1:27" s="144" customFormat="1" x14ac:dyDescent="0.2">
      <c r="A486" s="67"/>
      <c r="B486" s="68"/>
      <c r="C486" s="69" t="str">
        <f t="shared" si="23"/>
        <v/>
      </c>
      <c r="D486" s="67"/>
      <c r="E486" s="71"/>
      <c r="F486" s="71"/>
      <c r="G486" s="72"/>
      <c r="H486" s="73"/>
      <c r="I486" s="68"/>
      <c r="J486" s="68"/>
      <c r="K486" s="70"/>
      <c r="L486" s="74"/>
      <c r="M486" s="67"/>
      <c r="N486" s="75"/>
      <c r="O486" s="75"/>
      <c r="P486" s="76"/>
      <c r="Q486" s="76"/>
      <c r="R486" s="119"/>
      <c r="S486" s="77"/>
      <c r="T486" s="80" t="str">
        <f t="shared" si="24"/>
        <v/>
      </c>
      <c r="U486" s="78" t="str">
        <f t="shared" si="25"/>
        <v/>
      </c>
      <c r="V486" s="77"/>
      <c r="W486" s="77"/>
      <c r="X486" s="19"/>
      <c r="Y486" s="140" t="str">
        <f>IF(B486=2.11,U486*VLOOKUP("101",Lohntabelle!N:P,2,FALSE),IFERROR(U486*VLOOKUP(I486&amp;"31",Lohntabelle!N:P,2,FALSE),""))</f>
        <v/>
      </c>
      <c r="Z486" s="141" t="str">
        <f>IF($B486="","",VLOOKUP($B486,Funktionen!$B$3:$E$99,3,FALSE))</f>
        <v/>
      </c>
      <c r="AA486" s="141" t="str">
        <f>IF($B486="","",VLOOKUP($B486,Funktionen!$B$3:$E$99,4,FALSE))</f>
        <v/>
      </c>
    </row>
    <row r="487" spans="1:27" s="144" customFormat="1" x14ac:dyDescent="0.2">
      <c r="A487" s="67"/>
      <c r="B487" s="68"/>
      <c r="C487" s="69" t="str">
        <f t="shared" si="23"/>
        <v/>
      </c>
      <c r="D487" s="67"/>
      <c r="E487" s="71"/>
      <c r="F487" s="71"/>
      <c r="G487" s="72"/>
      <c r="H487" s="73"/>
      <c r="I487" s="68"/>
      <c r="J487" s="68"/>
      <c r="K487" s="70"/>
      <c r="L487" s="74"/>
      <c r="M487" s="67"/>
      <c r="N487" s="75"/>
      <c r="O487" s="75"/>
      <c r="P487" s="76"/>
      <c r="Q487" s="76"/>
      <c r="R487" s="119"/>
      <c r="S487" s="77"/>
      <c r="T487" s="80" t="str">
        <f t="shared" si="24"/>
        <v/>
      </c>
      <c r="U487" s="78" t="str">
        <f t="shared" si="25"/>
        <v/>
      </c>
      <c r="V487" s="77"/>
      <c r="W487" s="77"/>
      <c r="X487" s="19"/>
      <c r="Y487" s="140" t="str">
        <f>IF(B487=2.11,U487*VLOOKUP("101",Lohntabelle!N:P,2,FALSE),IFERROR(U487*VLOOKUP(I487&amp;"31",Lohntabelle!N:P,2,FALSE),""))</f>
        <v/>
      </c>
      <c r="Z487" s="141" t="str">
        <f>IF($B487="","",VLOOKUP($B487,Funktionen!$B$3:$E$99,3,FALSE))</f>
        <v/>
      </c>
      <c r="AA487" s="141" t="str">
        <f>IF($B487="","",VLOOKUP($B487,Funktionen!$B$3:$E$99,4,FALSE))</f>
        <v/>
      </c>
    </row>
    <row r="488" spans="1:27" s="144" customFormat="1" x14ac:dyDescent="0.2">
      <c r="A488" s="67"/>
      <c r="B488" s="68"/>
      <c r="C488" s="69" t="str">
        <f t="shared" si="23"/>
        <v/>
      </c>
      <c r="D488" s="67"/>
      <c r="E488" s="71"/>
      <c r="F488" s="71"/>
      <c r="G488" s="72"/>
      <c r="H488" s="73"/>
      <c r="I488" s="68"/>
      <c r="J488" s="68"/>
      <c r="K488" s="70"/>
      <c r="L488" s="74"/>
      <c r="M488" s="67"/>
      <c r="N488" s="75"/>
      <c r="O488" s="75"/>
      <c r="P488" s="76"/>
      <c r="Q488" s="76"/>
      <c r="R488" s="119"/>
      <c r="S488" s="77"/>
      <c r="T488" s="80" t="str">
        <f t="shared" si="24"/>
        <v/>
      </c>
      <c r="U488" s="78" t="str">
        <f t="shared" si="25"/>
        <v/>
      </c>
      <c r="V488" s="77"/>
      <c r="W488" s="77"/>
      <c r="X488" s="19"/>
      <c r="Y488" s="140" t="str">
        <f>IF(B488=2.11,U488*VLOOKUP("101",Lohntabelle!N:P,2,FALSE),IFERROR(U488*VLOOKUP(I488&amp;"31",Lohntabelle!N:P,2,FALSE),""))</f>
        <v/>
      </c>
      <c r="Z488" s="141" t="str">
        <f>IF($B488="","",VLOOKUP($B488,Funktionen!$B$3:$E$99,3,FALSE))</f>
        <v/>
      </c>
      <c r="AA488" s="141" t="str">
        <f>IF($B488="","",VLOOKUP($B488,Funktionen!$B$3:$E$99,4,FALSE))</f>
        <v/>
      </c>
    </row>
    <row r="489" spans="1:27" s="144" customFormat="1" x14ac:dyDescent="0.2">
      <c r="A489" s="67"/>
      <c r="B489" s="68"/>
      <c r="C489" s="69" t="str">
        <f t="shared" si="23"/>
        <v/>
      </c>
      <c r="D489" s="67"/>
      <c r="E489" s="71"/>
      <c r="F489" s="71"/>
      <c r="G489" s="72"/>
      <c r="H489" s="73"/>
      <c r="I489" s="68"/>
      <c r="J489" s="68"/>
      <c r="K489" s="70"/>
      <c r="L489" s="74"/>
      <c r="M489" s="67"/>
      <c r="N489" s="75"/>
      <c r="O489" s="75"/>
      <c r="P489" s="76"/>
      <c r="Q489" s="76"/>
      <c r="R489" s="119"/>
      <c r="S489" s="77"/>
      <c r="T489" s="80" t="str">
        <f t="shared" si="24"/>
        <v/>
      </c>
      <c r="U489" s="78" t="str">
        <f t="shared" si="25"/>
        <v/>
      </c>
      <c r="V489" s="77"/>
      <c r="W489" s="77"/>
      <c r="X489" s="19"/>
      <c r="Y489" s="140" t="str">
        <f>IF(B489=2.11,U489*VLOOKUP("101",Lohntabelle!N:P,2,FALSE),IFERROR(U489*VLOOKUP(I489&amp;"31",Lohntabelle!N:P,2,FALSE),""))</f>
        <v/>
      </c>
      <c r="Z489" s="141" t="str">
        <f>IF($B489="","",VLOOKUP($B489,Funktionen!$B$3:$E$99,3,FALSE))</f>
        <v/>
      </c>
      <c r="AA489" s="141" t="str">
        <f>IF($B489="","",VLOOKUP($B489,Funktionen!$B$3:$E$99,4,FALSE))</f>
        <v/>
      </c>
    </row>
    <row r="490" spans="1:27" s="144" customFormat="1" x14ac:dyDescent="0.2">
      <c r="A490" s="67"/>
      <c r="B490" s="68"/>
      <c r="C490" s="69" t="str">
        <f t="shared" si="23"/>
        <v/>
      </c>
      <c r="D490" s="67"/>
      <c r="E490" s="71"/>
      <c r="F490" s="71"/>
      <c r="G490" s="72"/>
      <c r="H490" s="73"/>
      <c r="I490" s="68"/>
      <c r="J490" s="68"/>
      <c r="K490" s="70"/>
      <c r="L490" s="74"/>
      <c r="M490" s="67"/>
      <c r="N490" s="75"/>
      <c r="O490" s="75"/>
      <c r="P490" s="76"/>
      <c r="Q490" s="76"/>
      <c r="R490" s="119"/>
      <c r="S490" s="77"/>
      <c r="T490" s="80" t="str">
        <f t="shared" si="24"/>
        <v/>
      </c>
      <c r="U490" s="78" t="str">
        <f t="shared" si="25"/>
        <v/>
      </c>
      <c r="V490" s="77"/>
      <c r="W490" s="77"/>
      <c r="X490" s="19"/>
      <c r="Y490" s="140" t="str">
        <f>IF(B490=2.11,U490*VLOOKUP("101",Lohntabelle!N:P,2,FALSE),IFERROR(U490*VLOOKUP(I490&amp;"31",Lohntabelle!N:P,2,FALSE),""))</f>
        <v/>
      </c>
      <c r="Z490" s="141" t="str">
        <f>IF($B490="","",VLOOKUP($B490,Funktionen!$B$3:$E$99,3,FALSE))</f>
        <v/>
      </c>
      <c r="AA490" s="141" t="str">
        <f>IF($B490="","",VLOOKUP($B490,Funktionen!$B$3:$E$99,4,FALSE))</f>
        <v/>
      </c>
    </row>
    <row r="491" spans="1:27" s="144" customFormat="1" x14ac:dyDescent="0.2">
      <c r="A491" s="67"/>
      <c r="B491" s="68"/>
      <c r="C491" s="69" t="str">
        <f t="shared" si="23"/>
        <v/>
      </c>
      <c r="D491" s="67"/>
      <c r="E491" s="71"/>
      <c r="F491" s="71"/>
      <c r="G491" s="72"/>
      <c r="H491" s="73"/>
      <c r="I491" s="68"/>
      <c r="J491" s="68"/>
      <c r="K491" s="70"/>
      <c r="L491" s="74"/>
      <c r="M491" s="67"/>
      <c r="N491" s="75"/>
      <c r="O491" s="75"/>
      <c r="P491" s="76"/>
      <c r="Q491" s="76"/>
      <c r="R491" s="119"/>
      <c r="S491" s="77"/>
      <c r="T491" s="80" t="str">
        <f t="shared" si="24"/>
        <v/>
      </c>
      <c r="U491" s="78" t="str">
        <f t="shared" si="25"/>
        <v/>
      </c>
      <c r="V491" s="77"/>
      <c r="W491" s="77"/>
      <c r="X491" s="19"/>
      <c r="Y491" s="140" t="str">
        <f>IF(B491=2.11,U491*VLOOKUP("101",Lohntabelle!N:P,2,FALSE),IFERROR(U491*VLOOKUP(I491&amp;"31",Lohntabelle!N:P,2,FALSE),""))</f>
        <v/>
      </c>
      <c r="Z491" s="141" t="str">
        <f>IF($B491="","",VLOOKUP($B491,Funktionen!$B$3:$E$99,3,FALSE))</f>
        <v/>
      </c>
      <c r="AA491" s="141" t="str">
        <f>IF($B491="","",VLOOKUP($B491,Funktionen!$B$3:$E$99,4,FALSE))</f>
        <v/>
      </c>
    </row>
    <row r="492" spans="1:27" s="144" customFormat="1" x14ac:dyDescent="0.2">
      <c r="A492" s="67"/>
      <c r="B492" s="68"/>
      <c r="C492" s="69" t="str">
        <f t="shared" ref="C492:C555" si="26">IF(B492="","",VLOOKUP(B492,Einreihungsplan,2,0))</f>
        <v/>
      </c>
      <c r="D492" s="67"/>
      <c r="E492" s="71"/>
      <c r="F492" s="71"/>
      <c r="G492" s="72"/>
      <c r="H492" s="73"/>
      <c r="I492" s="68"/>
      <c r="J492" s="68"/>
      <c r="K492" s="70"/>
      <c r="L492" s="74"/>
      <c r="M492" s="67"/>
      <c r="N492" s="75"/>
      <c r="O492" s="75"/>
      <c r="P492" s="76"/>
      <c r="Q492" s="76"/>
      <c r="R492" s="119"/>
      <c r="S492" s="77"/>
      <c r="T492" s="80" t="str">
        <f t="shared" ref="T492:T555" si="27">IFERROR(IF(B492=2.11,
IF(S492&lt;Y492*0.645*0.5,S492-Y492*0.645*0.5,IF(S492&gt;Y492,S492-Y492,"")),
IF(S492&lt;Y492*0.645,S492-Y492*0.645,IF(S492&gt;Y492,S492-Y492,""))),"")</f>
        <v/>
      </c>
      <c r="U492" s="78" t="str">
        <f t="shared" ref="U492:U555" si="28">IF(L492=0,"",IFERROR(R492/12*L492,""))</f>
        <v/>
      </c>
      <c r="V492" s="77"/>
      <c r="W492" s="77"/>
      <c r="X492" s="19"/>
      <c r="Y492" s="140" t="str">
        <f>IF(B492=2.11,U492*VLOOKUP("101",Lohntabelle!N:P,2,FALSE),IFERROR(U492*VLOOKUP(I492&amp;"31",Lohntabelle!N:P,2,FALSE),""))</f>
        <v/>
      </c>
      <c r="Z492" s="141" t="str">
        <f>IF($B492="","",VLOOKUP($B492,Funktionen!$B$3:$E$99,3,FALSE))</f>
        <v/>
      </c>
      <c r="AA492" s="141" t="str">
        <f>IF($B492="","",VLOOKUP($B492,Funktionen!$B$3:$E$99,4,FALSE))</f>
        <v/>
      </c>
    </row>
    <row r="493" spans="1:27" s="144" customFormat="1" x14ac:dyDescent="0.2">
      <c r="A493" s="67"/>
      <c r="B493" s="68"/>
      <c r="C493" s="69" t="str">
        <f t="shared" si="26"/>
        <v/>
      </c>
      <c r="D493" s="67"/>
      <c r="E493" s="71"/>
      <c r="F493" s="71"/>
      <c r="G493" s="72"/>
      <c r="H493" s="73"/>
      <c r="I493" s="68"/>
      <c r="J493" s="68"/>
      <c r="K493" s="70"/>
      <c r="L493" s="74"/>
      <c r="M493" s="67"/>
      <c r="N493" s="75"/>
      <c r="O493" s="75"/>
      <c r="P493" s="76"/>
      <c r="Q493" s="76"/>
      <c r="R493" s="119"/>
      <c r="S493" s="77"/>
      <c r="T493" s="80" t="str">
        <f t="shared" si="27"/>
        <v/>
      </c>
      <c r="U493" s="78" t="str">
        <f t="shared" si="28"/>
        <v/>
      </c>
      <c r="V493" s="77"/>
      <c r="W493" s="77"/>
      <c r="X493" s="19"/>
      <c r="Y493" s="140" t="str">
        <f>IF(B493=2.11,U493*VLOOKUP("101",Lohntabelle!N:P,2,FALSE),IFERROR(U493*VLOOKUP(I493&amp;"31",Lohntabelle!N:P,2,FALSE),""))</f>
        <v/>
      </c>
      <c r="Z493" s="141" t="str">
        <f>IF($B493="","",VLOOKUP($B493,Funktionen!$B$3:$E$99,3,FALSE))</f>
        <v/>
      </c>
      <c r="AA493" s="141" t="str">
        <f>IF($B493="","",VLOOKUP($B493,Funktionen!$B$3:$E$99,4,FALSE))</f>
        <v/>
      </c>
    </row>
    <row r="494" spans="1:27" s="144" customFormat="1" x14ac:dyDescent="0.2">
      <c r="A494" s="67"/>
      <c r="B494" s="68"/>
      <c r="C494" s="69" t="str">
        <f t="shared" si="26"/>
        <v/>
      </c>
      <c r="D494" s="67"/>
      <c r="E494" s="71"/>
      <c r="F494" s="71"/>
      <c r="G494" s="72"/>
      <c r="H494" s="73"/>
      <c r="I494" s="68"/>
      <c r="J494" s="68"/>
      <c r="K494" s="70"/>
      <c r="L494" s="74"/>
      <c r="M494" s="67"/>
      <c r="N494" s="75"/>
      <c r="O494" s="75"/>
      <c r="P494" s="76"/>
      <c r="Q494" s="76"/>
      <c r="R494" s="119"/>
      <c r="S494" s="77"/>
      <c r="T494" s="80" t="str">
        <f t="shared" si="27"/>
        <v/>
      </c>
      <c r="U494" s="78" t="str">
        <f t="shared" si="28"/>
        <v/>
      </c>
      <c r="V494" s="77"/>
      <c r="W494" s="77"/>
      <c r="X494" s="19"/>
      <c r="Y494" s="140" t="str">
        <f>IF(B494=2.11,U494*VLOOKUP("101",Lohntabelle!N:P,2,FALSE),IFERROR(U494*VLOOKUP(I494&amp;"31",Lohntabelle!N:P,2,FALSE),""))</f>
        <v/>
      </c>
      <c r="Z494" s="141" t="str">
        <f>IF($B494="","",VLOOKUP($B494,Funktionen!$B$3:$E$99,3,FALSE))</f>
        <v/>
      </c>
      <c r="AA494" s="141" t="str">
        <f>IF($B494="","",VLOOKUP($B494,Funktionen!$B$3:$E$99,4,FALSE))</f>
        <v/>
      </c>
    </row>
    <row r="495" spans="1:27" s="144" customFormat="1" x14ac:dyDescent="0.2">
      <c r="A495" s="67"/>
      <c r="B495" s="68"/>
      <c r="C495" s="69" t="str">
        <f t="shared" si="26"/>
        <v/>
      </c>
      <c r="D495" s="67"/>
      <c r="E495" s="71"/>
      <c r="F495" s="71"/>
      <c r="G495" s="72"/>
      <c r="H495" s="73"/>
      <c r="I495" s="68"/>
      <c r="J495" s="68"/>
      <c r="K495" s="70"/>
      <c r="L495" s="74"/>
      <c r="M495" s="67"/>
      <c r="N495" s="75"/>
      <c r="O495" s="75"/>
      <c r="P495" s="76"/>
      <c r="Q495" s="76"/>
      <c r="R495" s="119"/>
      <c r="S495" s="77"/>
      <c r="T495" s="80" t="str">
        <f t="shared" si="27"/>
        <v/>
      </c>
      <c r="U495" s="78" t="str">
        <f t="shared" si="28"/>
        <v/>
      </c>
      <c r="V495" s="77"/>
      <c r="W495" s="77"/>
      <c r="X495" s="19"/>
      <c r="Y495" s="140" t="str">
        <f>IF(B495=2.11,U495*VLOOKUP("101",Lohntabelle!N:P,2,FALSE),IFERROR(U495*VLOOKUP(I495&amp;"31",Lohntabelle!N:P,2,FALSE),""))</f>
        <v/>
      </c>
      <c r="Z495" s="141" t="str">
        <f>IF($B495="","",VLOOKUP($B495,Funktionen!$B$3:$E$99,3,FALSE))</f>
        <v/>
      </c>
      <c r="AA495" s="141" t="str">
        <f>IF($B495="","",VLOOKUP($B495,Funktionen!$B$3:$E$99,4,FALSE))</f>
        <v/>
      </c>
    </row>
    <row r="496" spans="1:27" s="144" customFormat="1" x14ac:dyDescent="0.2">
      <c r="A496" s="67"/>
      <c r="B496" s="68"/>
      <c r="C496" s="69" t="str">
        <f t="shared" si="26"/>
        <v/>
      </c>
      <c r="D496" s="67"/>
      <c r="E496" s="71"/>
      <c r="F496" s="71"/>
      <c r="G496" s="72"/>
      <c r="H496" s="73"/>
      <c r="I496" s="68"/>
      <c r="J496" s="68"/>
      <c r="K496" s="70"/>
      <c r="L496" s="74"/>
      <c r="M496" s="67"/>
      <c r="N496" s="75"/>
      <c r="O496" s="75"/>
      <c r="P496" s="76"/>
      <c r="Q496" s="76"/>
      <c r="R496" s="119"/>
      <c r="S496" s="77"/>
      <c r="T496" s="80" t="str">
        <f t="shared" si="27"/>
        <v/>
      </c>
      <c r="U496" s="78" t="str">
        <f t="shared" si="28"/>
        <v/>
      </c>
      <c r="V496" s="77"/>
      <c r="W496" s="77"/>
      <c r="X496" s="19"/>
      <c r="Y496" s="140" t="str">
        <f>IF(B496=2.11,U496*VLOOKUP("101",Lohntabelle!N:P,2,FALSE),IFERROR(U496*VLOOKUP(I496&amp;"31",Lohntabelle!N:P,2,FALSE),""))</f>
        <v/>
      </c>
      <c r="Z496" s="141" t="str">
        <f>IF($B496="","",VLOOKUP($B496,Funktionen!$B$3:$E$99,3,FALSE))</f>
        <v/>
      </c>
      <c r="AA496" s="141" t="str">
        <f>IF($B496="","",VLOOKUP($B496,Funktionen!$B$3:$E$99,4,FALSE))</f>
        <v/>
      </c>
    </row>
    <row r="497" spans="1:27" s="144" customFormat="1" x14ac:dyDescent="0.2">
      <c r="A497" s="67"/>
      <c r="B497" s="68"/>
      <c r="C497" s="69" t="str">
        <f t="shared" si="26"/>
        <v/>
      </c>
      <c r="D497" s="67"/>
      <c r="E497" s="71"/>
      <c r="F497" s="71"/>
      <c r="G497" s="72"/>
      <c r="H497" s="73"/>
      <c r="I497" s="68"/>
      <c r="J497" s="68"/>
      <c r="K497" s="70"/>
      <c r="L497" s="74"/>
      <c r="M497" s="67"/>
      <c r="N497" s="75"/>
      <c r="O497" s="75"/>
      <c r="P497" s="76"/>
      <c r="Q497" s="76"/>
      <c r="R497" s="119"/>
      <c r="S497" s="77"/>
      <c r="T497" s="80" t="str">
        <f t="shared" si="27"/>
        <v/>
      </c>
      <c r="U497" s="78" t="str">
        <f t="shared" si="28"/>
        <v/>
      </c>
      <c r="V497" s="77"/>
      <c r="W497" s="77"/>
      <c r="X497" s="19"/>
      <c r="Y497" s="140" t="str">
        <f>IF(B497=2.11,U497*VLOOKUP("101",Lohntabelle!N:P,2,FALSE),IFERROR(U497*VLOOKUP(I497&amp;"31",Lohntabelle!N:P,2,FALSE),""))</f>
        <v/>
      </c>
      <c r="Z497" s="141" t="str">
        <f>IF($B497="","",VLOOKUP($B497,Funktionen!$B$3:$E$99,3,FALSE))</f>
        <v/>
      </c>
      <c r="AA497" s="141" t="str">
        <f>IF($B497="","",VLOOKUP($B497,Funktionen!$B$3:$E$99,4,FALSE))</f>
        <v/>
      </c>
    </row>
    <row r="498" spans="1:27" s="144" customFormat="1" x14ac:dyDescent="0.2">
      <c r="A498" s="67"/>
      <c r="B498" s="68"/>
      <c r="C498" s="69" t="str">
        <f t="shared" si="26"/>
        <v/>
      </c>
      <c r="D498" s="67"/>
      <c r="E498" s="71"/>
      <c r="F498" s="71"/>
      <c r="G498" s="72"/>
      <c r="H498" s="73"/>
      <c r="I498" s="68"/>
      <c r="J498" s="68"/>
      <c r="K498" s="70"/>
      <c r="L498" s="74"/>
      <c r="M498" s="67"/>
      <c r="N498" s="75"/>
      <c r="O498" s="75"/>
      <c r="P498" s="76"/>
      <c r="Q498" s="76"/>
      <c r="R498" s="119"/>
      <c r="S498" s="77"/>
      <c r="T498" s="80" t="str">
        <f t="shared" si="27"/>
        <v/>
      </c>
      <c r="U498" s="78" t="str">
        <f t="shared" si="28"/>
        <v/>
      </c>
      <c r="V498" s="77"/>
      <c r="W498" s="77"/>
      <c r="X498" s="19"/>
      <c r="Y498" s="140" t="str">
        <f>IF(B498=2.11,U498*VLOOKUP("101",Lohntabelle!N:P,2,FALSE),IFERROR(U498*VLOOKUP(I498&amp;"31",Lohntabelle!N:P,2,FALSE),""))</f>
        <v/>
      </c>
      <c r="Z498" s="141" t="str">
        <f>IF($B498="","",VLOOKUP($B498,Funktionen!$B$3:$E$99,3,FALSE))</f>
        <v/>
      </c>
      <c r="AA498" s="141" t="str">
        <f>IF($B498="","",VLOOKUP($B498,Funktionen!$B$3:$E$99,4,FALSE))</f>
        <v/>
      </c>
    </row>
    <row r="499" spans="1:27" s="144" customFormat="1" x14ac:dyDescent="0.2">
      <c r="A499" s="67"/>
      <c r="B499" s="68"/>
      <c r="C499" s="69" t="str">
        <f t="shared" si="26"/>
        <v/>
      </c>
      <c r="D499" s="67"/>
      <c r="E499" s="71"/>
      <c r="F499" s="71"/>
      <c r="G499" s="72"/>
      <c r="H499" s="73"/>
      <c r="I499" s="68"/>
      <c r="J499" s="68"/>
      <c r="K499" s="70"/>
      <c r="L499" s="74"/>
      <c r="M499" s="67"/>
      <c r="N499" s="75"/>
      <c r="O499" s="75"/>
      <c r="P499" s="76"/>
      <c r="Q499" s="76"/>
      <c r="R499" s="119"/>
      <c r="S499" s="77"/>
      <c r="T499" s="80" t="str">
        <f t="shared" si="27"/>
        <v/>
      </c>
      <c r="U499" s="78" t="str">
        <f t="shared" si="28"/>
        <v/>
      </c>
      <c r="V499" s="77"/>
      <c r="W499" s="77"/>
      <c r="X499" s="19"/>
      <c r="Y499" s="140" t="str">
        <f>IF(B499=2.11,U499*VLOOKUP("101",Lohntabelle!N:P,2,FALSE),IFERROR(U499*VLOOKUP(I499&amp;"31",Lohntabelle!N:P,2,FALSE),""))</f>
        <v/>
      </c>
      <c r="Z499" s="141" t="str">
        <f>IF($B499="","",VLOOKUP($B499,Funktionen!$B$3:$E$99,3,FALSE))</f>
        <v/>
      </c>
      <c r="AA499" s="141" t="str">
        <f>IF($B499="","",VLOOKUP($B499,Funktionen!$B$3:$E$99,4,FALSE))</f>
        <v/>
      </c>
    </row>
    <row r="500" spans="1:27" s="144" customFormat="1" x14ac:dyDescent="0.2">
      <c r="A500" s="67"/>
      <c r="B500" s="68"/>
      <c r="C500" s="69" t="str">
        <f t="shared" si="26"/>
        <v/>
      </c>
      <c r="D500" s="67"/>
      <c r="E500" s="71"/>
      <c r="F500" s="71"/>
      <c r="G500" s="72"/>
      <c r="H500" s="73"/>
      <c r="I500" s="68"/>
      <c r="J500" s="68"/>
      <c r="K500" s="70"/>
      <c r="L500" s="74"/>
      <c r="M500" s="67"/>
      <c r="N500" s="75"/>
      <c r="O500" s="75"/>
      <c r="P500" s="76"/>
      <c r="Q500" s="76"/>
      <c r="R500" s="119"/>
      <c r="S500" s="77"/>
      <c r="T500" s="80" t="str">
        <f t="shared" si="27"/>
        <v/>
      </c>
      <c r="U500" s="78" t="str">
        <f t="shared" si="28"/>
        <v/>
      </c>
      <c r="V500" s="77"/>
      <c r="W500" s="77"/>
      <c r="X500" s="19"/>
      <c r="Y500" s="140" t="str">
        <f>IF(B500=2.11,U500*VLOOKUP("101",Lohntabelle!N:P,2,FALSE),IFERROR(U500*VLOOKUP(I500&amp;"31",Lohntabelle!N:P,2,FALSE),""))</f>
        <v/>
      </c>
      <c r="Z500" s="141" t="str">
        <f>IF($B500="","",VLOOKUP($B500,Funktionen!$B$3:$E$99,3,FALSE))</f>
        <v/>
      </c>
      <c r="AA500" s="141" t="str">
        <f>IF($B500="","",VLOOKUP($B500,Funktionen!$B$3:$E$99,4,FALSE))</f>
        <v/>
      </c>
    </row>
    <row r="501" spans="1:27" s="144" customFormat="1" x14ac:dyDescent="0.2">
      <c r="A501" s="67"/>
      <c r="B501" s="68"/>
      <c r="C501" s="69" t="str">
        <f t="shared" si="26"/>
        <v/>
      </c>
      <c r="D501" s="67"/>
      <c r="E501" s="71"/>
      <c r="F501" s="71"/>
      <c r="G501" s="72"/>
      <c r="H501" s="73"/>
      <c r="I501" s="68"/>
      <c r="J501" s="68"/>
      <c r="K501" s="70"/>
      <c r="L501" s="74"/>
      <c r="M501" s="67"/>
      <c r="N501" s="75"/>
      <c r="O501" s="75"/>
      <c r="P501" s="76"/>
      <c r="Q501" s="76"/>
      <c r="R501" s="119"/>
      <c r="S501" s="77"/>
      <c r="T501" s="80" t="str">
        <f t="shared" si="27"/>
        <v/>
      </c>
      <c r="U501" s="78" t="str">
        <f t="shared" si="28"/>
        <v/>
      </c>
      <c r="V501" s="77"/>
      <c r="W501" s="77"/>
      <c r="X501" s="19"/>
      <c r="Y501" s="140" t="str">
        <f>IF(B501=2.11,U501*VLOOKUP("101",Lohntabelle!N:P,2,FALSE),IFERROR(U501*VLOOKUP(I501&amp;"31",Lohntabelle!N:P,2,FALSE),""))</f>
        <v/>
      </c>
      <c r="Z501" s="141" t="str">
        <f>IF($B501="","",VLOOKUP($B501,Funktionen!$B$3:$E$99,3,FALSE))</f>
        <v/>
      </c>
      <c r="AA501" s="141" t="str">
        <f>IF($B501="","",VLOOKUP($B501,Funktionen!$B$3:$E$99,4,FALSE))</f>
        <v/>
      </c>
    </row>
    <row r="502" spans="1:27" s="144" customFormat="1" x14ac:dyDescent="0.2">
      <c r="A502" s="67"/>
      <c r="B502" s="68"/>
      <c r="C502" s="69" t="str">
        <f t="shared" si="26"/>
        <v/>
      </c>
      <c r="D502" s="67"/>
      <c r="E502" s="71"/>
      <c r="F502" s="71"/>
      <c r="G502" s="72"/>
      <c r="H502" s="73"/>
      <c r="I502" s="68"/>
      <c r="J502" s="68"/>
      <c r="K502" s="70"/>
      <c r="L502" s="74"/>
      <c r="M502" s="67"/>
      <c r="N502" s="75"/>
      <c r="O502" s="75"/>
      <c r="P502" s="76"/>
      <c r="Q502" s="76"/>
      <c r="R502" s="119"/>
      <c r="S502" s="77"/>
      <c r="T502" s="80" t="str">
        <f t="shared" si="27"/>
        <v/>
      </c>
      <c r="U502" s="78" t="str">
        <f t="shared" si="28"/>
        <v/>
      </c>
      <c r="V502" s="77"/>
      <c r="W502" s="77"/>
      <c r="X502" s="19"/>
      <c r="Y502" s="140" t="str">
        <f>IF(B502=2.11,U502*VLOOKUP("101",Lohntabelle!N:P,2,FALSE),IFERROR(U502*VLOOKUP(I502&amp;"31",Lohntabelle!N:P,2,FALSE),""))</f>
        <v/>
      </c>
      <c r="Z502" s="141" t="str">
        <f>IF($B502="","",VLOOKUP($B502,Funktionen!$B$3:$E$99,3,FALSE))</f>
        <v/>
      </c>
      <c r="AA502" s="141" t="str">
        <f>IF($B502="","",VLOOKUP($B502,Funktionen!$B$3:$E$99,4,FALSE))</f>
        <v/>
      </c>
    </row>
    <row r="503" spans="1:27" s="144" customFormat="1" x14ac:dyDescent="0.2">
      <c r="A503" s="67"/>
      <c r="B503" s="68"/>
      <c r="C503" s="69" t="str">
        <f t="shared" si="26"/>
        <v/>
      </c>
      <c r="D503" s="67"/>
      <c r="E503" s="71"/>
      <c r="F503" s="71"/>
      <c r="G503" s="72"/>
      <c r="H503" s="73"/>
      <c r="I503" s="68"/>
      <c r="J503" s="68"/>
      <c r="K503" s="70"/>
      <c r="L503" s="74"/>
      <c r="M503" s="67"/>
      <c r="N503" s="75"/>
      <c r="O503" s="75"/>
      <c r="P503" s="76"/>
      <c r="Q503" s="76"/>
      <c r="R503" s="119"/>
      <c r="S503" s="77"/>
      <c r="T503" s="80" t="str">
        <f t="shared" si="27"/>
        <v/>
      </c>
      <c r="U503" s="78" t="str">
        <f t="shared" si="28"/>
        <v/>
      </c>
      <c r="V503" s="77"/>
      <c r="W503" s="77"/>
      <c r="X503" s="19"/>
      <c r="Y503" s="140" t="str">
        <f>IF(B503=2.11,U503*VLOOKUP("101",Lohntabelle!N:P,2,FALSE),IFERROR(U503*VLOOKUP(I503&amp;"31",Lohntabelle!N:P,2,FALSE),""))</f>
        <v/>
      </c>
      <c r="Z503" s="141" t="str">
        <f>IF($B503="","",VLOOKUP($B503,Funktionen!$B$3:$E$99,3,FALSE))</f>
        <v/>
      </c>
      <c r="AA503" s="141" t="str">
        <f>IF($B503="","",VLOOKUP($B503,Funktionen!$B$3:$E$99,4,FALSE))</f>
        <v/>
      </c>
    </row>
    <row r="504" spans="1:27" s="144" customFormat="1" x14ac:dyDescent="0.2">
      <c r="A504" s="67"/>
      <c r="B504" s="68"/>
      <c r="C504" s="69" t="str">
        <f t="shared" si="26"/>
        <v/>
      </c>
      <c r="D504" s="67"/>
      <c r="E504" s="71"/>
      <c r="F504" s="71"/>
      <c r="G504" s="72"/>
      <c r="H504" s="73"/>
      <c r="I504" s="68"/>
      <c r="J504" s="68"/>
      <c r="K504" s="70"/>
      <c r="L504" s="74"/>
      <c r="M504" s="67"/>
      <c r="N504" s="75"/>
      <c r="O504" s="75"/>
      <c r="P504" s="76"/>
      <c r="Q504" s="76"/>
      <c r="R504" s="119"/>
      <c r="S504" s="77"/>
      <c r="T504" s="80" t="str">
        <f t="shared" si="27"/>
        <v/>
      </c>
      <c r="U504" s="78" t="str">
        <f t="shared" si="28"/>
        <v/>
      </c>
      <c r="V504" s="77"/>
      <c r="W504" s="77"/>
      <c r="X504" s="19"/>
      <c r="Y504" s="140" t="str">
        <f>IF(B504=2.11,U504*VLOOKUP("101",Lohntabelle!N:P,2,FALSE),IFERROR(U504*VLOOKUP(I504&amp;"31",Lohntabelle!N:P,2,FALSE),""))</f>
        <v/>
      </c>
      <c r="Z504" s="141" t="str">
        <f>IF($B504="","",VLOOKUP($B504,Funktionen!$B$3:$E$99,3,FALSE))</f>
        <v/>
      </c>
      <c r="AA504" s="141" t="str">
        <f>IF($B504="","",VLOOKUP($B504,Funktionen!$B$3:$E$99,4,FALSE))</f>
        <v/>
      </c>
    </row>
    <row r="505" spans="1:27" s="144" customFormat="1" x14ac:dyDescent="0.2">
      <c r="A505" s="67"/>
      <c r="B505" s="68"/>
      <c r="C505" s="69" t="str">
        <f t="shared" si="26"/>
        <v/>
      </c>
      <c r="D505" s="67"/>
      <c r="E505" s="71"/>
      <c r="F505" s="71"/>
      <c r="G505" s="72"/>
      <c r="H505" s="73"/>
      <c r="I505" s="68"/>
      <c r="J505" s="68"/>
      <c r="K505" s="70"/>
      <c r="L505" s="74"/>
      <c r="M505" s="67"/>
      <c r="N505" s="75"/>
      <c r="O505" s="75"/>
      <c r="P505" s="76"/>
      <c r="Q505" s="76"/>
      <c r="R505" s="119"/>
      <c r="S505" s="77"/>
      <c r="T505" s="80" t="str">
        <f t="shared" si="27"/>
        <v/>
      </c>
      <c r="U505" s="78" t="str">
        <f t="shared" si="28"/>
        <v/>
      </c>
      <c r="V505" s="77"/>
      <c r="W505" s="77"/>
      <c r="X505" s="19"/>
      <c r="Y505" s="140" t="str">
        <f>IF(B505=2.11,U505*VLOOKUP("101",Lohntabelle!N:P,2,FALSE),IFERROR(U505*VLOOKUP(I505&amp;"31",Lohntabelle!N:P,2,FALSE),""))</f>
        <v/>
      </c>
      <c r="Z505" s="141" t="str">
        <f>IF($B505="","",VLOOKUP($B505,Funktionen!$B$3:$E$99,3,FALSE))</f>
        <v/>
      </c>
      <c r="AA505" s="141" t="str">
        <f>IF($B505="","",VLOOKUP($B505,Funktionen!$B$3:$E$99,4,FALSE))</f>
        <v/>
      </c>
    </row>
    <row r="506" spans="1:27" s="144" customFormat="1" x14ac:dyDescent="0.2">
      <c r="A506" s="67"/>
      <c r="B506" s="68"/>
      <c r="C506" s="69" t="str">
        <f t="shared" si="26"/>
        <v/>
      </c>
      <c r="D506" s="67"/>
      <c r="E506" s="71"/>
      <c r="F506" s="71"/>
      <c r="G506" s="72"/>
      <c r="H506" s="73"/>
      <c r="I506" s="68"/>
      <c r="J506" s="68"/>
      <c r="K506" s="70"/>
      <c r="L506" s="74"/>
      <c r="M506" s="67"/>
      <c r="N506" s="75"/>
      <c r="O506" s="75"/>
      <c r="P506" s="76"/>
      <c r="Q506" s="76"/>
      <c r="R506" s="119"/>
      <c r="S506" s="77"/>
      <c r="T506" s="80" t="str">
        <f t="shared" si="27"/>
        <v/>
      </c>
      <c r="U506" s="78" t="str">
        <f t="shared" si="28"/>
        <v/>
      </c>
      <c r="V506" s="77"/>
      <c r="W506" s="77"/>
      <c r="X506" s="19"/>
      <c r="Y506" s="140" t="str">
        <f>IF(B506=2.11,U506*VLOOKUP("101",Lohntabelle!N:P,2,FALSE),IFERROR(U506*VLOOKUP(I506&amp;"31",Lohntabelle!N:P,2,FALSE),""))</f>
        <v/>
      </c>
      <c r="Z506" s="141" t="str">
        <f>IF($B506="","",VLOOKUP($B506,Funktionen!$B$3:$E$99,3,FALSE))</f>
        <v/>
      </c>
      <c r="AA506" s="141" t="str">
        <f>IF($B506="","",VLOOKUP($B506,Funktionen!$B$3:$E$99,4,FALSE))</f>
        <v/>
      </c>
    </row>
    <row r="507" spans="1:27" s="144" customFormat="1" x14ac:dyDescent="0.2">
      <c r="A507" s="67"/>
      <c r="B507" s="68"/>
      <c r="C507" s="69" t="str">
        <f t="shared" si="26"/>
        <v/>
      </c>
      <c r="D507" s="67"/>
      <c r="E507" s="71"/>
      <c r="F507" s="71"/>
      <c r="G507" s="72"/>
      <c r="H507" s="73"/>
      <c r="I507" s="68"/>
      <c r="J507" s="68"/>
      <c r="K507" s="70"/>
      <c r="L507" s="74"/>
      <c r="M507" s="67"/>
      <c r="N507" s="75"/>
      <c r="O507" s="75"/>
      <c r="P507" s="76"/>
      <c r="Q507" s="76"/>
      <c r="R507" s="119"/>
      <c r="S507" s="77"/>
      <c r="T507" s="80" t="str">
        <f t="shared" si="27"/>
        <v/>
      </c>
      <c r="U507" s="78" t="str">
        <f t="shared" si="28"/>
        <v/>
      </c>
      <c r="V507" s="77"/>
      <c r="W507" s="77"/>
      <c r="X507" s="19"/>
      <c r="Y507" s="140" t="str">
        <f>IF(B507=2.11,U507*VLOOKUP("101",Lohntabelle!N:P,2,FALSE),IFERROR(U507*VLOOKUP(I507&amp;"31",Lohntabelle!N:P,2,FALSE),""))</f>
        <v/>
      </c>
      <c r="Z507" s="141" t="str">
        <f>IF($B507="","",VLOOKUP($B507,Funktionen!$B$3:$E$99,3,FALSE))</f>
        <v/>
      </c>
      <c r="AA507" s="141" t="str">
        <f>IF($B507="","",VLOOKUP($B507,Funktionen!$B$3:$E$99,4,FALSE))</f>
        <v/>
      </c>
    </row>
    <row r="508" spans="1:27" s="144" customFormat="1" x14ac:dyDescent="0.2">
      <c r="A508" s="67"/>
      <c r="B508" s="68"/>
      <c r="C508" s="69" t="str">
        <f t="shared" si="26"/>
        <v/>
      </c>
      <c r="D508" s="67"/>
      <c r="E508" s="71"/>
      <c r="F508" s="71"/>
      <c r="G508" s="72"/>
      <c r="H508" s="73"/>
      <c r="I508" s="68"/>
      <c r="J508" s="68"/>
      <c r="K508" s="70"/>
      <c r="L508" s="74"/>
      <c r="M508" s="67"/>
      <c r="N508" s="75"/>
      <c r="O508" s="75"/>
      <c r="P508" s="76"/>
      <c r="Q508" s="76"/>
      <c r="R508" s="119"/>
      <c r="S508" s="77"/>
      <c r="T508" s="80" t="str">
        <f t="shared" si="27"/>
        <v/>
      </c>
      <c r="U508" s="78" t="str">
        <f t="shared" si="28"/>
        <v/>
      </c>
      <c r="V508" s="77"/>
      <c r="W508" s="77"/>
      <c r="X508" s="19"/>
      <c r="Y508" s="140" t="str">
        <f>IF(B508=2.11,U508*VLOOKUP("101",Lohntabelle!N:P,2,FALSE),IFERROR(U508*VLOOKUP(I508&amp;"31",Lohntabelle!N:P,2,FALSE),""))</f>
        <v/>
      </c>
      <c r="Z508" s="141" t="str">
        <f>IF($B508="","",VLOOKUP($B508,Funktionen!$B$3:$E$99,3,FALSE))</f>
        <v/>
      </c>
      <c r="AA508" s="141" t="str">
        <f>IF($B508="","",VLOOKUP($B508,Funktionen!$B$3:$E$99,4,FALSE))</f>
        <v/>
      </c>
    </row>
    <row r="509" spans="1:27" s="144" customFormat="1" x14ac:dyDescent="0.2">
      <c r="A509" s="67"/>
      <c r="B509" s="68"/>
      <c r="C509" s="69" t="str">
        <f t="shared" si="26"/>
        <v/>
      </c>
      <c r="D509" s="67"/>
      <c r="E509" s="71"/>
      <c r="F509" s="71"/>
      <c r="G509" s="72"/>
      <c r="H509" s="73"/>
      <c r="I509" s="68"/>
      <c r="J509" s="68"/>
      <c r="K509" s="70"/>
      <c r="L509" s="74"/>
      <c r="M509" s="67"/>
      <c r="N509" s="75"/>
      <c r="O509" s="75"/>
      <c r="P509" s="76"/>
      <c r="Q509" s="76"/>
      <c r="R509" s="119"/>
      <c r="S509" s="77"/>
      <c r="T509" s="80" t="str">
        <f t="shared" si="27"/>
        <v/>
      </c>
      <c r="U509" s="78" t="str">
        <f t="shared" si="28"/>
        <v/>
      </c>
      <c r="V509" s="77"/>
      <c r="W509" s="77"/>
      <c r="X509" s="19"/>
      <c r="Y509" s="140" t="str">
        <f>IF(B509=2.11,U509*VLOOKUP("101",Lohntabelle!N:P,2,FALSE),IFERROR(U509*VLOOKUP(I509&amp;"31",Lohntabelle!N:P,2,FALSE),""))</f>
        <v/>
      </c>
      <c r="Z509" s="141" t="str">
        <f>IF($B509="","",VLOOKUP($B509,Funktionen!$B$3:$E$99,3,FALSE))</f>
        <v/>
      </c>
      <c r="AA509" s="141" t="str">
        <f>IF($B509="","",VLOOKUP($B509,Funktionen!$B$3:$E$99,4,FALSE))</f>
        <v/>
      </c>
    </row>
    <row r="510" spans="1:27" s="144" customFormat="1" x14ac:dyDescent="0.2">
      <c r="A510" s="67"/>
      <c r="B510" s="68"/>
      <c r="C510" s="69" t="str">
        <f t="shared" si="26"/>
        <v/>
      </c>
      <c r="D510" s="67"/>
      <c r="E510" s="71"/>
      <c r="F510" s="71"/>
      <c r="G510" s="72"/>
      <c r="H510" s="73"/>
      <c r="I510" s="68"/>
      <c r="J510" s="68"/>
      <c r="K510" s="70"/>
      <c r="L510" s="74"/>
      <c r="M510" s="67"/>
      <c r="N510" s="75"/>
      <c r="O510" s="75"/>
      <c r="P510" s="76"/>
      <c r="Q510" s="76"/>
      <c r="R510" s="119"/>
      <c r="S510" s="77"/>
      <c r="T510" s="80" t="str">
        <f t="shared" si="27"/>
        <v/>
      </c>
      <c r="U510" s="78" t="str">
        <f t="shared" si="28"/>
        <v/>
      </c>
      <c r="V510" s="77"/>
      <c r="W510" s="77"/>
      <c r="X510" s="19"/>
      <c r="Y510" s="140" t="str">
        <f>IF(B510=2.11,U510*VLOOKUP("101",Lohntabelle!N:P,2,FALSE),IFERROR(U510*VLOOKUP(I510&amp;"31",Lohntabelle!N:P,2,FALSE),""))</f>
        <v/>
      </c>
      <c r="Z510" s="141" t="str">
        <f>IF($B510="","",VLOOKUP($B510,Funktionen!$B$3:$E$99,3,FALSE))</f>
        <v/>
      </c>
      <c r="AA510" s="141" t="str">
        <f>IF($B510="","",VLOOKUP($B510,Funktionen!$B$3:$E$99,4,FALSE))</f>
        <v/>
      </c>
    </row>
    <row r="511" spans="1:27" s="144" customFormat="1" x14ac:dyDescent="0.2">
      <c r="A511" s="67"/>
      <c r="B511" s="68"/>
      <c r="C511" s="69" t="str">
        <f t="shared" si="26"/>
        <v/>
      </c>
      <c r="D511" s="67"/>
      <c r="E511" s="71"/>
      <c r="F511" s="71"/>
      <c r="G511" s="72"/>
      <c r="H511" s="73"/>
      <c r="I511" s="68"/>
      <c r="J511" s="68"/>
      <c r="K511" s="70"/>
      <c r="L511" s="74"/>
      <c r="M511" s="67"/>
      <c r="N511" s="75"/>
      <c r="O511" s="75"/>
      <c r="P511" s="76"/>
      <c r="Q511" s="76"/>
      <c r="R511" s="119"/>
      <c r="S511" s="77"/>
      <c r="T511" s="80" t="str">
        <f t="shared" si="27"/>
        <v/>
      </c>
      <c r="U511" s="78" t="str">
        <f t="shared" si="28"/>
        <v/>
      </c>
      <c r="V511" s="77"/>
      <c r="W511" s="77"/>
      <c r="X511" s="19"/>
      <c r="Y511" s="140" t="str">
        <f>IF(B511=2.11,U511*VLOOKUP("101",Lohntabelle!N:P,2,FALSE),IFERROR(U511*VLOOKUP(I511&amp;"31",Lohntabelle!N:P,2,FALSE),""))</f>
        <v/>
      </c>
      <c r="Z511" s="141" t="str">
        <f>IF($B511="","",VLOOKUP($B511,Funktionen!$B$3:$E$99,3,FALSE))</f>
        <v/>
      </c>
      <c r="AA511" s="141" t="str">
        <f>IF($B511="","",VLOOKUP($B511,Funktionen!$B$3:$E$99,4,FALSE))</f>
        <v/>
      </c>
    </row>
    <row r="512" spans="1:27" s="144" customFormat="1" x14ac:dyDescent="0.2">
      <c r="A512" s="67"/>
      <c r="B512" s="68"/>
      <c r="C512" s="69" t="str">
        <f t="shared" si="26"/>
        <v/>
      </c>
      <c r="D512" s="67"/>
      <c r="E512" s="71"/>
      <c r="F512" s="71"/>
      <c r="G512" s="72"/>
      <c r="H512" s="73"/>
      <c r="I512" s="68"/>
      <c r="J512" s="68"/>
      <c r="K512" s="70"/>
      <c r="L512" s="74"/>
      <c r="M512" s="67"/>
      <c r="N512" s="75"/>
      <c r="O512" s="75"/>
      <c r="P512" s="76"/>
      <c r="Q512" s="76"/>
      <c r="R512" s="119"/>
      <c r="S512" s="77"/>
      <c r="T512" s="80" t="str">
        <f t="shared" si="27"/>
        <v/>
      </c>
      <c r="U512" s="78" t="str">
        <f t="shared" si="28"/>
        <v/>
      </c>
      <c r="V512" s="77"/>
      <c r="W512" s="77"/>
      <c r="X512" s="19"/>
      <c r="Y512" s="140" t="str">
        <f>IF(B512=2.11,U512*VLOOKUP("101",Lohntabelle!N:P,2,FALSE),IFERROR(U512*VLOOKUP(I512&amp;"31",Lohntabelle!N:P,2,FALSE),""))</f>
        <v/>
      </c>
      <c r="Z512" s="141" t="str">
        <f>IF($B512="","",VLOOKUP($B512,Funktionen!$B$3:$E$99,3,FALSE))</f>
        <v/>
      </c>
      <c r="AA512" s="141" t="str">
        <f>IF($B512="","",VLOOKUP($B512,Funktionen!$B$3:$E$99,4,FALSE))</f>
        <v/>
      </c>
    </row>
    <row r="513" spans="1:27" s="144" customFormat="1" x14ac:dyDescent="0.2">
      <c r="A513" s="67"/>
      <c r="B513" s="68"/>
      <c r="C513" s="69" t="str">
        <f t="shared" si="26"/>
        <v/>
      </c>
      <c r="D513" s="67"/>
      <c r="E513" s="71"/>
      <c r="F513" s="71"/>
      <c r="G513" s="72"/>
      <c r="H513" s="73"/>
      <c r="I513" s="68"/>
      <c r="J513" s="68"/>
      <c r="K513" s="70"/>
      <c r="L513" s="74"/>
      <c r="M513" s="67"/>
      <c r="N513" s="75"/>
      <c r="O513" s="75"/>
      <c r="P513" s="76"/>
      <c r="Q513" s="76"/>
      <c r="R513" s="119"/>
      <c r="S513" s="77"/>
      <c r="T513" s="80" t="str">
        <f t="shared" si="27"/>
        <v/>
      </c>
      <c r="U513" s="78" t="str">
        <f t="shared" si="28"/>
        <v/>
      </c>
      <c r="V513" s="77"/>
      <c r="W513" s="77"/>
      <c r="X513" s="19"/>
      <c r="Y513" s="140" t="str">
        <f>IF(B513=2.11,U513*VLOOKUP("101",Lohntabelle!N:P,2,FALSE),IFERROR(U513*VLOOKUP(I513&amp;"31",Lohntabelle!N:P,2,FALSE),""))</f>
        <v/>
      </c>
      <c r="Z513" s="141" t="str">
        <f>IF($B513="","",VLOOKUP($B513,Funktionen!$B$3:$E$99,3,FALSE))</f>
        <v/>
      </c>
      <c r="AA513" s="141" t="str">
        <f>IF($B513="","",VLOOKUP($B513,Funktionen!$B$3:$E$99,4,FALSE))</f>
        <v/>
      </c>
    </row>
    <row r="514" spans="1:27" s="144" customFormat="1" x14ac:dyDescent="0.2">
      <c r="A514" s="67"/>
      <c r="B514" s="68"/>
      <c r="C514" s="69" t="str">
        <f t="shared" si="26"/>
        <v/>
      </c>
      <c r="D514" s="67"/>
      <c r="E514" s="71"/>
      <c r="F514" s="71"/>
      <c r="G514" s="72"/>
      <c r="H514" s="73"/>
      <c r="I514" s="68"/>
      <c r="J514" s="68"/>
      <c r="K514" s="70"/>
      <c r="L514" s="74"/>
      <c r="M514" s="67"/>
      <c r="N514" s="75"/>
      <c r="O514" s="75"/>
      <c r="P514" s="76"/>
      <c r="Q514" s="76"/>
      <c r="R514" s="119"/>
      <c r="S514" s="77"/>
      <c r="T514" s="80" t="str">
        <f t="shared" si="27"/>
        <v/>
      </c>
      <c r="U514" s="78" t="str">
        <f t="shared" si="28"/>
        <v/>
      </c>
      <c r="V514" s="77"/>
      <c r="W514" s="77"/>
      <c r="X514" s="19"/>
      <c r="Y514" s="140" t="str">
        <f>IF(B514=2.11,U514*VLOOKUP("101",Lohntabelle!N:P,2,FALSE),IFERROR(U514*VLOOKUP(I514&amp;"31",Lohntabelle!N:P,2,FALSE),""))</f>
        <v/>
      </c>
      <c r="Z514" s="141" t="str">
        <f>IF($B514="","",VLOOKUP($B514,Funktionen!$B$3:$E$99,3,FALSE))</f>
        <v/>
      </c>
      <c r="AA514" s="141" t="str">
        <f>IF($B514="","",VLOOKUP($B514,Funktionen!$B$3:$E$99,4,FALSE))</f>
        <v/>
      </c>
    </row>
    <row r="515" spans="1:27" s="144" customFormat="1" x14ac:dyDescent="0.2">
      <c r="A515" s="67"/>
      <c r="B515" s="68"/>
      <c r="C515" s="69" t="str">
        <f t="shared" si="26"/>
        <v/>
      </c>
      <c r="D515" s="67"/>
      <c r="E515" s="71"/>
      <c r="F515" s="71"/>
      <c r="G515" s="72"/>
      <c r="H515" s="73"/>
      <c r="I515" s="68"/>
      <c r="J515" s="68"/>
      <c r="K515" s="70"/>
      <c r="L515" s="74"/>
      <c r="M515" s="67"/>
      <c r="N515" s="75"/>
      <c r="O515" s="75"/>
      <c r="P515" s="76"/>
      <c r="Q515" s="76"/>
      <c r="R515" s="119"/>
      <c r="S515" s="77"/>
      <c r="T515" s="80" t="str">
        <f t="shared" si="27"/>
        <v/>
      </c>
      <c r="U515" s="78" t="str">
        <f t="shared" si="28"/>
        <v/>
      </c>
      <c r="V515" s="77"/>
      <c r="W515" s="77"/>
      <c r="X515" s="19"/>
      <c r="Y515" s="140" t="str">
        <f>IF(B515=2.11,U515*VLOOKUP("101",Lohntabelle!N:P,2,FALSE),IFERROR(U515*VLOOKUP(I515&amp;"31",Lohntabelle!N:P,2,FALSE),""))</f>
        <v/>
      </c>
      <c r="Z515" s="141" t="str">
        <f>IF($B515="","",VLOOKUP($B515,Funktionen!$B$3:$E$99,3,FALSE))</f>
        <v/>
      </c>
      <c r="AA515" s="141" t="str">
        <f>IF($B515="","",VLOOKUP($B515,Funktionen!$B$3:$E$99,4,FALSE))</f>
        <v/>
      </c>
    </row>
    <row r="516" spans="1:27" s="144" customFormat="1" x14ac:dyDescent="0.2">
      <c r="A516" s="67"/>
      <c r="B516" s="68"/>
      <c r="C516" s="69" t="str">
        <f t="shared" si="26"/>
        <v/>
      </c>
      <c r="D516" s="67"/>
      <c r="E516" s="71"/>
      <c r="F516" s="71"/>
      <c r="G516" s="72"/>
      <c r="H516" s="73"/>
      <c r="I516" s="68"/>
      <c r="J516" s="68"/>
      <c r="K516" s="70"/>
      <c r="L516" s="74"/>
      <c r="M516" s="67"/>
      <c r="N516" s="75"/>
      <c r="O516" s="75"/>
      <c r="P516" s="76"/>
      <c r="Q516" s="76"/>
      <c r="R516" s="119"/>
      <c r="S516" s="77"/>
      <c r="T516" s="80" t="str">
        <f t="shared" si="27"/>
        <v/>
      </c>
      <c r="U516" s="78" t="str">
        <f t="shared" si="28"/>
        <v/>
      </c>
      <c r="V516" s="77"/>
      <c r="W516" s="77"/>
      <c r="X516" s="19"/>
      <c r="Y516" s="140" t="str">
        <f>IF(B516=2.11,U516*VLOOKUP("101",Lohntabelle!N:P,2,FALSE),IFERROR(U516*VLOOKUP(I516&amp;"31",Lohntabelle!N:P,2,FALSE),""))</f>
        <v/>
      </c>
      <c r="Z516" s="141" t="str">
        <f>IF($B516="","",VLOOKUP($B516,Funktionen!$B$3:$E$99,3,FALSE))</f>
        <v/>
      </c>
      <c r="AA516" s="141" t="str">
        <f>IF($B516="","",VLOOKUP($B516,Funktionen!$B$3:$E$99,4,FALSE))</f>
        <v/>
      </c>
    </row>
    <row r="517" spans="1:27" s="144" customFormat="1" x14ac:dyDescent="0.2">
      <c r="A517" s="67"/>
      <c r="B517" s="68"/>
      <c r="C517" s="69" t="str">
        <f t="shared" si="26"/>
        <v/>
      </c>
      <c r="D517" s="67"/>
      <c r="E517" s="71"/>
      <c r="F517" s="71"/>
      <c r="G517" s="72"/>
      <c r="H517" s="73"/>
      <c r="I517" s="68"/>
      <c r="J517" s="68"/>
      <c r="K517" s="70"/>
      <c r="L517" s="74"/>
      <c r="M517" s="67"/>
      <c r="N517" s="75"/>
      <c r="O517" s="75"/>
      <c r="P517" s="76"/>
      <c r="Q517" s="76"/>
      <c r="R517" s="119"/>
      <c r="S517" s="77"/>
      <c r="T517" s="80" t="str">
        <f t="shared" si="27"/>
        <v/>
      </c>
      <c r="U517" s="78" t="str">
        <f t="shared" si="28"/>
        <v/>
      </c>
      <c r="V517" s="77"/>
      <c r="W517" s="77"/>
      <c r="X517" s="19"/>
      <c r="Y517" s="140" t="str">
        <f>IF(B517=2.11,U517*VLOOKUP("101",Lohntabelle!N:P,2,FALSE),IFERROR(U517*VLOOKUP(I517&amp;"31",Lohntabelle!N:P,2,FALSE),""))</f>
        <v/>
      </c>
      <c r="Z517" s="141" t="str">
        <f>IF($B517="","",VLOOKUP($B517,Funktionen!$B$3:$E$99,3,FALSE))</f>
        <v/>
      </c>
      <c r="AA517" s="141" t="str">
        <f>IF($B517="","",VLOOKUP($B517,Funktionen!$B$3:$E$99,4,FALSE))</f>
        <v/>
      </c>
    </row>
    <row r="518" spans="1:27" s="144" customFormat="1" x14ac:dyDescent="0.2">
      <c r="A518" s="67"/>
      <c r="B518" s="68"/>
      <c r="C518" s="69" t="str">
        <f t="shared" si="26"/>
        <v/>
      </c>
      <c r="D518" s="67"/>
      <c r="E518" s="71"/>
      <c r="F518" s="71"/>
      <c r="G518" s="72"/>
      <c r="H518" s="73"/>
      <c r="I518" s="68"/>
      <c r="J518" s="68"/>
      <c r="K518" s="70"/>
      <c r="L518" s="74"/>
      <c r="M518" s="67"/>
      <c r="N518" s="75"/>
      <c r="O518" s="75"/>
      <c r="P518" s="76"/>
      <c r="Q518" s="76"/>
      <c r="R518" s="119"/>
      <c r="S518" s="77"/>
      <c r="T518" s="80" t="str">
        <f t="shared" si="27"/>
        <v/>
      </c>
      <c r="U518" s="78" t="str">
        <f t="shared" si="28"/>
        <v/>
      </c>
      <c r="V518" s="77"/>
      <c r="W518" s="77"/>
      <c r="X518" s="19"/>
      <c r="Y518" s="140" t="str">
        <f>IF(B518=2.11,U518*VLOOKUP("101",Lohntabelle!N:P,2,FALSE),IFERROR(U518*VLOOKUP(I518&amp;"31",Lohntabelle!N:P,2,FALSE),""))</f>
        <v/>
      </c>
      <c r="Z518" s="141" t="str">
        <f>IF($B518="","",VLOOKUP($B518,Funktionen!$B$3:$E$99,3,FALSE))</f>
        <v/>
      </c>
      <c r="AA518" s="141" t="str">
        <f>IF($B518="","",VLOOKUP($B518,Funktionen!$B$3:$E$99,4,FALSE))</f>
        <v/>
      </c>
    </row>
    <row r="519" spans="1:27" s="144" customFormat="1" x14ac:dyDescent="0.2">
      <c r="A519" s="67"/>
      <c r="B519" s="68"/>
      <c r="C519" s="69" t="str">
        <f t="shared" si="26"/>
        <v/>
      </c>
      <c r="D519" s="67"/>
      <c r="E519" s="71"/>
      <c r="F519" s="71"/>
      <c r="G519" s="72"/>
      <c r="H519" s="73"/>
      <c r="I519" s="68"/>
      <c r="J519" s="68"/>
      <c r="K519" s="70"/>
      <c r="L519" s="74"/>
      <c r="M519" s="67"/>
      <c r="N519" s="75"/>
      <c r="O519" s="75"/>
      <c r="P519" s="76"/>
      <c r="Q519" s="76"/>
      <c r="R519" s="119"/>
      <c r="S519" s="77"/>
      <c r="T519" s="80" t="str">
        <f t="shared" si="27"/>
        <v/>
      </c>
      <c r="U519" s="78" t="str">
        <f t="shared" si="28"/>
        <v/>
      </c>
      <c r="V519" s="77"/>
      <c r="W519" s="77"/>
      <c r="X519" s="19"/>
      <c r="Y519" s="140" t="str">
        <f>IF(B519=2.11,U519*VLOOKUP("101",Lohntabelle!N:P,2,FALSE),IFERROR(U519*VLOOKUP(I519&amp;"31",Lohntabelle!N:P,2,FALSE),""))</f>
        <v/>
      </c>
      <c r="Z519" s="141" t="str">
        <f>IF($B519="","",VLOOKUP($B519,Funktionen!$B$3:$E$99,3,FALSE))</f>
        <v/>
      </c>
      <c r="AA519" s="141" t="str">
        <f>IF($B519="","",VLOOKUP($B519,Funktionen!$B$3:$E$99,4,FALSE))</f>
        <v/>
      </c>
    </row>
    <row r="520" spans="1:27" s="144" customFormat="1" x14ac:dyDescent="0.2">
      <c r="A520" s="67"/>
      <c r="B520" s="68"/>
      <c r="C520" s="69" t="str">
        <f t="shared" si="26"/>
        <v/>
      </c>
      <c r="D520" s="67"/>
      <c r="E520" s="71"/>
      <c r="F520" s="71"/>
      <c r="G520" s="72"/>
      <c r="H520" s="73"/>
      <c r="I520" s="68"/>
      <c r="J520" s="68"/>
      <c r="K520" s="70"/>
      <c r="L520" s="74"/>
      <c r="M520" s="67"/>
      <c r="N520" s="75"/>
      <c r="O520" s="75"/>
      <c r="P520" s="76"/>
      <c r="Q520" s="76"/>
      <c r="R520" s="119"/>
      <c r="S520" s="77"/>
      <c r="T520" s="80" t="str">
        <f t="shared" si="27"/>
        <v/>
      </c>
      <c r="U520" s="78" t="str">
        <f t="shared" si="28"/>
        <v/>
      </c>
      <c r="V520" s="77"/>
      <c r="W520" s="77"/>
      <c r="X520" s="19"/>
      <c r="Y520" s="140" t="str">
        <f>IF(B520=2.11,U520*VLOOKUP("101",Lohntabelle!N:P,2,FALSE),IFERROR(U520*VLOOKUP(I520&amp;"31",Lohntabelle!N:P,2,FALSE),""))</f>
        <v/>
      </c>
      <c r="Z520" s="141" t="str">
        <f>IF($B520="","",VLOOKUP($B520,Funktionen!$B$3:$E$99,3,FALSE))</f>
        <v/>
      </c>
      <c r="AA520" s="141" t="str">
        <f>IF($B520="","",VLOOKUP($B520,Funktionen!$B$3:$E$99,4,FALSE))</f>
        <v/>
      </c>
    </row>
    <row r="521" spans="1:27" s="144" customFormat="1" x14ac:dyDescent="0.2">
      <c r="A521" s="67"/>
      <c r="B521" s="68"/>
      <c r="C521" s="69" t="str">
        <f t="shared" si="26"/>
        <v/>
      </c>
      <c r="D521" s="67"/>
      <c r="E521" s="71"/>
      <c r="F521" s="71"/>
      <c r="G521" s="72"/>
      <c r="H521" s="73"/>
      <c r="I521" s="68"/>
      <c r="J521" s="68"/>
      <c r="K521" s="70"/>
      <c r="L521" s="74"/>
      <c r="M521" s="67"/>
      <c r="N521" s="75"/>
      <c r="O521" s="75"/>
      <c r="P521" s="76"/>
      <c r="Q521" s="76"/>
      <c r="R521" s="119"/>
      <c r="S521" s="77"/>
      <c r="T521" s="80" t="str">
        <f t="shared" si="27"/>
        <v/>
      </c>
      <c r="U521" s="78" t="str">
        <f t="shared" si="28"/>
        <v/>
      </c>
      <c r="V521" s="77"/>
      <c r="W521" s="77"/>
      <c r="X521" s="19"/>
      <c r="Y521" s="140" t="str">
        <f>IF(B521=2.11,U521*VLOOKUP("101",Lohntabelle!N:P,2,FALSE),IFERROR(U521*VLOOKUP(I521&amp;"31",Lohntabelle!N:P,2,FALSE),""))</f>
        <v/>
      </c>
      <c r="Z521" s="141" t="str">
        <f>IF($B521="","",VLOOKUP($B521,Funktionen!$B$3:$E$99,3,FALSE))</f>
        <v/>
      </c>
      <c r="AA521" s="141" t="str">
        <f>IF($B521="","",VLOOKUP($B521,Funktionen!$B$3:$E$99,4,FALSE))</f>
        <v/>
      </c>
    </row>
    <row r="522" spans="1:27" s="144" customFormat="1" x14ac:dyDescent="0.2">
      <c r="A522" s="67"/>
      <c r="B522" s="68"/>
      <c r="C522" s="69" t="str">
        <f t="shared" si="26"/>
        <v/>
      </c>
      <c r="D522" s="67"/>
      <c r="E522" s="71"/>
      <c r="F522" s="71"/>
      <c r="G522" s="72"/>
      <c r="H522" s="73"/>
      <c r="I522" s="68"/>
      <c r="J522" s="68"/>
      <c r="K522" s="70"/>
      <c r="L522" s="74"/>
      <c r="M522" s="67"/>
      <c r="N522" s="75"/>
      <c r="O522" s="75"/>
      <c r="P522" s="76"/>
      <c r="Q522" s="76"/>
      <c r="R522" s="119"/>
      <c r="S522" s="77"/>
      <c r="T522" s="80" t="str">
        <f t="shared" si="27"/>
        <v/>
      </c>
      <c r="U522" s="78" t="str">
        <f t="shared" si="28"/>
        <v/>
      </c>
      <c r="V522" s="77"/>
      <c r="W522" s="77"/>
      <c r="X522" s="19"/>
      <c r="Y522" s="140" t="str">
        <f>IF(B522=2.11,U522*VLOOKUP("101",Lohntabelle!N:P,2,FALSE),IFERROR(U522*VLOOKUP(I522&amp;"31",Lohntabelle!N:P,2,FALSE),""))</f>
        <v/>
      </c>
      <c r="Z522" s="141" t="str">
        <f>IF($B522="","",VLOOKUP($B522,Funktionen!$B$3:$E$99,3,FALSE))</f>
        <v/>
      </c>
      <c r="AA522" s="141" t="str">
        <f>IF($B522="","",VLOOKUP($B522,Funktionen!$B$3:$E$99,4,FALSE))</f>
        <v/>
      </c>
    </row>
    <row r="523" spans="1:27" s="144" customFormat="1" x14ac:dyDescent="0.2">
      <c r="A523" s="67"/>
      <c r="B523" s="68"/>
      <c r="C523" s="69" t="str">
        <f t="shared" si="26"/>
        <v/>
      </c>
      <c r="D523" s="67"/>
      <c r="E523" s="71"/>
      <c r="F523" s="71"/>
      <c r="G523" s="72"/>
      <c r="H523" s="73"/>
      <c r="I523" s="68"/>
      <c r="J523" s="68"/>
      <c r="K523" s="70"/>
      <c r="L523" s="74"/>
      <c r="M523" s="67"/>
      <c r="N523" s="75"/>
      <c r="O523" s="75"/>
      <c r="P523" s="76"/>
      <c r="Q523" s="76"/>
      <c r="R523" s="119"/>
      <c r="S523" s="77"/>
      <c r="T523" s="80" t="str">
        <f t="shared" si="27"/>
        <v/>
      </c>
      <c r="U523" s="78" t="str">
        <f t="shared" si="28"/>
        <v/>
      </c>
      <c r="V523" s="77"/>
      <c r="W523" s="77"/>
      <c r="X523" s="19"/>
      <c r="Y523" s="140" t="str">
        <f>IF(B523=2.11,U523*VLOOKUP("101",Lohntabelle!N:P,2,FALSE),IFERROR(U523*VLOOKUP(I523&amp;"31",Lohntabelle!N:P,2,FALSE),""))</f>
        <v/>
      </c>
      <c r="Z523" s="141" t="str">
        <f>IF($B523="","",VLOOKUP($B523,Funktionen!$B$3:$E$99,3,FALSE))</f>
        <v/>
      </c>
      <c r="AA523" s="141" t="str">
        <f>IF($B523="","",VLOOKUP($B523,Funktionen!$B$3:$E$99,4,FALSE))</f>
        <v/>
      </c>
    </row>
    <row r="524" spans="1:27" s="144" customFormat="1" x14ac:dyDescent="0.2">
      <c r="A524" s="67"/>
      <c r="B524" s="68"/>
      <c r="C524" s="69" t="str">
        <f t="shared" si="26"/>
        <v/>
      </c>
      <c r="D524" s="67"/>
      <c r="E524" s="71"/>
      <c r="F524" s="71"/>
      <c r="G524" s="72"/>
      <c r="H524" s="73"/>
      <c r="I524" s="68"/>
      <c r="J524" s="68"/>
      <c r="K524" s="70"/>
      <c r="L524" s="74"/>
      <c r="M524" s="67"/>
      <c r="N524" s="75"/>
      <c r="O524" s="75"/>
      <c r="P524" s="76"/>
      <c r="Q524" s="76"/>
      <c r="R524" s="119"/>
      <c r="S524" s="77"/>
      <c r="T524" s="80" t="str">
        <f t="shared" si="27"/>
        <v/>
      </c>
      <c r="U524" s="78" t="str">
        <f t="shared" si="28"/>
        <v/>
      </c>
      <c r="V524" s="77"/>
      <c r="W524" s="77"/>
      <c r="X524" s="19"/>
      <c r="Y524" s="140" t="str">
        <f>IF(B524=2.11,U524*VLOOKUP("101",Lohntabelle!N:P,2,FALSE),IFERROR(U524*VLOOKUP(I524&amp;"31",Lohntabelle!N:P,2,FALSE),""))</f>
        <v/>
      </c>
      <c r="Z524" s="141" t="str">
        <f>IF($B524="","",VLOOKUP($B524,Funktionen!$B$3:$E$99,3,FALSE))</f>
        <v/>
      </c>
      <c r="AA524" s="141" t="str">
        <f>IF($B524="","",VLOOKUP($B524,Funktionen!$B$3:$E$99,4,FALSE))</f>
        <v/>
      </c>
    </row>
    <row r="525" spans="1:27" s="144" customFormat="1" x14ac:dyDescent="0.2">
      <c r="A525" s="67"/>
      <c r="B525" s="68"/>
      <c r="C525" s="69" t="str">
        <f t="shared" si="26"/>
        <v/>
      </c>
      <c r="D525" s="67"/>
      <c r="E525" s="71"/>
      <c r="F525" s="71"/>
      <c r="G525" s="72"/>
      <c r="H525" s="73"/>
      <c r="I525" s="68"/>
      <c r="J525" s="68"/>
      <c r="K525" s="70"/>
      <c r="L525" s="74"/>
      <c r="M525" s="67"/>
      <c r="N525" s="75"/>
      <c r="O525" s="75"/>
      <c r="P525" s="76"/>
      <c r="Q525" s="76"/>
      <c r="R525" s="119"/>
      <c r="S525" s="77"/>
      <c r="T525" s="80" t="str">
        <f t="shared" si="27"/>
        <v/>
      </c>
      <c r="U525" s="78" t="str">
        <f t="shared" si="28"/>
        <v/>
      </c>
      <c r="V525" s="77"/>
      <c r="W525" s="77"/>
      <c r="X525" s="19"/>
      <c r="Y525" s="140" t="str">
        <f>IF(B525=2.11,U525*VLOOKUP("101",Lohntabelle!N:P,2,FALSE),IFERROR(U525*VLOOKUP(I525&amp;"31",Lohntabelle!N:P,2,FALSE),""))</f>
        <v/>
      </c>
      <c r="Z525" s="141" t="str">
        <f>IF($B525="","",VLOOKUP($B525,Funktionen!$B$3:$E$99,3,FALSE))</f>
        <v/>
      </c>
      <c r="AA525" s="141" t="str">
        <f>IF($B525="","",VLOOKUP($B525,Funktionen!$B$3:$E$99,4,FALSE))</f>
        <v/>
      </c>
    </row>
    <row r="526" spans="1:27" s="144" customFormat="1" x14ac:dyDescent="0.2">
      <c r="A526" s="67"/>
      <c r="B526" s="68"/>
      <c r="C526" s="69" t="str">
        <f t="shared" si="26"/>
        <v/>
      </c>
      <c r="D526" s="67"/>
      <c r="E526" s="71"/>
      <c r="F526" s="71"/>
      <c r="G526" s="72"/>
      <c r="H526" s="73"/>
      <c r="I526" s="68"/>
      <c r="J526" s="68"/>
      <c r="K526" s="70"/>
      <c r="L526" s="74"/>
      <c r="M526" s="67"/>
      <c r="N526" s="75"/>
      <c r="O526" s="75"/>
      <c r="P526" s="76"/>
      <c r="Q526" s="76"/>
      <c r="R526" s="119"/>
      <c r="S526" s="77"/>
      <c r="T526" s="80" t="str">
        <f t="shared" si="27"/>
        <v/>
      </c>
      <c r="U526" s="78" t="str">
        <f t="shared" si="28"/>
        <v/>
      </c>
      <c r="V526" s="77"/>
      <c r="W526" s="77"/>
      <c r="X526" s="19"/>
      <c r="Y526" s="140" t="str">
        <f>IF(B526=2.11,U526*VLOOKUP("101",Lohntabelle!N:P,2,FALSE),IFERROR(U526*VLOOKUP(I526&amp;"31",Lohntabelle!N:P,2,FALSE),""))</f>
        <v/>
      </c>
      <c r="Z526" s="141" t="str">
        <f>IF($B526="","",VLOOKUP($B526,Funktionen!$B$3:$E$99,3,FALSE))</f>
        <v/>
      </c>
      <c r="AA526" s="141" t="str">
        <f>IF($B526="","",VLOOKUP($B526,Funktionen!$B$3:$E$99,4,FALSE))</f>
        <v/>
      </c>
    </row>
    <row r="527" spans="1:27" s="144" customFormat="1" x14ac:dyDescent="0.2">
      <c r="A527" s="67"/>
      <c r="B527" s="68"/>
      <c r="C527" s="69" t="str">
        <f t="shared" si="26"/>
        <v/>
      </c>
      <c r="D527" s="67"/>
      <c r="E527" s="71"/>
      <c r="F527" s="71"/>
      <c r="G527" s="72"/>
      <c r="H527" s="73"/>
      <c r="I527" s="68"/>
      <c r="J527" s="68"/>
      <c r="K527" s="70"/>
      <c r="L527" s="74"/>
      <c r="M527" s="67"/>
      <c r="N527" s="75"/>
      <c r="O527" s="75"/>
      <c r="P527" s="76"/>
      <c r="Q527" s="76"/>
      <c r="R527" s="119"/>
      <c r="S527" s="77"/>
      <c r="T527" s="80" t="str">
        <f t="shared" si="27"/>
        <v/>
      </c>
      <c r="U527" s="78" t="str">
        <f t="shared" si="28"/>
        <v/>
      </c>
      <c r="V527" s="77"/>
      <c r="W527" s="77"/>
      <c r="X527" s="19"/>
      <c r="Y527" s="140" t="str">
        <f>IF(B527=2.11,U527*VLOOKUP("101",Lohntabelle!N:P,2,FALSE),IFERROR(U527*VLOOKUP(I527&amp;"31",Lohntabelle!N:P,2,FALSE),""))</f>
        <v/>
      </c>
      <c r="Z527" s="141" t="str">
        <f>IF($B527="","",VLOOKUP($B527,Funktionen!$B$3:$E$99,3,FALSE))</f>
        <v/>
      </c>
      <c r="AA527" s="141" t="str">
        <f>IF($B527="","",VLOOKUP($B527,Funktionen!$B$3:$E$99,4,FALSE))</f>
        <v/>
      </c>
    </row>
    <row r="528" spans="1:27" s="144" customFormat="1" x14ac:dyDescent="0.2">
      <c r="A528" s="67"/>
      <c r="B528" s="68"/>
      <c r="C528" s="69" t="str">
        <f t="shared" si="26"/>
        <v/>
      </c>
      <c r="D528" s="67"/>
      <c r="E528" s="71"/>
      <c r="F528" s="71"/>
      <c r="G528" s="72"/>
      <c r="H528" s="73"/>
      <c r="I528" s="68"/>
      <c r="J528" s="68"/>
      <c r="K528" s="70"/>
      <c r="L528" s="74"/>
      <c r="M528" s="67"/>
      <c r="N528" s="75"/>
      <c r="O528" s="75"/>
      <c r="P528" s="76"/>
      <c r="Q528" s="76"/>
      <c r="R528" s="119"/>
      <c r="S528" s="77"/>
      <c r="T528" s="80" t="str">
        <f t="shared" si="27"/>
        <v/>
      </c>
      <c r="U528" s="78" t="str">
        <f t="shared" si="28"/>
        <v/>
      </c>
      <c r="V528" s="77"/>
      <c r="W528" s="77"/>
      <c r="X528" s="19"/>
      <c r="Y528" s="140" t="str">
        <f>IF(B528=2.11,U528*VLOOKUP("101",Lohntabelle!N:P,2,FALSE),IFERROR(U528*VLOOKUP(I528&amp;"31",Lohntabelle!N:P,2,FALSE),""))</f>
        <v/>
      </c>
      <c r="Z528" s="141" t="str">
        <f>IF($B528="","",VLOOKUP($B528,Funktionen!$B$3:$E$99,3,FALSE))</f>
        <v/>
      </c>
      <c r="AA528" s="141" t="str">
        <f>IF($B528="","",VLOOKUP($B528,Funktionen!$B$3:$E$99,4,FALSE))</f>
        <v/>
      </c>
    </row>
    <row r="529" spans="1:27" s="144" customFormat="1" x14ac:dyDescent="0.2">
      <c r="A529" s="67"/>
      <c r="B529" s="68"/>
      <c r="C529" s="69" t="str">
        <f t="shared" si="26"/>
        <v/>
      </c>
      <c r="D529" s="67"/>
      <c r="E529" s="71"/>
      <c r="F529" s="71"/>
      <c r="G529" s="72"/>
      <c r="H529" s="73"/>
      <c r="I529" s="68"/>
      <c r="J529" s="68"/>
      <c r="K529" s="70"/>
      <c r="L529" s="74"/>
      <c r="M529" s="67"/>
      <c r="N529" s="75"/>
      <c r="O529" s="75"/>
      <c r="P529" s="76"/>
      <c r="Q529" s="76"/>
      <c r="R529" s="119"/>
      <c r="S529" s="77"/>
      <c r="T529" s="80" t="str">
        <f t="shared" si="27"/>
        <v/>
      </c>
      <c r="U529" s="78" t="str">
        <f t="shared" si="28"/>
        <v/>
      </c>
      <c r="V529" s="77"/>
      <c r="W529" s="77"/>
      <c r="X529" s="19"/>
      <c r="Y529" s="140" t="str">
        <f>IF(B529=2.11,U529*VLOOKUP("101",Lohntabelle!N:P,2,FALSE),IFERROR(U529*VLOOKUP(I529&amp;"31",Lohntabelle!N:P,2,FALSE),""))</f>
        <v/>
      </c>
      <c r="Z529" s="141" t="str">
        <f>IF($B529="","",VLOOKUP($B529,Funktionen!$B$3:$E$99,3,FALSE))</f>
        <v/>
      </c>
      <c r="AA529" s="141" t="str">
        <f>IF($B529="","",VLOOKUP($B529,Funktionen!$B$3:$E$99,4,FALSE))</f>
        <v/>
      </c>
    </row>
    <row r="530" spans="1:27" s="144" customFormat="1" x14ac:dyDescent="0.2">
      <c r="A530" s="67"/>
      <c r="B530" s="68"/>
      <c r="C530" s="69" t="str">
        <f t="shared" si="26"/>
        <v/>
      </c>
      <c r="D530" s="67"/>
      <c r="E530" s="71"/>
      <c r="F530" s="71"/>
      <c r="G530" s="72"/>
      <c r="H530" s="73"/>
      <c r="I530" s="68"/>
      <c r="J530" s="68"/>
      <c r="K530" s="70"/>
      <c r="L530" s="74"/>
      <c r="M530" s="67"/>
      <c r="N530" s="75"/>
      <c r="O530" s="75"/>
      <c r="P530" s="76"/>
      <c r="Q530" s="76"/>
      <c r="R530" s="119"/>
      <c r="S530" s="77"/>
      <c r="T530" s="80" t="str">
        <f t="shared" si="27"/>
        <v/>
      </c>
      <c r="U530" s="78" t="str">
        <f t="shared" si="28"/>
        <v/>
      </c>
      <c r="V530" s="77"/>
      <c r="W530" s="77"/>
      <c r="X530" s="19"/>
      <c r="Y530" s="140" t="str">
        <f>IF(B530=2.11,U530*VLOOKUP("101",Lohntabelle!N:P,2,FALSE),IFERROR(U530*VLOOKUP(I530&amp;"31",Lohntabelle!N:P,2,FALSE),""))</f>
        <v/>
      </c>
      <c r="Z530" s="141" t="str">
        <f>IF($B530="","",VLOOKUP($B530,Funktionen!$B$3:$E$99,3,FALSE))</f>
        <v/>
      </c>
      <c r="AA530" s="141" t="str">
        <f>IF($B530="","",VLOOKUP($B530,Funktionen!$B$3:$E$99,4,FALSE))</f>
        <v/>
      </c>
    </row>
    <row r="531" spans="1:27" s="144" customFormat="1" x14ac:dyDescent="0.2">
      <c r="A531" s="67"/>
      <c r="B531" s="68"/>
      <c r="C531" s="69" t="str">
        <f t="shared" si="26"/>
        <v/>
      </c>
      <c r="D531" s="67"/>
      <c r="E531" s="71"/>
      <c r="F531" s="71"/>
      <c r="G531" s="72"/>
      <c r="H531" s="73"/>
      <c r="I531" s="68"/>
      <c r="J531" s="68"/>
      <c r="K531" s="70"/>
      <c r="L531" s="74"/>
      <c r="M531" s="67"/>
      <c r="N531" s="75"/>
      <c r="O531" s="75"/>
      <c r="P531" s="76"/>
      <c r="Q531" s="76"/>
      <c r="R531" s="119"/>
      <c r="S531" s="77"/>
      <c r="T531" s="80" t="str">
        <f t="shared" si="27"/>
        <v/>
      </c>
      <c r="U531" s="78" t="str">
        <f t="shared" si="28"/>
        <v/>
      </c>
      <c r="V531" s="77"/>
      <c r="W531" s="77"/>
      <c r="X531" s="19"/>
      <c r="Y531" s="140" t="str">
        <f>IF(B531=2.11,U531*VLOOKUP("101",Lohntabelle!N:P,2,FALSE),IFERROR(U531*VLOOKUP(I531&amp;"31",Lohntabelle!N:P,2,FALSE),""))</f>
        <v/>
      </c>
      <c r="Z531" s="141" t="str">
        <f>IF($B531="","",VLOOKUP($B531,Funktionen!$B$3:$E$99,3,FALSE))</f>
        <v/>
      </c>
      <c r="AA531" s="141" t="str">
        <f>IF($B531="","",VLOOKUP($B531,Funktionen!$B$3:$E$99,4,FALSE))</f>
        <v/>
      </c>
    </row>
    <row r="532" spans="1:27" s="144" customFormat="1" x14ac:dyDescent="0.2">
      <c r="A532" s="67"/>
      <c r="B532" s="68"/>
      <c r="C532" s="69" t="str">
        <f t="shared" si="26"/>
        <v/>
      </c>
      <c r="D532" s="67"/>
      <c r="E532" s="71"/>
      <c r="F532" s="71"/>
      <c r="G532" s="72"/>
      <c r="H532" s="73"/>
      <c r="I532" s="68"/>
      <c r="J532" s="68"/>
      <c r="K532" s="70"/>
      <c r="L532" s="74"/>
      <c r="M532" s="67"/>
      <c r="N532" s="75"/>
      <c r="O532" s="75"/>
      <c r="P532" s="76"/>
      <c r="Q532" s="76"/>
      <c r="R532" s="119"/>
      <c r="S532" s="77"/>
      <c r="T532" s="80" t="str">
        <f t="shared" si="27"/>
        <v/>
      </c>
      <c r="U532" s="78" t="str">
        <f t="shared" si="28"/>
        <v/>
      </c>
      <c r="V532" s="77"/>
      <c r="W532" s="77"/>
      <c r="X532" s="19"/>
      <c r="Y532" s="140" t="str">
        <f>IF(B532=2.11,U532*VLOOKUP("101",Lohntabelle!N:P,2,FALSE),IFERROR(U532*VLOOKUP(I532&amp;"31",Lohntabelle!N:P,2,FALSE),""))</f>
        <v/>
      </c>
      <c r="Z532" s="141" t="str">
        <f>IF($B532="","",VLOOKUP($B532,Funktionen!$B$3:$E$99,3,FALSE))</f>
        <v/>
      </c>
      <c r="AA532" s="141" t="str">
        <f>IF($B532="","",VLOOKUP($B532,Funktionen!$B$3:$E$99,4,FALSE))</f>
        <v/>
      </c>
    </row>
    <row r="533" spans="1:27" s="144" customFormat="1" x14ac:dyDescent="0.2">
      <c r="A533" s="67"/>
      <c r="B533" s="68"/>
      <c r="C533" s="69" t="str">
        <f t="shared" si="26"/>
        <v/>
      </c>
      <c r="D533" s="67"/>
      <c r="E533" s="71"/>
      <c r="F533" s="71"/>
      <c r="G533" s="72"/>
      <c r="H533" s="73"/>
      <c r="I533" s="68"/>
      <c r="J533" s="68"/>
      <c r="K533" s="70"/>
      <c r="L533" s="74"/>
      <c r="M533" s="67"/>
      <c r="N533" s="75"/>
      <c r="O533" s="75"/>
      <c r="P533" s="76"/>
      <c r="Q533" s="76"/>
      <c r="R533" s="119"/>
      <c r="S533" s="77"/>
      <c r="T533" s="80" t="str">
        <f t="shared" si="27"/>
        <v/>
      </c>
      <c r="U533" s="78" t="str">
        <f t="shared" si="28"/>
        <v/>
      </c>
      <c r="V533" s="77"/>
      <c r="W533" s="77"/>
      <c r="X533" s="19"/>
      <c r="Y533" s="140" t="str">
        <f>IF(B533=2.11,U533*VLOOKUP("101",Lohntabelle!N:P,2,FALSE),IFERROR(U533*VLOOKUP(I533&amp;"31",Lohntabelle!N:P,2,FALSE),""))</f>
        <v/>
      </c>
      <c r="Z533" s="141" t="str">
        <f>IF($B533="","",VLOOKUP($B533,Funktionen!$B$3:$E$99,3,FALSE))</f>
        <v/>
      </c>
      <c r="AA533" s="141" t="str">
        <f>IF($B533="","",VLOOKUP($B533,Funktionen!$B$3:$E$99,4,FALSE))</f>
        <v/>
      </c>
    </row>
    <row r="534" spans="1:27" s="144" customFormat="1" x14ac:dyDescent="0.2">
      <c r="A534" s="67"/>
      <c r="B534" s="68"/>
      <c r="C534" s="69" t="str">
        <f t="shared" si="26"/>
        <v/>
      </c>
      <c r="D534" s="67"/>
      <c r="E534" s="71"/>
      <c r="F534" s="71"/>
      <c r="G534" s="72"/>
      <c r="H534" s="73"/>
      <c r="I534" s="68"/>
      <c r="J534" s="68"/>
      <c r="K534" s="70"/>
      <c r="L534" s="74"/>
      <c r="M534" s="67"/>
      <c r="N534" s="75"/>
      <c r="O534" s="75"/>
      <c r="P534" s="76"/>
      <c r="Q534" s="76"/>
      <c r="R534" s="119"/>
      <c r="S534" s="77"/>
      <c r="T534" s="80" t="str">
        <f t="shared" si="27"/>
        <v/>
      </c>
      <c r="U534" s="78" t="str">
        <f t="shared" si="28"/>
        <v/>
      </c>
      <c r="V534" s="77"/>
      <c r="W534" s="77"/>
      <c r="X534" s="19"/>
      <c r="Y534" s="140" t="str">
        <f>IF(B534=2.11,U534*VLOOKUP("101",Lohntabelle!N:P,2,FALSE),IFERROR(U534*VLOOKUP(I534&amp;"31",Lohntabelle!N:P,2,FALSE),""))</f>
        <v/>
      </c>
      <c r="Z534" s="141" t="str">
        <f>IF($B534="","",VLOOKUP($B534,Funktionen!$B$3:$E$99,3,FALSE))</f>
        <v/>
      </c>
      <c r="AA534" s="141" t="str">
        <f>IF($B534="","",VLOOKUP($B534,Funktionen!$B$3:$E$99,4,FALSE))</f>
        <v/>
      </c>
    </row>
    <row r="535" spans="1:27" s="144" customFormat="1" x14ac:dyDescent="0.2">
      <c r="A535" s="67"/>
      <c r="B535" s="68"/>
      <c r="C535" s="69" t="str">
        <f t="shared" si="26"/>
        <v/>
      </c>
      <c r="D535" s="67"/>
      <c r="E535" s="71"/>
      <c r="F535" s="71"/>
      <c r="G535" s="72"/>
      <c r="H535" s="73"/>
      <c r="I535" s="68"/>
      <c r="J535" s="68"/>
      <c r="K535" s="70"/>
      <c r="L535" s="74"/>
      <c r="M535" s="67"/>
      <c r="N535" s="75"/>
      <c r="O535" s="75"/>
      <c r="P535" s="76"/>
      <c r="Q535" s="76"/>
      <c r="R535" s="119"/>
      <c r="S535" s="77"/>
      <c r="T535" s="80" t="str">
        <f t="shared" si="27"/>
        <v/>
      </c>
      <c r="U535" s="78" t="str">
        <f t="shared" si="28"/>
        <v/>
      </c>
      <c r="V535" s="77"/>
      <c r="W535" s="77"/>
      <c r="X535" s="19"/>
      <c r="Y535" s="140" t="str">
        <f>IF(B535=2.11,U535*VLOOKUP("101",Lohntabelle!N:P,2,FALSE),IFERROR(U535*VLOOKUP(I535&amp;"31",Lohntabelle!N:P,2,FALSE),""))</f>
        <v/>
      </c>
      <c r="Z535" s="141" t="str">
        <f>IF($B535="","",VLOOKUP($B535,Funktionen!$B$3:$E$99,3,FALSE))</f>
        <v/>
      </c>
      <c r="AA535" s="141" t="str">
        <f>IF($B535="","",VLOOKUP($B535,Funktionen!$B$3:$E$99,4,FALSE))</f>
        <v/>
      </c>
    </row>
    <row r="536" spans="1:27" s="144" customFormat="1" x14ac:dyDescent="0.2">
      <c r="A536" s="67"/>
      <c r="B536" s="68"/>
      <c r="C536" s="69" t="str">
        <f t="shared" si="26"/>
        <v/>
      </c>
      <c r="D536" s="67"/>
      <c r="E536" s="71"/>
      <c r="F536" s="71"/>
      <c r="G536" s="72"/>
      <c r="H536" s="73"/>
      <c r="I536" s="68"/>
      <c r="J536" s="68"/>
      <c r="K536" s="70"/>
      <c r="L536" s="74"/>
      <c r="M536" s="67"/>
      <c r="N536" s="75"/>
      <c r="O536" s="75"/>
      <c r="P536" s="76"/>
      <c r="Q536" s="76"/>
      <c r="R536" s="119"/>
      <c r="S536" s="77"/>
      <c r="T536" s="80" t="str">
        <f t="shared" si="27"/>
        <v/>
      </c>
      <c r="U536" s="78" t="str">
        <f t="shared" si="28"/>
        <v/>
      </c>
      <c r="V536" s="77"/>
      <c r="W536" s="77"/>
      <c r="X536" s="19"/>
      <c r="Y536" s="140" t="str">
        <f>IF(B536=2.11,U536*VLOOKUP("101",Lohntabelle!N:P,2,FALSE),IFERROR(U536*VLOOKUP(I536&amp;"31",Lohntabelle!N:P,2,FALSE),""))</f>
        <v/>
      </c>
      <c r="Z536" s="141" t="str">
        <f>IF($B536="","",VLOOKUP($B536,Funktionen!$B$3:$E$99,3,FALSE))</f>
        <v/>
      </c>
      <c r="AA536" s="141" t="str">
        <f>IF($B536="","",VLOOKUP($B536,Funktionen!$B$3:$E$99,4,FALSE))</f>
        <v/>
      </c>
    </row>
    <row r="537" spans="1:27" s="144" customFormat="1" x14ac:dyDescent="0.2">
      <c r="A537" s="67"/>
      <c r="B537" s="68"/>
      <c r="C537" s="69" t="str">
        <f t="shared" si="26"/>
        <v/>
      </c>
      <c r="D537" s="67"/>
      <c r="E537" s="71"/>
      <c r="F537" s="71"/>
      <c r="G537" s="72"/>
      <c r="H537" s="73"/>
      <c r="I537" s="68"/>
      <c r="J537" s="68"/>
      <c r="K537" s="70"/>
      <c r="L537" s="74"/>
      <c r="M537" s="67"/>
      <c r="N537" s="75"/>
      <c r="O537" s="75"/>
      <c r="P537" s="76"/>
      <c r="Q537" s="76"/>
      <c r="R537" s="119"/>
      <c r="S537" s="77"/>
      <c r="T537" s="80" t="str">
        <f t="shared" si="27"/>
        <v/>
      </c>
      <c r="U537" s="78" t="str">
        <f t="shared" si="28"/>
        <v/>
      </c>
      <c r="V537" s="77"/>
      <c r="W537" s="77"/>
      <c r="X537" s="19"/>
      <c r="Y537" s="140" t="str">
        <f>IF(B537=2.11,U537*VLOOKUP("101",Lohntabelle!N:P,2,FALSE),IFERROR(U537*VLOOKUP(I537&amp;"31",Lohntabelle!N:P,2,FALSE),""))</f>
        <v/>
      </c>
      <c r="Z537" s="141" t="str">
        <f>IF($B537="","",VLOOKUP($B537,Funktionen!$B$3:$E$99,3,FALSE))</f>
        <v/>
      </c>
      <c r="AA537" s="141" t="str">
        <f>IF($B537="","",VLOOKUP($B537,Funktionen!$B$3:$E$99,4,FALSE))</f>
        <v/>
      </c>
    </row>
    <row r="538" spans="1:27" s="144" customFormat="1" x14ac:dyDescent="0.2">
      <c r="A538" s="67"/>
      <c r="B538" s="68"/>
      <c r="C538" s="69" t="str">
        <f t="shared" si="26"/>
        <v/>
      </c>
      <c r="D538" s="67"/>
      <c r="E538" s="71"/>
      <c r="F538" s="71"/>
      <c r="G538" s="72"/>
      <c r="H538" s="73"/>
      <c r="I538" s="68"/>
      <c r="J538" s="68"/>
      <c r="K538" s="70"/>
      <c r="L538" s="74"/>
      <c r="M538" s="67"/>
      <c r="N538" s="75"/>
      <c r="O538" s="75"/>
      <c r="P538" s="76"/>
      <c r="Q538" s="76"/>
      <c r="R538" s="119"/>
      <c r="S538" s="77"/>
      <c r="T538" s="80" t="str">
        <f t="shared" si="27"/>
        <v/>
      </c>
      <c r="U538" s="78" t="str">
        <f t="shared" si="28"/>
        <v/>
      </c>
      <c r="V538" s="77"/>
      <c r="W538" s="77"/>
      <c r="X538" s="19"/>
      <c r="Y538" s="140" t="str">
        <f>IF(B538=2.11,U538*VLOOKUP("101",Lohntabelle!N:P,2,FALSE),IFERROR(U538*VLOOKUP(I538&amp;"31",Lohntabelle!N:P,2,FALSE),""))</f>
        <v/>
      </c>
      <c r="Z538" s="141" t="str">
        <f>IF($B538="","",VLOOKUP($B538,Funktionen!$B$3:$E$99,3,FALSE))</f>
        <v/>
      </c>
      <c r="AA538" s="141" t="str">
        <f>IF($B538="","",VLOOKUP($B538,Funktionen!$B$3:$E$99,4,FALSE))</f>
        <v/>
      </c>
    </row>
    <row r="539" spans="1:27" s="144" customFormat="1" x14ac:dyDescent="0.2">
      <c r="A539" s="67"/>
      <c r="B539" s="68"/>
      <c r="C539" s="69" t="str">
        <f t="shared" si="26"/>
        <v/>
      </c>
      <c r="D539" s="67"/>
      <c r="E539" s="71"/>
      <c r="F539" s="71"/>
      <c r="G539" s="72"/>
      <c r="H539" s="73"/>
      <c r="I539" s="68"/>
      <c r="J539" s="68"/>
      <c r="K539" s="70"/>
      <c r="L539" s="74"/>
      <c r="M539" s="67"/>
      <c r="N539" s="75"/>
      <c r="O539" s="75"/>
      <c r="P539" s="76"/>
      <c r="Q539" s="76"/>
      <c r="R539" s="119"/>
      <c r="S539" s="77"/>
      <c r="T539" s="80" t="str">
        <f t="shared" si="27"/>
        <v/>
      </c>
      <c r="U539" s="78" t="str">
        <f t="shared" si="28"/>
        <v/>
      </c>
      <c r="V539" s="77"/>
      <c r="W539" s="77"/>
      <c r="X539" s="19"/>
      <c r="Y539" s="140" t="str">
        <f>IF(B539=2.11,U539*VLOOKUP("101",Lohntabelle!N:P,2,FALSE),IFERROR(U539*VLOOKUP(I539&amp;"31",Lohntabelle!N:P,2,FALSE),""))</f>
        <v/>
      </c>
      <c r="Z539" s="141" t="str">
        <f>IF($B539="","",VLOOKUP($B539,Funktionen!$B$3:$E$99,3,FALSE))</f>
        <v/>
      </c>
      <c r="AA539" s="141" t="str">
        <f>IF($B539="","",VLOOKUP($B539,Funktionen!$B$3:$E$99,4,FALSE))</f>
        <v/>
      </c>
    </row>
    <row r="540" spans="1:27" s="144" customFormat="1" x14ac:dyDescent="0.2">
      <c r="A540" s="67"/>
      <c r="B540" s="68"/>
      <c r="C540" s="69" t="str">
        <f t="shared" si="26"/>
        <v/>
      </c>
      <c r="D540" s="67"/>
      <c r="E540" s="71"/>
      <c r="F540" s="71"/>
      <c r="G540" s="72"/>
      <c r="H540" s="73"/>
      <c r="I540" s="68"/>
      <c r="J540" s="68"/>
      <c r="K540" s="70"/>
      <c r="L540" s="74"/>
      <c r="M540" s="67"/>
      <c r="N540" s="75"/>
      <c r="O540" s="75"/>
      <c r="P540" s="76"/>
      <c r="Q540" s="76"/>
      <c r="R540" s="119"/>
      <c r="S540" s="77"/>
      <c r="T540" s="80" t="str">
        <f t="shared" si="27"/>
        <v/>
      </c>
      <c r="U540" s="78" t="str">
        <f t="shared" si="28"/>
        <v/>
      </c>
      <c r="V540" s="77"/>
      <c r="W540" s="77"/>
      <c r="X540" s="19"/>
      <c r="Y540" s="140" t="str">
        <f>IF(B540=2.11,U540*VLOOKUP("101",Lohntabelle!N:P,2,FALSE),IFERROR(U540*VLOOKUP(I540&amp;"31",Lohntabelle!N:P,2,FALSE),""))</f>
        <v/>
      </c>
      <c r="Z540" s="141" t="str">
        <f>IF($B540="","",VLOOKUP($B540,Funktionen!$B$3:$E$99,3,FALSE))</f>
        <v/>
      </c>
      <c r="AA540" s="141" t="str">
        <f>IF($B540="","",VLOOKUP($B540,Funktionen!$B$3:$E$99,4,FALSE))</f>
        <v/>
      </c>
    </row>
    <row r="541" spans="1:27" s="144" customFormat="1" x14ac:dyDescent="0.2">
      <c r="A541" s="67"/>
      <c r="B541" s="68"/>
      <c r="C541" s="69" t="str">
        <f t="shared" si="26"/>
        <v/>
      </c>
      <c r="D541" s="67"/>
      <c r="E541" s="71"/>
      <c r="F541" s="71"/>
      <c r="G541" s="72"/>
      <c r="H541" s="73"/>
      <c r="I541" s="68"/>
      <c r="J541" s="68"/>
      <c r="K541" s="70"/>
      <c r="L541" s="74"/>
      <c r="M541" s="67"/>
      <c r="N541" s="75"/>
      <c r="O541" s="75"/>
      <c r="P541" s="76"/>
      <c r="Q541" s="76"/>
      <c r="R541" s="119"/>
      <c r="S541" s="77"/>
      <c r="T541" s="80" t="str">
        <f t="shared" si="27"/>
        <v/>
      </c>
      <c r="U541" s="78" t="str">
        <f t="shared" si="28"/>
        <v/>
      </c>
      <c r="V541" s="77"/>
      <c r="W541" s="77"/>
      <c r="X541" s="19"/>
      <c r="Y541" s="140" t="str">
        <f>IF(B541=2.11,U541*VLOOKUP("101",Lohntabelle!N:P,2,FALSE),IFERROR(U541*VLOOKUP(I541&amp;"31",Lohntabelle!N:P,2,FALSE),""))</f>
        <v/>
      </c>
      <c r="Z541" s="141" t="str">
        <f>IF($B541="","",VLOOKUP($B541,Funktionen!$B$3:$E$99,3,FALSE))</f>
        <v/>
      </c>
      <c r="AA541" s="141" t="str">
        <f>IF($B541="","",VLOOKUP($B541,Funktionen!$B$3:$E$99,4,FALSE))</f>
        <v/>
      </c>
    </row>
    <row r="542" spans="1:27" s="144" customFormat="1" x14ac:dyDescent="0.2">
      <c r="A542" s="67"/>
      <c r="B542" s="68"/>
      <c r="C542" s="69" t="str">
        <f t="shared" si="26"/>
        <v/>
      </c>
      <c r="D542" s="67"/>
      <c r="E542" s="71"/>
      <c r="F542" s="71"/>
      <c r="G542" s="72"/>
      <c r="H542" s="73"/>
      <c r="I542" s="68"/>
      <c r="J542" s="68"/>
      <c r="K542" s="70"/>
      <c r="L542" s="74"/>
      <c r="M542" s="67"/>
      <c r="N542" s="75"/>
      <c r="O542" s="75"/>
      <c r="P542" s="76"/>
      <c r="Q542" s="76"/>
      <c r="R542" s="119"/>
      <c r="S542" s="77"/>
      <c r="T542" s="80" t="str">
        <f t="shared" si="27"/>
        <v/>
      </c>
      <c r="U542" s="78" t="str">
        <f t="shared" si="28"/>
        <v/>
      </c>
      <c r="V542" s="77"/>
      <c r="W542" s="77"/>
      <c r="X542" s="19"/>
      <c r="Y542" s="140" t="str">
        <f>IF(B542=2.11,U542*VLOOKUP("101",Lohntabelle!N:P,2,FALSE),IFERROR(U542*VLOOKUP(I542&amp;"31",Lohntabelle!N:P,2,FALSE),""))</f>
        <v/>
      </c>
      <c r="Z542" s="141" t="str">
        <f>IF($B542="","",VLOOKUP($B542,Funktionen!$B$3:$E$99,3,FALSE))</f>
        <v/>
      </c>
      <c r="AA542" s="141" t="str">
        <f>IF($B542="","",VLOOKUP($B542,Funktionen!$B$3:$E$99,4,FALSE))</f>
        <v/>
      </c>
    </row>
    <row r="543" spans="1:27" s="144" customFormat="1" x14ac:dyDescent="0.2">
      <c r="A543" s="67"/>
      <c r="B543" s="68"/>
      <c r="C543" s="69" t="str">
        <f t="shared" si="26"/>
        <v/>
      </c>
      <c r="D543" s="67"/>
      <c r="E543" s="71"/>
      <c r="F543" s="71"/>
      <c r="G543" s="72"/>
      <c r="H543" s="73"/>
      <c r="I543" s="68"/>
      <c r="J543" s="68"/>
      <c r="K543" s="70"/>
      <c r="L543" s="74"/>
      <c r="M543" s="67"/>
      <c r="N543" s="75"/>
      <c r="O543" s="75"/>
      <c r="P543" s="76"/>
      <c r="Q543" s="76"/>
      <c r="R543" s="119"/>
      <c r="S543" s="77"/>
      <c r="T543" s="80" t="str">
        <f t="shared" si="27"/>
        <v/>
      </c>
      <c r="U543" s="78" t="str">
        <f t="shared" si="28"/>
        <v/>
      </c>
      <c r="V543" s="77"/>
      <c r="W543" s="77"/>
      <c r="X543" s="19"/>
      <c r="Y543" s="140" t="str">
        <f>IF(B543=2.11,U543*VLOOKUP("101",Lohntabelle!N:P,2,FALSE),IFERROR(U543*VLOOKUP(I543&amp;"31",Lohntabelle!N:P,2,FALSE),""))</f>
        <v/>
      </c>
      <c r="Z543" s="141" t="str">
        <f>IF($B543="","",VLOOKUP($B543,Funktionen!$B$3:$E$99,3,FALSE))</f>
        <v/>
      </c>
      <c r="AA543" s="141" t="str">
        <f>IF($B543="","",VLOOKUP($B543,Funktionen!$B$3:$E$99,4,FALSE))</f>
        <v/>
      </c>
    </row>
    <row r="544" spans="1:27" s="144" customFormat="1" x14ac:dyDescent="0.2">
      <c r="A544" s="67"/>
      <c r="B544" s="68"/>
      <c r="C544" s="69" t="str">
        <f t="shared" si="26"/>
        <v/>
      </c>
      <c r="D544" s="67"/>
      <c r="E544" s="71"/>
      <c r="F544" s="71"/>
      <c r="G544" s="72"/>
      <c r="H544" s="73"/>
      <c r="I544" s="68"/>
      <c r="J544" s="68"/>
      <c r="K544" s="70"/>
      <c r="L544" s="74"/>
      <c r="M544" s="67"/>
      <c r="N544" s="75"/>
      <c r="O544" s="75"/>
      <c r="P544" s="76"/>
      <c r="Q544" s="76"/>
      <c r="R544" s="119"/>
      <c r="S544" s="77"/>
      <c r="T544" s="80" t="str">
        <f t="shared" si="27"/>
        <v/>
      </c>
      <c r="U544" s="78" t="str">
        <f t="shared" si="28"/>
        <v/>
      </c>
      <c r="V544" s="77"/>
      <c r="W544" s="77"/>
      <c r="X544" s="19"/>
      <c r="Y544" s="140" t="str">
        <f>IF(B544=2.11,U544*VLOOKUP("101",Lohntabelle!N:P,2,FALSE),IFERROR(U544*VLOOKUP(I544&amp;"31",Lohntabelle!N:P,2,FALSE),""))</f>
        <v/>
      </c>
      <c r="Z544" s="141" t="str">
        <f>IF($B544="","",VLOOKUP($B544,Funktionen!$B$3:$E$99,3,FALSE))</f>
        <v/>
      </c>
      <c r="AA544" s="141" t="str">
        <f>IF($B544="","",VLOOKUP($B544,Funktionen!$B$3:$E$99,4,FALSE))</f>
        <v/>
      </c>
    </row>
    <row r="545" spans="1:27" s="144" customFormat="1" x14ac:dyDescent="0.2">
      <c r="A545" s="67"/>
      <c r="B545" s="68"/>
      <c r="C545" s="69" t="str">
        <f t="shared" si="26"/>
        <v/>
      </c>
      <c r="D545" s="67"/>
      <c r="E545" s="71"/>
      <c r="F545" s="71"/>
      <c r="G545" s="72"/>
      <c r="H545" s="73"/>
      <c r="I545" s="68"/>
      <c r="J545" s="68"/>
      <c r="K545" s="70"/>
      <c r="L545" s="74"/>
      <c r="M545" s="67"/>
      <c r="N545" s="75"/>
      <c r="O545" s="75"/>
      <c r="P545" s="76"/>
      <c r="Q545" s="76"/>
      <c r="R545" s="119"/>
      <c r="S545" s="77"/>
      <c r="T545" s="80" t="str">
        <f t="shared" si="27"/>
        <v/>
      </c>
      <c r="U545" s="78" t="str">
        <f t="shared" si="28"/>
        <v/>
      </c>
      <c r="V545" s="77"/>
      <c r="W545" s="77"/>
      <c r="X545" s="19"/>
      <c r="Y545" s="140" t="str">
        <f>IF(B545=2.11,U545*VLOOKUP("101",Lohntabelle!N:P,2,FALSE),IFERROR(U545*VLOOKUP(I545&amp;"31",Lohntabelle!N:P,2,FALSE),""))</f>
        <v/>
      </c>
      <c r="Z545" s="141" t="str">
        <f>IF($B545="","",VLOOKUP($B545,Funktionen!$B$3:$E$99,3,FALSE))</f>
        <v/>
      </c>
      <c r="AA545" s="141" t="str">
        <f>IF($B545="","",VLOOKUP($B545,Funktionen!$B$3:$E$99,4,FALSE))</f>
        <v/>
      </c>
    </row>
    <row r="546" spans="1:27" s="144" customFormat="1" x14ac:dyDescent="0.2">
      <c r="A546" s="67"/>
      <c r="B546" s="68"/>
      <c r="C546" s="69" t="str">
        <f t="shared" si="26"/>
        <v/>
      </c>
      <c r="D546" s="67"/>
      <c r="E546" s="71"/>
      <c r="F546" s="71"/>
      <c r="G546" s="72"/>
      <c r="H546" s="73"/>
      <c r="I546" s="68"/>
      <c r="J546" s="68"/>
      <c r="K546" s="70"/>
      <c r="L546" s="74"/>
      <c r="M546" s="67"/>
      <c r="N546" s="75"/>
      <c r="O546" s="75"/>
      <c r="P546" s="76"/>
      <c r="Q546" s="76"/>
      <c r="R546" s="119"/>
      <c r="S546" s="77"/>
      <c r="T546" s="80" t="str">
        <f t="shared" si="27"/>
        <v/>
      </c>
      <c r="U546" s="78" t="str">
        <f t="shared" si="28"/>
        <v/>
      </c>
      <c r="V546" s="77"/>
      <c r="W546" s="77"/>
      <c r="X546" s="19"/>
      <c r="Y546" s="140" t="str">
        <f>IF(B546=2.11,U546*VLOOKUP("101",Lohntabelle!N:P,2,FALSE),IFERROR(U546*VLOOKUP(I546&amp;"31",Lohntabelle!N:P,2,FALSE),""))</f>
        <v/>
      </c>
      <c r="Z546" s="141" t="str">
        <f>IF($B546="","",VLOOKUP($B546,Funktionen!$B$3:$E$99,3,FALSE))</f>
        <v/>
      </c>
      <c r="AA546" s="141" t="str">
        <f>IF($B546="","",VLOOKUP($B546,Funktionen!$B$3:$E$99,4,FALSE))</f>
        <v/>
      </c>
    </row>
    <row r="547" spans="1:27" s="144" customFormat="1" x14ac:dyDescent="0.2">
      <c r="A547" s="67"/>
      <c r="B547" s="68"/>
      <c r="C547" s="69" t="str">
        <f t="shared" si="26"/>
        <v/>
      </c>
      <c r="D547" s="67"/>
      <c r="E547" s="71"/>
      <c r="F547" s="71"/>
      <c r="G547" s="72"/>
      <c r="H547" s="73"/>
      <c r="I547" s="68"/>
      <c r="J547" s="68"/>
      <c r="K547" s="70"/>
      <c r="L547" s="74"/>
      <c r="M547" s="67"/>
      <c r="N547" s="75"/>
      <c r="O547" s="75"/>
      <c r="P547" s="76"/>
      <c r="Q547" s="76"/>
      <c r="R547" s="119"/>
      <c r="S547" s="77"/>
      <c r="T547" s="80" t="str">
        <f t="shared" si="27"/>
        <v/>
      </c>
      <c r="U547" s="78" t="str">
        <f t="shared" si="28"/>
        <v/>
      </c>
      <c r="V547" s="77"/>
      <c r="W547" s="77"/>
      <c r="X547" s="19"/>
      <c r="Y547" s="140" t="str">
        <f>IF(B547=2.11,U547*VLOOKUP("101",Lohntabelle!N:P,2,FALSE),IFERROR(U547*VLOOKUP(I547&amp;"31",Lohntabelle!N:P,2,FALSE),""))</f>
        <v/>
      </c>
      <c r="Z547" s="141" t="str">
        <f>IF($B547="","",VLOOKUP($B547,Funktionen!$B$3:$E$99,3,FALSE))</f>
        <v/>
      </c>
      <c r="AA547" s="141" t="str">
        <f>IF($B547="","",VLOOKUP($B547,Funktionen!$B$3:$E$99,4,FALSE))</f>
        <v/>
      </c>
    </row>
    <row r="548" spans="1:27" s="144" customFormat="1" x14ac:dyDescent="0.2">
      <c r="A548" s="67"/>
      <c r="B548" s="68"/>
      <c r="C548" s="69" t="str">
        <f t="shared" si="26"/>
        <v/>
      </c>
      <c r="D548" s="67"/>
      <c r="E548" s="71"/>
      <c r="F548" s="71"/>
      <c r="G548" s="72"/>
      <c r="H548" s="73"/>
      <c r="I548" s="68"/>
      <c r="J548" s="68"/>
      <c r="K548" s="70"/>
      <c r="L548" s="74"/>
      <c r="M548" s="67"/>
      <c r="N548" s="75"/>
      <c r="O548" s="75"/>
      <c r="P548" s="76"/>
      <c r="Q548" s="76"/>
      <c r="R548" s="119"/>
      <c r="S548" s="77"/>
      <c r="T548" s="80" t="str">
        <f t="shared" si="27"/>
        <v/>
      </c>
      <c r="U548" s="78" t="str">
        <f t="shared" si="28"/>
        <v/>
      </c>
      <c r="V548" s="77"/>
      <c r="W548" s="77"/>
      <c r="X548" s="19"/>
      <c r="Y548" s="140" t="str">
        <f>IF(B548=2.11,U548*VLOOKUP("101",Lohntabelle!N:P,2,FALSE),IFERROR(U548*VLOOKUP(I548&amp;"31",Lohntabelle!N:P,2,FALSE),""))</f>
        <v/>
      </c>
      <c r="Z548" s="141" t="str">
        <f>IF($B548="","",VLOOKUP($B548,Funktionen!$B$3:$E$99,3,FALSE))</f>
        <v/>
      </c>
      <c r="AA548" s="141" t="str">
        <f>IF($B548="","",VLOOKUP($B548,Funktionen!$B$3:$E$99,4,FALSE))</f>
        <v/>
      </c>
    </row>
    <row r="549" spans="1:27" s="144" customFormat="1" x14ac:dyDescent="0.2">
      <c r="A549" s="67"/>
      <c r="B549" s="68"/>
      <c r="C549" s="69" t="str">
        <f t="shared" si="26"/>
        <v/>
      </c>
      <c r="D549" s="67"/>
      <c r="E549" s="71"/>
      <c r="F549" s="71"/>
      <c r="G549" s="72"/>
      <c r="H549" s="73"/>
      <c r="I549" s="68"/>
      <c r="J549" s="68"/>
      <c r="K549" s="70"/>
      <c r="L549" s="74"/>
      <c r="M549" s="67"/>
      <c r="N549" s="75"/>
      <c r="O549" s="75"/>
      <c r="P549" s="76"/>
      <c r="Q549" s="76"/>
      <c r="R549" s="119"/>
      <c r="S549" s="77"/>
      <c r="T549" s="80" t="str">
        <f t="shared" si="27"/>
        <v/>
      </c>
      <c r="U549" s="78" t="str">
        <f t="shared" si="28"/>
        <v/>
      </c>
      <c r="V549" s="77"/>
      <c r="W549" s="77"/>
      <c r="X549" s="19"/>
      <c r="Y549" s="140" t="str">
        <f>IF(B549=2.11,U549*VLOOKUP("101",Lohntabelle!N:P,2,FALSE),IFERROR(U549*VLOOKUP(I549&amp;"31",Lohntabelle!N:P,2,FALSE),""))</f>
        <v/>
      </c>
      <c r="Z549" s="141" t="str">
        <f>IF($B549="","",VLOOKUP($B549,Funktionen!$B$3:$E$99,3,FALSE))</f>
        <v/>
      </c>
      <c r="AA549" s="141" t="str">
        <f>IF($B549="","",VLOOKUP($B549,Funktionen!$B$3:$E$99,4,FALSE))</f>
        <v/>
      </c>
    </row>
    <row r="550" spans="1:27" s="144" customFormat="1" x14ac:dyDescent="0.2">
      <c r="A550" s="67"/>
      <c r="B550" s="68"/>
      <c r="C550" s="69" t="str">
        <f t="shared" si="26"/>
        <v/>
      </c>
      <c r="D550" s="67"/>
      <c r="E550" s="71"/>
      <c r="F550" s="71"/>
      <c r="G550" s="72"/>
      <c r="H550" s="73"/>
      <c r="I550" s="68"/>
      <c r="J550" s="68"/>
      <c r="K550" s="70"/>
      <c r="L550" s="74"/>
      <c r="M550" s="67"/>
      <c r="N550" s="75"/>
      <c r="O550" s="75"/>
      <c r="P550" s="76"/>
      <c r="Q550" s="76"/>
      <c r="R550" s="119"/>
      <c r="S550" s="77"/>
      <c r="T550" s="80" t="str">
        <f t="shared" si="27"/>
        <v/>
      </c>
      <c r="U550" s="78" t="str">
        <f t="shared" si="28"/>
        <v/>
      </c>
      <c r="V550" s="77"/>
      <c r="W550" s="77"/>
      <c r="X550" s="19"/>
      <c r="Y550" s="140" t="str">
        <f>IF(B550=2.11,U550*VLOOKUP("101",Lohntabelle!N:P,2,FALSE),IFERROR(U550*VLOOKUP(I550&amp;"31",Lohntabelle!N:P,2,FALSE),""))</f>
        <v/>
      </c>
      <c r="Z550" s="141" t="str">
        <f>IF($B550="","",VLOOKUP($B550,Funktionen!$B$3:$E$99,3,FALSE))</f>
        <v/>
      </c>
      <c r="AA550" s="141" t="str">
        <f>IF($B550="","",VLOOKUP($B550,Funktionen!$B$3:$E$99,4,FALSE))</f>
        <v/>
      </c>
    </row>
    <row r="551" spans="1:27" s="144" customFormat="1" x14ac:dyDescent="0.2">
      <c r="A551" s="67"/>
      <c r="B551" s="68"/>
      <c r="C551" s="69" t="str">
        <f t="shared" si="26"/>
        <v/>
      </c>
      <c r="D551" s="67"/>
      <c r="E551" s="71"/>
      <c r="F551" s="71"/>
      <c r="G551" s="72"/>
      <c r="H551" s="73"/>
      <c r="I551" s="68"/>
      <c r="J551" s="68"/>
      <c r="K551" s="70"/>
      <c r="L551" s="74"/>
      <c r="M551" s="67"/>
      <c r="N551" s="75"/>
      <c r="O551" s="75"/>
      <c r="P551" s="76"/>
      <c r="Q551" s="76"/>
      <c r="R551" s="119"/>
      <c r="S551" s="77"/>
      <c r="T551" s="80" t="str">
        <f t="shared" si="27"/>
        <v/>
      </c>
      <c r="U551" s="78" t="str">
        <f t="shared" si="28"/>
        <v/>
      </c>
      <c r="V551" s="77"/>
      <c r="W551" s="77"/>
      <c r="X551" s="19"/>
      <c r="Y551" s="140" t="str">
        <f>IF(B551=2.11,U551*VLOOKUP("101",Lohntabelle!N:P,2,FALSE),IFERROR(U551*VLOOKUP(I551&amp;"31",Lohntabelle!N:P,2,FALSE),""))</f>
        <v/>
      </c>
      <c r="Z551" s="141" t="str">
        <f>IF($B551="","",VLOOKUP($B551,Funktionen!$B$3:$E$99,3,FALSE))</f>
        <v/>
      </c>
      <c r="AA551" s="141" t="str">
        <f>IF($B551="","",VLOOKUP($B551,Funktionen!$B$3:$E$99,4,FALSE))</f>
        <v/>
      </c>
    </row>
    <row r="552" spans="1:27" s="144" customFormat="1" x14ac:dyDescent="0.2">
      <c r="A552" s="67"/>
      <c r="B552" s="68"/>
      <c r="C552" s="69" t="str">
        <f t="shared" si="26"/>
        <v/>
      </c>
      <c r="D552" s="67"/>
      <c r="E552" s="71"/>
      <c r="F552" s="71"/>
      <c r="G552" s="72"/>
      <c r="H552" s="73"/>
      <c r="I552" s="68"/>
      <c r="J552" s="68"/>
      <c r="K552" s="70"/>
      <c r="L552" s="74"/>
      <c r="M552" s="67"/>
      <c r="N552" s="75"/>
      <c r="O552" s="75"/>
      <c r="P552" s="76"/>
      <c r="Q552" s="76"/>
      <c r="R552" s="119"/>
      <c r="S552" s="77"/>
      <c r="T552" s="80" t="str">
        <f t="shared" si="27"/>
        <v/>
      </c>
      <c r="U552" s="78" t="str">
        <f t="shared" si="28"/>
        <v/>
      </c>
      <c r="V552" s="77"/>
      <c r="W552" s="77"/>
      <c r="X552" s="19"/>
      <c r="Y552" s="140" t="str">
        <f>IF(B552=2.11,U552*VLOOKUP("101",Lohntabelle!N:P,2,FALSE),IFERROR(U552*VLOOKUP(I552&amp;"31",Lohntabelle!N:P,2,FALSE),""))</f>
        <v/>
      </c>
      <c r="Z552" s="141" t="str">
        <f>IF($B552="","",VLOOKUP($B552,Funktionen!$B$3:$E$99,3,FALSE))</f>
        <v/>
      </c>
      <c r="AA552" s="141" t="str">
        <f>IF($B552="","",VLOOKUP($B552,Funktionen!$B$3:$E$99,4,FALSE))</f>
        <v/>
      </c>
    </row>
    <row r="553" spans="1:27" s="144" customFormat="1" x14ac:dyDescent="0.2">
      <c r="A553" s="67"/>
      <c r="B553" s="68"/>
      <c r="C553" s="69" t="str">
        <f t="shared" si="26"/>
        <v/>
      </c>
      <c r="D553" s="67"/>
      <c r="E553" s="71"/>
      <c r="F553" s="71"/>
      <c r="G553" s="72"/>
      <c r="H553" s="73"/>
      <c r="I553" s="68"/>
      <c r="J553" s="68"/>
      <c r="K553" s="70"/>
      <c r="L553" s="74"/>
      <c r="M553" s="67"/>
      <c r="N553" s="75"/>
      <c r="O553" s="75"/>
      <c r="P553" s="76"/>
      <c r="Q553" s="76"/>
      <c r="R553" s="119"/>
      <c r="S553" s="77"/>
      <c r="T553" s="80" t="str">
        <f t="shared" si="27"/>
        <v/>
      </c>
      <c r="U553" s="78" t="str">
        <f t="shared" si="28"/>
        <v/>
      </c>
      <c r="V553" s="77"/>
      <c r="W553" s="77"/>
      <c r="X553" s="19"/>
      <c r="Y553" s="140" t="str">
        <f>IF(B553=2.11,U553*VLOOKUP("101",Lohntabelle!N:P,2,FALSE),IFERROR(U553*VLOOKUP(I553&amp;"31",Lohntabelle!N:P,2,FALSE),""))</f>
        <v/>
      </c>
      <c r="Z553" s="141" t="str">
        <f>IF($B553="","",VLOOKUP($B553,Funktionen!$B$3:$E$99,3,FALSE))</f>
        <v/>
      </c>
      <c r="AA553" s="141" t="str">
        <f>IF($B553="","",VLOOKUP($B553,Funktionen!$B$3:$E$99,4,FALSE))</f>
        <v/>
      </c>
    </row>
    <row r="554" spans="1:27" s="144" customFormat="1" x14ac:dyDescent="0.2">
      <c r="A554" s="67"/>
      <c r="B554" s="68"/>
      <c r="C554" s="69" t="str">
        <f t="shared" si="26"/>
        <v/>
      </c>
      <c r="D554" s="67"/>
      <c r="E554" s="71"/>
      <c r="F554" s="71"/>
      <c r="G554" s="72"/>
      <c r="H554" s="73"/>
      <c r="I554" s="68"/>
      <c r="J554" s="68"/>
      <c r="K554" s="70"/>
      <c r="L554" s="74"/>
      <c r="M554" s="67"/>
      <c r="N554" s="75"/>
      <c r="O554" s="75"/>
      <c r="P554" s="76"/>
      <c r="Q554" s="76"/>
      <c r="R554" s="119"/>
      <c r="S554" s="77"/>
      <c r="T554" s="80" t="str">
        <f t="shared" si="27"/>
        <v/>
      </c>
      <c r="U554" s="78" t="str">
        <f t="shared" si="28"/>
        <v/>
      </c>
      <c r="V554" s="77"/>
      <c r="W554" s="77"/>
      <c r="X554" s="19"/>
      <c r="Y554" s="140" t="str">
        <f>IF(B554=2.11,U554*VLOOKUP("101",Lohntabelle!N:P,2,FALSE),IFERROR(U554*VLOOKUP(I554&amp;"31",Lohntabelle!N:P,2,FALSE),""))</f>
        <v/>
      </c>
      <c r="Z554" s="141" t="str">
        <f>IF($B554="","",VLOOKUP($B554,Funktionen!$B$3:$E$99,3,FALSE))</f>
        <v/>
      </c>
      <c r="AA554" s="141" t="str">
        <f>IF($B554="","",VLOOKUP($B554,Funktionen!$B$3:$E$99,4,FALSE))</f>
        <v/>
      </c>
    </row>
    <row r="555" spans="1:27" s="144" customFormat="1" x14ac:dyDescent="0.2">
      <c r="A555" s="67"/>
      <c r="B555" s="68"/>
      <c r="C555" s="69" t="str">
        <f t="shared" si="26"/>
        <v/>
      </c>
      <c r="D555" s="67"/>
      <c r="E555" s="71"/>
      <c r="F555" s="71"/>
      <c r="G555" s="72"/>
      <c r="H555" s="73"/>
      <c r="I555" s="68"/>
      <c r="J555" s="68"/>
      <c r="K555" s="70"/>
      <c r="L555" s="74"/>
      <c r="M555" s="67"/>
      <c r="N555" s="75"/>
      <c r="O555" s="75"/>
      <c r="P555" s="76"/>
      <c r="Q555" s="76"/>
      <c r="R555" s="119"/>
      <c r="S555" s="77"/>
      <c r="T555" s="80" t="str">
        <f t="shared" si="27"/>
        <v/>
      </c>
      <c r="U555" s="78" t="str">
        <f t="shared" si="28"/>
        <v/>
      </c>
      <c r="V555" s="77"/>
      <c r="W555" s="77"/>
      <c r="X555" s="19"/>
      <c r="Y555" s="140" t="str">
        <f>IF(B555=2.11,U555*VLOOKUP("101",Lohntabelle!N:P,2,FALSE),IFERROR(U555*VLOOKUP(I555&amp;"31",Lohntabelle!N:P,2,FALSE),""))</f>
        <v/>
      </c>
      <c r="Z555" s="141" t="str">
        <f>IF($B555="","",VLOOKUP($B555,Funktionen!$B$3:$E$99,3,FALSE))</f>
        <v/>
      </c>
      <c r="AA555" s="141" t="str">
        <f>IF($B555="","",VLOOKUP($B555,Funktionen!$B$3:$E$99,4,FALSE))</f>
        <v/>
      </c>
    </row>
    <row r="556" spans="1:27" s="144" customFormat="1" x14ac:dyDescent="0.2">
      <c r="A556" s="67"/>
      <c r="B556" s="68"/>
      <c r="C556" s="69" t="str">
        <f t="shared" ref="C556:C600" si="29">IF(B556="","",VLOOKUP(B556,Einreihungsplan,2,0))</f>
        <v/>
      </c>
      <c r="D556" s="67"/>
      <c r="E556" s="71"/>
      <c r="F556" s="71"/>
      <c r="G556" s="72"/>
      <c r="H556" s="73"/>
      <c r="I556" s="68"/>
      <c r="J556" s="68"/>
      <c r="K556" s="70"/>
      <c r="L556" s="74"/>
      <c r="M556" s="67"/>
      <c r="N556" s="75"/>
      <c r="O556" s="75"/>
      <c r="P556" s="76"/>
      <c r="Q556" s="76"/>
      <c r="R556" s="119"/>
      <c r="S556" s="77"/>
      <c r="T556" s="80" t="str">
        <f t="shared" ref="T556:T600" si="30">IFERROR(IF(B556=2.11,
IF(S556&lt;Y556*0.645*0.5,S556-Y556*0.645*0.5,IF(S556&gt;Y556,S556-Y556,"")),
IF(S556&lt;Y556*0.645,S556-Y556*0.645,IF(S556&gt;Y556,S556-Y556,""))),"")</f>
        <v/>
      </c>
      <c r="U556" s="78" t="str">
        <f t="shared" ref="U556:U600" si="31">IF(L556=0,"",IFERROR(R556/12*L556,""))</f>
        <v/>
      </c>
      <c r="V556" s="77"/>
      <c r="W556" s="77"/>
      <c r="X556" s="19"/>
      <c r="Y556" s="140" t="str">
        <f>IF(B556=2.11,U556*VLOOKUP("101",Lohntabelle!N:P,2,FALSE),IFERROR(U556*VLOOKUP(I556&amp;"31",Lohntabelle!N:P,2,FALSE),""))</f>
        <v/>
      </c>
      <c r="Z556" s="141" t="str">
        <f>IF($B556="","",VLOOKUP($B556,Funktionen!$B$3:$E$99,3,FALSE))</f>
        <v/>
      </c>
      <c r="AA556" s="141" t="str">
        <f>IF($B556="","",VLOOKUP($B556,Funktionen!$B$3:$E$99,4,FALSE))</f>
        <v/>
      </c>
    </row>
    <row r="557" spans="1:27" s="144" customFormat="1" x14ac:dyDescent="0.2">
      <c r="A557" s="67"/>
      <c r="B557" s="68"/>
      <c r="C557" s="69" t="str">
        <f t="shared" si="29"/>
        <v/>
      </c>
      <c r="D557" s="67"/>
      <c r="E557" s="71"/>
      <c r="F557" s="71"/>
      <c r="G557" s="72"/>
      <c r="H557" s="73"/>
      <c r="I557" s="68"/>
      <c r="J557" s="68"/>
      <c r="K557" s="70"/>
      <c r="L557" s="74"/>
      <c r="M557" s="67"/>
      <c r="N557" s="75"/>
      <c r="O557" s="75"/>
      <c r="P557" s="76"/>
      <c r="Q557" s="76"/>
      <c r="R557" s="119"/>
      <c r="S557" s="77"/>
      <c r="T557" s="80" t="str">
        <f t="shared" si="30"/>
        <v/>
      </c>
      <c r="U557" s="78" t="str">
        <f t="shared" si="31"/>
        <v/>
      </c>
      <c r="V557" s="77"/>
      <c r="W557" s="77"/>
      <c r="X557" s="19"/>
      <c r="Y557" s="140" t="str">
        <f>IF(B557=2.11,U557*VLOOKUP("101",Lohntabelle!N:P,2,FALSE),IFERROR(U557*VLOOKUP(I557&amp;"31",Lohntabelle!N:P,2,FALSE),""))</f>
        <v/>
      </c>
      <c r="Z557" s="141" t="str">
        <f>IF($B557="","",VLOOKUP($B557,Funktionen!$B$3:$E$99,3,FALSE))</f>
        <v/>
      </c>
      <c r="AA557" s="141" t="str">
        <f>IF($B557="","",VLOOKUP($B557,Funktionen!$B$3:$E$99,4,FALSE))</f>
        <v/>
      </c>
    </row>
    <row r="558" spans="1:27" s="144" customFormat="1" x14ac:dyDescent="0.2">
      <c r="A558" s="67"/>
      <c r="B558" s="68"/>
      <c r="C558" s="69" t="str">
        <f t="shared" si="29"/>
        <v/>
      </c>
      <c r="D558" s="67"/>
      <c r="E558" s="71"/>
      <c r="F558" s="71"/>
      <c r="G558" s="72"/>
      <c r="H558" s="73"/>
      <c r="I558" s="68"/>
      <c r="J558" s="68"/>
      <c r="K558" s="70"/>
      <c r="L558" s="74"/>
      <c r="M558" s="67"/>
      <c r="N558" s="75"/>
      <c r="O558" s="75"/>
      <c r="P558" s="76"/>
      <c r="Q558" s="76"/>
      <c r="R558" s="119"/>
      <c r="S558" s="77"/>
      <c r="T558" s="80" t="str">
        <f t="shared" si="30"/>
        <v/>
      </c>
      <c r="U558" s="78" t="str">
        <f t="shared" si="31"/>
        <v/>
      </c>
      <c r="V558" s="77"/>
      <c r="W558" s="77"/>
      <c r="X558" s="19"/>
      <c r="Y558" s="140" t="str">
        <f>IF(B558=2.11,U558*VLOOKUP("101",Lohntabelle!N:P,2,FALSE),IFERROR(U558*VLOOKUP(I558&amp;"31",Lohntabelle!N:P,2,FALSE),""))</f>
        <v/>
      </c>
      <c r="Z558" s="141" t="str">
        <f>IF($B558="","",VLOOKUP($B558,Funktionen!$B$3:$E$99,3,FALSE))</f>
        <v/>
      </c>
      <c r="AA558" s="141" t="str">
        <f>IF($B558="","",VLOOKUP($B558,Funktionen!$B$3:$E$99,4,FALSE))</f>
        <v/>
      </c>
    </row>
    <row r="559" spans="1:27" s="144" customFormat="1" x14ac:dyDescent="0.2">
      <c r="A559" s="67"/>
      <c r="B559" s="68"/>
      <c r="C559" s="69" t="str">
        <f t="shared" si="29"/>
        <v/>
      </c>
      <c r="D559" s="67"/>
      <c r="E559" s="71"/>
      <c r="F559" s="71"/>
      <c r="G559" s="72"/>
      <c r="H559" s="73"/>
      <c r="I559" s="68"/>
      <c r="J559" s="68"/>
      <c r="K559" s="70"/>
      <c r="L559" s="74"/>
      <c r="M559" s="67"/>
      <c r="N559" s="75"/>
      <c r="O559" s="75"/>
      <c r="P559" s="76"/>
      <c r="Q559" s="76"/>
      <c r="R559" s="119"/>
      <c r="S559" s="77"/>
      <c r="T559" s="80" t="str">
        <f t="shared" si="30"/>
        <v/>
      </c>
      <c r="U559" s="78" t="str">
        <f t="shared" si="31"/>
        <v/>
      </c>
      <c r="V559" s="77"/>
      <c r="W559" s="77"/>
      <c r="X559" s="19"/>
      <c r="Y559" s="140" t="str">
        <f>IF(B559=2.11,U559*VLOOKUP("101",Lohntabelle!N:P,2,FALSE),IFERROR(U559*VLOOKUP(I559&amp;"31",Lohntabelle!N:P,2,FALSE),""))</f>
        <v/>
      </c>
      <c r="Z559" s="141" t="str">
        <f>IF($B559="","",VLOOKUP($B559,Funktionen!$B$3:$E$99,3,FALSE))</f>
        <v/>
      </c>
      <c r="AA559" s="141" t="str">
        <f>IF($B559="","",VLOOKUP($B559,Funktionen!$B$3:$E$99,4,FALSE))</f>
        <v/>
      </c>
    </row>
    <row r="560" spans="1:27" s="144" customFormat="1" x14ac:dyDescent="0.2">
      <c r="A560" s="67"/>
      <c r="B560" s="68"/>
      <c r="C560" s="69" t="str">
        <f t="shared" si="29"/>
        <v/>
      </c>
      <c r="D560" s="67"/>
      <c r="E560" s="71"/>
      <c r="F560" s="71"/>
      <c r="G560" s="72"/>
      <c r="H560" s="73"/>
      <c r="I560" s="68"/>
      <c r="J560" s="68"/>
      <c r="K560" s="70"/>
      <c r="L560" s="74"/>
      <c r="M560" s="67"/>
      <c r="N560" s="75"/>
      <c r="O560" s="75"/>
      <c r="P560" s="76"/>
      <c r="Q560" s="76"/>
      <c r="R560" s="119"/>
      <c r="S560" s="77"/>
      <c r="T560" s="80" t="str">
        <f t="shared" si="30"/>
        <v/>
      </c>
      <c r="U560" s="78" t="str">
        <f t="shared" si="31"/>
        <v/>
      </c>
      <c r="V560" s="77"/>
      <c r="W560" s="77"/>
      <c r="X560" s="19"/>
      <c r="Y560" s="140" t="str">
        <f>IF(B560=2.11,U560*VLOOKUP("101",Lohntabelle!N:P,2,FALSE),IFERROR(U560*VLOOKUP(I560&amp;"31",Lohntabelle!N:P,2,FALSE),""))</f>
        <v/>
      </c>
      <c r="Z560" s="141" t="str">
        <f>IF($B560="","",VLOOKUP($B560,Funktionen!$B$3:$E$99,3,FALSE))</f>
        <v/>
      </c>
      <c r="AA560" s="141" t="str">
        <f>IF($B560="","",VLOOKUP($B560,Funktionen!$B$3:$E$99,4,FALSE))</f>
        <v/>
      </c>
    </row>
    <row r="561" spans="1:27" s="144" customFormat="1" x14ac:dyDescent="0.2">
      <c r="A561" s="67"/>
      <c r="B561" s="68"/>
      <c r="C561" s="69" t="str">
        <f t="shared" si="29"/>
        <v/>
      </c>
      <c r="D561" s="67"/>
      <c r="E561" s="71"/>
      <c r="F561" s="71"/>
      <c r="G561" s="72"/>
      <c r="H561" s="73"/>
      <c r="I561" s="68"/>
      <c r="J561" s="68"/>
      <c r="K561" s="70"/>
      <c r="L561" s="74"/>
      <c r="M561" s="67"/>
      <c r="N561" s="75"/>
      <c r="O561" s="75"/>
      <c r="P561" s="76"/>
      <c r="Q561" s="76"/>
      <c r="R561" s="119"/>
      <c r="S561" s="77"/>
      <c r="T561" s="80" t="str">
        <f t="shared" si="30"/>
        <v/>
      </c>
      <c r="U561" s="78" t="str">
        <f t="shared" si="31"/>
        <v/>
      </c>
      <c r="V561" s="77"/>
      <c r="W561" s="77"/>
      <c r="X561" s="19"/>
      <c r="Y561" s="140" t="str">
        <f>IF(B561=2.11,U561*VLOOKUP("101",Lohntabelle!N:P,2,FALSE),IFERROR(U561*VLOOKUP(I561&amp;"31",Lohntabelle!N:P,2,FALSE),""))</f>
        <v/>
      </c>
      <c r="Z561" s="141" t="str">
        <f>IF($B561="","",VLOOKUP($B561,Funktionen!$B$3:$E$99,3,FALSE))</f>
        <v/>
      </c>
      <c r="AA561" s="141" t="str">
        <f>IF($B561="","",VLOOKUP($B561,Funktionen!$B$3:$E$99,4,FALSE))</f>
        <v/>
      </c>
    </row>
    <row r="562" spans="1:27" s="144" customFormat="1" x14ac:dyDescent="0.2">
      <c r="A562" s="67"/>
      <c r="B562" s="68"/>
      <c r="C562" s="69" t="str">
        <f t="shared" si="29"/>
        <v/>
      </c>
      <c r="D562" s="67"/>
      <c r="E562" s="71"/>
      <c r="F562" s="71"/>
      <c r="G562" s="72"/>
      <c r="H562" s="73"/>
      <c r="I562" s="68"/>
      <c r="J562" s="68"/>
      <c r="K562" s="70"/>
      <c r="L562" s="74"/>
      <c r="M562" s="67"/>
      <c r="N562" s="75"/>
      <c r="O562" s="75"/>
      <c r="P562" s="76"/>
      <c r="Q562" s="76"/>
      <c r="R562" s="119"/>
      <c r="S562" s="77"/>
      <c r="T562" s="80" t="str">
        <f t="shared" si="30"/>
        <v/>
      </c>
      <c r="U562" s="78" t="str">
        <f t="shared" si="31"/>
        <v/>
      </c>
      <c r="V562" s="77"/>
      <c r="W562" s="77"/>
      <c r="X562" s="19"/>
      <c r="Y562" s="140" t="str">
        <f>IF(B562=2.11,U562*VLOOKUP("101",Lohntabelle!N:P,2,FALSE),IFERROR(U562*VLOOKUP(I562&amp;"31",Lohntabelle!N:P,2,FALSE),""))</f>
        <v/>
      </c>
      <c r="Z562" s="141" t="str">
        <f>IF($B562="","",VLOOKUP($B562,Funktionen!$B$3:$E$99,3,FALSE))</f>
        <v/>
      </c>
      <c r="AA562" s="141" t="str">
        <f>IF($B562="","",VLOOKUP($B562,Funktionen!$B$3:$E$99,4,FALSE))</f>
        <v/>
      </c>
    </row>
    <row r="563" spans="1:27" s="144" customFormat="1" x14ac:dyDescent="0.2">
      <c r="A563" s="67"/>
      <c r="B563" s="68"/>
      <c r="C563" s="69" t="str">
        <f t="shared" si="29"/>
        <v/>
      </c>
      <c r="D563" s="67"/>
      <c r="E563" s="71"/>
      <c r="F563" s="71"/>
      <c r="G563" s="72"/>
      <c r="H563" s="73"/>
      <c r="I563" s="68"/>
      <c r="J563" s="68"/>
      <c r="K563" s="70"/>
      <c r="L563" s="74"/>
      <c r="M563" s="67"/>
      <c r="N563" s="75"/>
      <c r="O563" s="75"/>
      <c r="P563" s="76"/>
      <c r="Q563" s="76"/>
      <c r="R563" s="119"/>
      <c r="S563" s="77"/>
      <c r="T563" s="80" t="str">
        <f t="shared" si="30"/>
        <v/>
      </c>
      <c r="U563" s="78" t="str">
        <f t="shared" si="31"/>
        <v/>
      </c>
      <c r="V563" s="77"/>
      <c r="W563" s="77"/>
      <c r="X563" s="19"/>
      <c r="Y563" s="140" t="str">
        <f>IF(B563=2.11,U563*VLOOKUP("101",Lohntabelle!N:P,2,FALSE),IFERROR(U563*VLOOKUP(I563&amp;"31",Lohntabelle!N:P,2,FALSE),""))</f>
        <v/>
      </c>
      <c r="Z563" s="141" t="str">
        <f>IF($B563="","",VLOOKUP($B563,Funktionen!$B$3:$E$99,3,FALSE))</f>
        <v/>
      </c>
      <c r="AA563" s="141" t="str">
        <f>IF($B563="","",VLOOKUP($B563,Funktionen!$B$3:$E$99,4,FALSE))</f>
        <v/>
      </c>
    </row>
    <row r="564" spans="1:27" s="144" customFormat="1" x14ac:dyDescent="0.2">
      <c r="A564" s="67"/>
      <c r="B564" s="68"/>
      <c r="C564" s="69" t="str">
        <f t="shared" si="29"/>
        <v/>
      </c>
      <c r="D564" s="67"/>
      <c r="E564" s="71"/>
      <c r="F564" s="71"/>
      <c r="G564" s="72"/>
      <c r="H564" s="73"/>
      <c r="I564" s="68"/>
      <c r="J564" s="68"/>
      <c r="K564" s="70"/>
      <c r="L564" s="74"/>
      <c r="M564" s="67"/>
      <c r="N564" s="75"/>
      <c r="O564" s="75"/>
      <c r="P564" s="76"/>
      <c r="Q564" s="76"/>
      <c r="R564" s="119"/>
      <c r="S564" s="77"/>
      <c r="T564" s="80" t="str">
        <f t="shared" si="30"/>
        <v/>
      </c>
      <c r="U564" s="78" t="str">
        <f t="shared" si="31"/>
        <v/>
      </c>
      <c r="V564" s="77"/>
      <c r="W564" s="77"/>
      <c r="X564" s="19"/>
      <c r="Y564" s="140" t="str">
        <f>IF(B564=2.11,U564*VLOOKUP("101",Lohntabelle!N:P,2,FALSE),IFERROR(U564*VLOOKUP(I564&amp;"31",Lohntabelle!N:P,2,FALSE),""))</f>
        <v/>
      </c>
      <c r="Z564" s="141" t="str">
        <f>IF($B564="","",VLOOKUP($B564,Funktionen!$B$3:$E$99,3,FALSE))</f>
        <v/>
      </c>
      <c r="AA564" s="141" t="str">
        <f>IF($B564="","",VLOOKUP($B564,Funktionen!$B$3:$E$99,4,FALSE))</f>
        <v/>
      </c>
    </row>
    <row r="565" spans="1:27" s="144" customFormat="1" x14ac:dyDescent="0.2">
      <c r="A565" s="67"/>
      <c r="B565" s="68"/>
      <c r="C565" s="69" t="str">
        <f t="shared" si="29"/>
        <v/>
      </c>
      <c r="D565" s="67"/>
      <c r="E565" s="71"/>
      <c r="F565" s="71"/>
      <c r="G565" s="72"/>
      <c r="H565" s="73"/>
      <c r="I565" s="68"/>
      <c r="J565" s="68"/>
      <c r="K565" s="70"/>
      <c r="L565" s="74"/>
      <c r="M565" s="67"/>
      <c r="N565" s="75"/>
      <c r="O565" s="75"/>
      <c r="P565" s="76"/>
      <c r="Q565" s="76"/>
      <c r="R565" s="119"/>
      <c r="S565" s="77"/>
      <c r="T565" s="80" t="str">
        <f t="shared" si="30"/>
        <v/>
      </c>
      <c r="U565" s="78" t="str">
        <f t="shared" si="31"/>
        <v/>
      </c>
      <c r="V565" s="77"/>
      <c r="W565" s="77"/>
      <c r="X565" s="19"/>
      <c r="Y565" s="140" t="str">
        <f>IF(B565=2.11,U565*VLOOKUP("101",Lohntabelle!N:P,2,FALSE),IFERROR(U565*VLOOKUP(I565&amp;"31",Lohntabelle!N:P,2,FALSE),""))</f>
        <v/>
      </c>
      <c r="Z565" s="141" t="str">
        <f>IF($B565="","",VLOOKUP($B565,Funktionen!$B$3:$E$99,3,FALSE))</f>
        <v/>
      </c>
      <c r="AA565" s="141" t="str">
        <f>IF($B565="","",VLOOKUP($B565,Funktionen!$B$3:$E$99,4,FALSE))</f>
        <v/>
      </c>
    </row>
    <row r="566" spans="1:27" s="144" customFormat="1" x14ac:dyDescent="0.2">
      <c r="A566" s="67"/>
      <c r="B566" s="68"/>
      <c r="C566" s="69" t="str">
        <f t="shared" si="29"/>
        <v/>
      </c>
      <c r="D566" s="67"/>
      <c r="E566" s="71"/>
      <c r="F566" s="71"/>
      <c r="G566" s="72"/>
      <c r="H566" s="73"/>
      <c r="I566" s="68"/>
      <c r="J566" s="68"/>
      <c r="K566" s="70"/>
      <c r="L566" s="74"/>
      <c r="M566" s="67"/>
      <c r="N566" s="75"/>
      <c r="O566" s="75"/>
      <c r="P566" s="76"/>
      <c r="Q566" s="76"/>
      <c r="R566" s="119"/>
      <c r="S566" s="77"/>
      <c r="T566" s="80" t="str">
        <f t="shared" si="30"/>
        <v/>
      </c>
      <c r="U566" s="78" t="str">
        <f t="shared" si="31"/>
        <v/>
      </c>
      <c r="V566" s="77"/>
      <c r="W566" s="77"/>
      <c r="X566" s="19"/>
      <c r="Y566" s="140" t="str">
        <f>IF(B566=2.11,U566*VLOOKUP("101",Lohntabelle!N:P,2,FALSE),IFERROR(U566*VLOOKUP(I566&amp;"31",Lohntabelle!N:P,2,FALSE),""))</f>
        <v/>
      </c>
      <c r="Z566" s="141" t="str">
        <f>IF($B566="","",VLOOKUP($B566,Funktionen!$B$3:$E$99,3,FALSE))</f>
        <v/>
      </c>
      <c r="AA566" s="141" t="str">
        <f>IF($B566="","",VLOOKUP($B566,Funktionen!$B$3:$E$99,4,FALSE))</f>
        <v/>
      </c>
    </row>
    <row r="567" spans="1:27" s="144" customFormat="1" x14ac:dyDescent="0.2">
      <c r="A567" s="67"/>
      <c r="B567" s="68"/>
      <c r="C567" s="69" t="str">
        <f t="shared" si="29"/>
        <v/>
      </c>
      <c r="D567" s="67"/>
      <c r="E567" s="71"/>
      <c r="F567" s="71"/>
      <c r="G567" s="72"/>
      <c r="H567" s="73"/>
      <c r="I567" s="68"/>
      <c r="J567" s="68"/>
      <c r="K567" s="70"/>
      <c r="L567" s="74"/>
      <c r="M567" s="67"/>
      <c r="N567" s="75"/>
      <c r="O567" s="75"/>
      <c r="P567" s="76"/>
      <c r="Q567" s="76"/>
      <c r="R567" s="119"/>
      <c r="S567" s="77"/>
      <c r="T567" s="80" t="str">
        <f t="shared" si="30"/>
        <v/>
      </c>
      <c r="U567" s="78" t="str">
        <f t="shared" si="31"/>
        <v/>
      </c>
      <c r="V567" s="77"/>
      <c r="W567" s="77"/>
      <c r="X567" s="19"/>
      <c r="Y567" s="140" t="str">
        <f>IF(B567=2.11,U567*VLOOKUP("101",Lohntabelle!N:P,2,FALSE),IFERROR(U567*VLOOKUP(I567&amp;"31",Lohntabelle!N:P,2,FALSE),""))</f>
        <v/>
      </c>
      <c r="Z567" s="141" t="str">
        <f>IF($B567="","",VLOOKUP($B567,Funktionen!$B$3:$E$99,3,FALSE))</f>
        <v/>
      </c>
      <c r="AA567" s="141" t="str">
        <f>IF($B567="","",VLOOKUP($B567,Funktionen!$B$3:$E$99,4,FALSE))</f>
        <v/>
      </c>
    </row>
    <row r="568" spans="1:27" s="144" customFormat="1" x14ac:dyDescent="0.2">
      <c r="A568" s="67"/>
      <c r="B568" s="68"/>
      <c r="C568" s="69" t="str">
        <f t="shared" si="29"/>
        <v/>
      </c>
      <c r="D568" s="67"/>
      <c r="E568" s="71"/>
      <c r="F568" s="71"/>
      <c r="G568" s="72"/>
      <c r="H568" s="73"/>
      <c r="I568" s="68"/>
      <c r="J568" s="68"/>
      <c r="K568" s="70"/>
      <c r="L568" s="74"/>
      <c r="M568" s="67"/>
      <c r="N568" s="75"/>
      <c r="O568" s="75"/>
      <c r="P568" s="76"/>
      <c r="Q568" s="76"/>
      <c r="R568" s="119"/>
      <c r="S568" s="77"/>
      <c r="T568" s="80" t="str">
        <f t="shared" si="30"/>
        <v/>
      </c>
      <c r="U568" s="78" t="str">
        <f t="shared" si="31"/>
        <v/>
      </c>
      <c r="V568" s="77"/>
      <c r="W568" s="77"/>
      <c r="X568" s="19"/>
      <c r="Y568" s="140" t="str">
        <f>IF(B568=2.11,U568*VLOOKUP("101",Lohntabelle!N:P,2,FALSE),IFERROR(U568*VLOOKUP(I568&amp;"31",Lohntabelle!N:P,2,FALSE),""))</f>
        <v/>
      </c>
      <c r="Z568" s="141" t="str">
        <f>IF($B568="","",VLOOKUP($B568,Funktionen!$B$3:$E$99,3,FALSE))</f>
        <v/>
      </c>
      <c r="AA568" s="141" t="str">
        <f>IF($B568="","",VLOOKUP($B568,Funktionen!$B$3:$E$99,4,FALSE))</f>
        <v/>
      </c>
    </row>
    <row r="569" spans="1:27" s="144" customFormat="1" x14ac:dyDescent="0.2">
      <c r="A569" s="67"/>
      <c r="B569" s="68"/>
      <c r="C569" s="69" t="str">
        <f t="shared" si="29"/>
        <v/>
      </c>
      <c r="D569" s="67"/>
      <c r="E569" s="71"/>
      <c r="F569" s="71"/>
      <c r="G569" s="72"/>
      <c r="H569" s="73"/>
      <c r="I569" s="68"/>
      <c r="J569" s="68"/>
      <c r="K569" s="70"/>
      <c r="L569" s="74"/>
      <c r="M569" s="67"/>
      <c r="N569" s="75"/>
      <c r="O569" s="75"/>
      <c r="P569" s="76"/>
      <c r="Q569" s="76"/>
      <c r="R569" s="119"/>
      <c r="S569" s="77"/>
      <c r="T569" s="80" t="str">
        <f t="shared" si="30"/>
        <v/>
      </c>
      <c r="U569" s="78" t="str">
        <f t="shared" si="31"/>
        <v/>
      </c>
      <c r="V569" s="77"/>
      <c r="W569" s="77"/>
      <c r="X569" s="19"/>
      <c r="Y569" s="140" t="str">
        <f>IF(B569=2.11,U569*VLOOKUP("101",Lohntabelle!N:P,2,FALSE),IFERROR(U569*VLOOKUP(I569&amp;"31",Lohntabelle!N:P,2,FALSE),""))</f>
        <v/>
      </c>
      <c r="Z569" s="141" t="str">
        <f>IF($B569="","",VLOOKUP($B569,Funktionen!$B$3:$E$99,3,FALSE))</f>
        <v/>
      </c>
      <c r="AA569" s="141" t="str">
        <f>IF($B569="","",VLOOKUP($B569,Funktionen!$B$3:$E$99,4,FALSE))</f>
        <v/>
      </c>
    </row>
    <row r="570" spans="1:27" s="144" customFormat="1" x14ac:dyDescent="0.2">
      <c r="A570" s="67"/>
      <c r="B570" s="68"/>
      <c r="C570" s="69" t="str">
        <f t="shared" si="29"/>
        <v/>
      </c>
      <c r="D570" s="67"/>
      <c r="E570" s="71"/>
      <c r="F570" s="71"/>
      <c r="G570" s="72"/>
      <c r="H570" s="73"/>
      <c r="I570" s="68"/>
      <c r="J570" s="68"/>
      <c r="K570" s="70"/>
      <c r="L570" s="74"/>
      <c r="M570" s="67"/>
      <c r="N570" s="75"/>
      <c r="O570" s="75"/>
      <c r="P570" s="76"/>
      <c r="Q570" s="76"/>
      <c r="R570" s="119"/>
      <c r="S570" s="77"/>
      <c r="T570" s="80" t="str">
        <f t="shared" si="30"/>
        <v/>
      </c>
      <c r="U570" s="78" t="str">
        <f t="shared" si="31"/>
        <v/>
      </c>
      <c r="V570" s="77"/>
      <c r="W570" s="77"/>
      <c r="X570" s="19"/>
      <c r="Y570" s="140" t="str">
        <f>IF(B570=2.11,U570*VLOOKUP("101",Lohntabelle!N:P,2,FALSE),IFERROR(U570*VLOOKUP(I570&amp;"31",Lohntabelle!N:P,2,FALSE),""))</f>
        <v/>
      </c>
      <c r="Z570" s="141" t="str">
        <f>IF($B570="","",VLOOKUP($B570,Funktionen!$B$3:$E$99,3,FALSE))</f>
        <v/>
      </c>
      <c r="AA570" s="141" t="str">
        <f>IF($B570="","",VLOOKUP($B570,Funktionen!$B$3:$E$99,4,FALSE))</f>
        <v/>
      </c>
    </row>
    <row r="571" spans="1:27" s="144" customFormat="1" x14ac:dyDescent="0.2">
      <c r="A571" s="67"/>
      <c r="B571" s="68"/>
      <c r="C571" s="69" t="str">
        <f t="shared" si="29"/>
        <v/>
      </c>
      <c r="D571" s="67"/>
      <c r="E571" s="71"/>
      <c r="F571" s="71"/>
      <c r="G571" s="72"/>
      <c r="H571" s="73"/>
      <c r="I571" s="68"/>
      <c r="J571" s="68"/>
      <c r="K571" s="70"/>
      <c r="L571" s="74"/>
      <c r="M571" s="67"/>
      <c r="N571" s="75"/>
      <c r="O571" s="75"/>
      <c r="P571" s="76"/>
      <c r="Q571" s="76"/>
      <c r="R571" s="119"/>
      <c r="S571" s="77"/>
      <c r="T571" s="80" t="str">
        <f t="shared" si="30"/>
        <v/>
      </c>
      <c r="U571" s="78" t="str">
        <f t="shared" si="31"/>
        <v/>
      </c>
      <c r="V571" s="77"/>
      <c r="W571" s="77"/>
      <c r="X571" s="19"/>
      <c r="Y571" s="140" t="str">
        <f>IF(B571=2.11,U571*VLOOKUP("101",Lohntabelle!N:P,2,FALSE),IFERROR(U571*VLOOKUP(I571&amp;"31",Lohntabelle!N:P,2,FALSE),""))</f>
        <v/>
      </c>
      <c r="Z571" s="141" t="str">
        <f>IF($B571="","",VLOOKUP($B571,Funktionen!$B$3:$E$99,3,FALSE))</f>
        <v/>
      </c>
      <c r="AA571" s="141" t="str">
        <f>IF($B571="","",VLOOKUP($B571,Funktionen!$B$3:$E$99,4,FALSE))</f>
        <v/>
      </c>
    </row>
    <row r="572" spans="1:27" s="144" customFormat="1" x14ac:dyDescent="0.2">
      <c r="A572" s="67"/>
      <c r="B572" s="68"/>
      <c r="C572" s="69" t="str">
        <f t="shared" si="29"/>
        <v/>
      </c>
      <c r="D572" s="67"/>
      <c r="E572" s="71"/>
      <c r="F572" s="71"/>
      <c r="G572" s="72"/>
      <c r="H572" s="73"/>
      <c r="I572" s="68"/>
      <c r="J572" s="68"/>
      <c r="K572" s="70"/>
      <c r="L572" s="74"/>
      <c r="M572" s="67"/>
      <c r="N572" s="75"/>
      <c r="O572" s="75"/>
      <c r="P572" s="76"/>
      <c r="Q572" s="76"/>
      <c r="R572" s="119"/>
      <c r="S572" s="77"/>
      <c r="T572" s="80" t="str">
        <f t="shared" si="30"/>
        <v/>
      </c>
      <c r="U572" s="78" t="str">
        <f t="shared" si="31"/>
        <v/>
      </c>
      <c r="V572" s="77"/>
      <c r="W572" s="77"/>
      <c r="X572" s="19"/>
      <c r="Y572" s="140" t="str">
        <f>IF(B572=2.11,U572*VLOOKUP("101",Lohntabelle!N:P,2,FALSE),IFERROR(U572*VLOOKUP(I572&amp;"31",Lohntabelle!N:P,2,FALSE),""))</f>
        <v/>
      </c>
      <c r="Z572" s="141" t="str">
        <f>IF($B572="","",VLOOKUP($B572,Funktionen!$B$3:$E$99,3,FALSE))</f>
        <v/>
      </c>
      <c r="AA572" s="141" t="str">
        <f>IF($B572="","",VLOOKUP($B572,Funktionen!$B$3:$E$99,4,FALSE))</f>
        <v/>
      </c>
    </row>
    <row r="573" spans="1:27" s="144" customFormat="1" x14ac:dyDescent="0.2">
      <c r="A573" s="67"/>
      <c r="B573" s="68"/>
      <c r="C573" s="69" t="str">
        <f t="shared" si="29"/>
        <v/>
      </c>
      <c r="D573" s="67"/>
      <c r="E573" s="71"/>
      <c r="F573" s="71"/>
      <c r="G573" s="72"/>
      <c r="H573" s="73"/>
      <c r="I573" s="68"/>
      <c r="J573" s="68"/>
      <c r="K573" s="70"/>
      <c r="L573" s="74"/>
      <c r="M573" s="67"/>
      <c r="N573" s="75"/>
      <c r="O573" s="75"/>
      <c r="P573" s="76"/>
      <c r="Q573" s="76"/>
      <c r="R573" s="119"/>
      <c r="S573" s="77"/>
      <c r="T573" s="80" t="str">
        <f t="shared" si="30"/>
        <v/>
      </c>
      <c r="U573" s="78" t="str">
        <f t="shared" si="31"/>
        <v/>
      </c>
      <c r="V573" s="77"/>
      <c r="W573" s="77"/>
      <c r="X573" s="19"/>
      <c r="Y573" s="140" t="str">
        <f>IF(B573=2.11,U573*VLOOKUP("101",Lohntabelle!N:P,2,FALSE),IFERROR(U573*VLOOKUP(I573&amp;"31",Lohntabelle!N:P,2,FALSE),""))</f>
        <v/>
      </c>
      <c r="Z573" s="141" t="str">
        <f>IF($B573="","",VLOOKUP($B573,Funktionen!$B$3:$E$99,3,FALSE))</f>
        <v/>
      </c>
      <c r="AA573" s="141" t="str">
        <f>IF($B573="","",VLOOKUP($B573,Funktionen!$B$3:$E$99,4,FALSE))</f>
        <v/>
      </c>
    </row>
    <row r="574" spans="1:27" s="144" customFormat="1" x14ac:dyDescent="0.2">
      <c r="A574" s="67"/>
      <c r="B574" s="68"/>
      <c r="C574" s="69" t="str">
        <f t="shared" si="29"/>
        <v/>
      </c>
      <c r="D574" s="67"/>
      <c r="E574" s="71"/>
      <c r="F574" s="71"/>
      <c r="G574" s="72"/>
      <c r="H574" s="73"/>
      <c r="I574" s="68"/>
      <c r="J574" s="68"/>
      <c r="K574" s="70"/>
      <c r="L574" s="74"/>
      <c r="M574" s="67"/>
      <c r="N574" s="75"/>
      <c r="O574" s="75"/>
      <c r="P574" s="76"/>
      <c r="Q574" s="76"/>
      <c r="R574" s="119"/>
      <c r="S574" s="77"/>
      <c r="T574" s="80" t="str">
        <f t="shared" si="30"/>
        <v/>
      </c>
      <c r="U574" s="78" t="str">
        <f t="shared" si="31"/>
        <v/>
      </c>
      <c r="V574" s="77"/>
      <c r="W574" s="77"/>
      <c r="X574" s="19"/>
      <c r="Y574" s="140" t="str">
        <f>IF(B574=2.11,U574*VLOOKUP("101",Lohntabelle!N:P,2,FALSE),IFERROR(U574*VLOOKUP(I574&amp;"31",Lohntabelle!N:P,2,FALSE),""))</f>
        <v/>
      </c>
      <c r="Z574" s="141" t="str">
        <f>IF($B574="","",VLOOKUP($B574,Funktionen!$B$3:$E$99,3,FALSE))</f>
        <v/>
      </c>
      <c r="AA574" s="141" t="str">
        <f>IF($B574="","",VLOOKUP($B574,Funktionen!$B$3:$E$99,4,FALSE))</f>
        <v/>
      </c>
    </row>
    <row r="575" spans="1:27" s="144" customFormat="1" x14ac:dyDescent="0.2">
      <c r="A575" s="67"/>
      <c r="B575" s="68"/>
      <c r="C575" s="69" t="str">
        <f t="shared" si="29"/>
        <v/>
      </c>
      <c r="D575" s="67"/>
      <c r="E575" s="71"/>
      <c r="F575" s="71"/>
      <c r="G575" s="72"/>
      <c r="H575" s="73"/>
      <c r="I575" s="68"/>
      <c r="J575" s="68"/>
      <c r="K575" s="70"/>
      <c r="L575" s="74"/>
      <c r="M575" s="67"/>
      <c r="N575" s="75"/>
      <c r="O575" s="75"/>
      <c r="P575" s="76"/>
      <c r="Q575" s="76"/>
      <c r="R575" s="119"/>
      <c r="S575" s="77"/>
      <c r="T575" s="80" t="str">
        <f t="shared" si="30"/>
        <v/>
      </c>
      <c r="U575" s="78" t="str">
        <f t="shared" si="31"/>
        <v/>
      </c>
      <c r="V575" s="77"/>
      <c r="W575" s="77"/>
      <c r="X575" s="19"/>
      <c r="Y575" s="140" t="str">
        <f>IF(B575=2.11,U575*VLOOKUP("101",Lohntabelle!N:P,2,FALSE),IFERROR(U575*VLOOKUP(I575&amp;"31",Lohntabelle!N:P,2,FALSE),""))</f>
        <v/>
      </c>
      <c r="Z575" s="141" t="str">
        <f>IF($B575="","",VLOOKUP($B575,Funktionen!$B$3:$E$99,3,FALSE))</f>
        <v/>
      </c>
      <c r="AA575" s="141" t="str">
        <f>IF($B575="","",VLOOKUP($B575,Funktionen!$B$3:$E$99,4,FALSE))</f>
        <v/>
      </c>
    </row>
    <row r="576" spans="1:27" s="144" customFormat="1" x14ac:dyDescent="0.2">
      <c r="A576" s="67"/>
      <c r="B576" s="68"/>
      <c r="C576" s="69" t="str">
        <f t="shared" si="29"/>
        <v/>
      </c>
      <c r="D576" s="67"/>
      <c r="E576" s="71"/>
      <c r="F576" s="71"/>
      <c r="G576" s="72"/>
      <c r="H576" s="73"/>
      <c r="I576" s="68"/>
      <c r="J576" s="68"/>
      <c r="K576" s="70"/>
      <c r="L576" s="74"/>
      <c r="M576" s="67"/>
      <c r="N576" s="75"/>
      <c r="O576" s="75"/>
      <c r="P576" s="76"/>
      <c r="Q576" s="76"/>
      <c r="R576" s="119"/>
      <c r="S576" s="77"/>
      <c r="T576" s="80" t="str">
        <f t="shared" si="30"/>
        <v/>
      </c>
      <c r="U576" s="78" t="str">
        <f t="shared" si="31"/>
        <v/>
      </c>
      <c r="V576" s="77"/>
      <c r="W576" s="77"/>
      <c r="X576" s="19"/>
      <c r="Y576" s="140" t="str">
        <f>IF(B576=2.11,U576*VLOOKUP("101",Lohntabelle!N:P,2,FALSE),IFERROR(U576*VLOOKUP(I576&amp;"31",Lohntabelle!N:P,2,FALSE),""))</f>
        <v/>
      </c>
      <c r="Z576" s="141" t="str">
        <f>IF($B576="","",VLOOKUP($B576,Funktionen!$B$3:$E$99,3,FALSE))</f>
        <v/>
      </c>
      <c r="AA576" s="141" t="str">
        <f>IF($B576="","",VLOOKUP($B576,Funktionen!$B$3:$E$99,4,FALSE))</f>
        <v/>
      </c>
    </row>
    <row r="577" spans="1:27" s="144" customFormat="1" x14ac:dyDescent="0.2">
      <c r="A577" s="67"/>
      <c r="B577" s="68"/>
      <c r="C577" s="69" t="str">
        <f t="shared" si="29"/>
        <v/>
      </c>
      <c r="D577" s="67"/>
      <c r="E577" s="71"/>
      <c r="F577" s="71"/>
      <c r="G577" s="72"/>
      <c r="H577" s="73"/>
      <c r="I577" s="68"/>
      <c r="J577" s="68"/>
      <c r="K577" s="70"/>
      <c r="L577" s="74"/>
      <c r="M577" s="67"/>
      <c r="N577" s="75"/>
      <c r="O577" s="75"/>
      <c r="P577" s="76"/>
      <c r="Q577" s="76"/>
      <c r="R577" s="119"/>
      <c r="S577" s="77"/>
      <c r="T577" s="80" t="str">
        <f t="shared" si="30"/>
        <v/>
      </c>
      <c r="U577" s="78" t="str">
        <f t="shared" si="31"/>
        <v/>
      </c>
      <c r="V577" s="77"/>
      <c r="W577" s="77"/>
      <c r="X577" s="19"/>
      <c r="Y577" s="140" t="str">
        <f>IF(B577=2.11,U577*VLOOKUP("101",Lohntabelle!N:P,2,FALSE),IFERROR(U577*VLOOKUP(I577&amp;"31",Lohntabelle!N:P,2,FALSE),""))</f>
        <v/>
      </c>
      <c r="Z577" s="141" t="str">
        <f>IF($B577="","",VLOOKUP($B577,Funktionen!$B$3:$E$99,3,FALSE))</f>
        <v/>
      </c>
      <c r="AA577" s="141" t="str">
        <f>IF($B577="","",VLOOKUP($B577,Funktionen!$B$3:$E$99,4,FALSE))</f>
        <v/>
      </c>
    </row>
    <row r="578" spans="1:27" s="144" customFormat="1" x14ac:dyDescent="0.2">
      <c r="A578" s="67"/>
      <c r="B578" s="68"/>
      <c r="C578" s="69" t="str">
        <f t="shared" si="29"/>
        <v/>
      </c>
      <c r="D578" s="67"/>
      <c r="E578" s="71"/>
      <c r="F578" s="71"/>
      <c r="G578" s="72"/>
      <c r="H578" s="73"/>
      <c r="I578" s="68"/>
      <c r="J578" s="68"/>
      <c r="K578" s="70"/>
      <c r="L578" s="74"/>
      <c r="M578" s="67"/>
      <c r="N578" s="75"/>
      <c r="O578" s="75"/>
      <c r="P578" s="76"/>
      <c r="Q578" s="76"/>
      <c r="R578" s="119"/>
      <c r="S578" s="77"/>
      <c r="T578" s="80" t="str">
        <f t="shared" si="30"/>
        <v/>
      </c>
      <c r="U578" s="78" t="str">
        <f t="shared" si="31"/>
        <v/>
      </c>
      <c r="V578" s="77"/>
      <c r="W578" s="77"/>
      <c r="X578" s="19"/>
      <c r="Y578" s="140" t="str">
        <f>IF(B578=2.11,U578*VLOOKUP("101",Lohntabelle!N:P,2,FALSE),IFERROR(U578*VLOOKUP(I578&amp;"31",Lohntabelle!N:P,2,FALSE),""))</f>
        <v/>
      </c>
      <c r="Z578" s="141" t="str">
        <f>IF($B578="","",VLOOKUP($B578,Funktionen!$B$3:$E$99,3,FALSE))</f>
        <v/>
      </c>
      <c r="AA578" s="141" t="str">
        <f>IF($B578="","",VLOOKUP($B578,Funktionen!$B$3:$E$99,4,FALSE))</f>
        <v/>
      </c>
    </row>
    <row r="579" spans="1:27" s="144" customFormat="1" x14ac:dyDescent="0.2">
      <c r="A579" s="67"/>
      <c r="B579" s="68"/>
      <c r="C579" s="69" t="str">
        <f t="shared" si="29"/>
        <v/>
      </c>
      <c r="D579" s="67"/>
      <c r="E579" s="71"/>
      <c r="F579" s="71"/>
      <c r="G579" s="72"/>
      <c r="H579" s="73"/>
      <c r="I579" s="68"/>
      <c r="J579" s="68"/>
      <c r="K579" s="70"/>
      <c r="L579" s="74"/>
      <c r="M579" s="67"/>
      <c r="N579" s="75"/>
      <c r="O579" s="75"/>
      <c r="P579" s="76"/>
      <c r="Q579" s="76"/>
      <c r="R579" s="119"/>
      <c r="S579" s="77"/>
      <c r="T579" s="80" t="str">
        <f t="shared" si="30"/>
        <v/>
      </c>
      <c r="U579" s="78" t="str">
        <f t="shared" si="31"/>
        <v/>
      </c>
      <c r="V579" s="77"/>
      <c r="W579" s="77"/>
      <c r="X579" s="19"/>
      <c r="Y579" s="140" t="str">
        <f>IF(B579=2.11,U579*VLOOKUP("101",Lohntabelle!N:P,2,FALSE),IFERROR(U579*VLOOKUP(I579&amp;"31",Lohntabelle!N:P,2,FALSE),""))</f>
        <v/>
      </c>
      <c r="Z579" s="141" t="str">
        <f>IF($B579="","",VLOOKUP($B579,Funktionen!$B$3:$E$99,3,FALSE))</f>
        <v/>
      </c>
      <c r="AA579" s="141" t="str">
        <f>IF($B579="","",VLOOKUP($B579,Funktionen!$B$3:$E$99,4,FALSE))</f>
        <v/>
      </c>
    </row>
    <row r="580" spans="1:27" s="144" customFormat="1" x14ac:dyDescent="0.2">
      <c r="A580" s="67"/>
      <c r="B580" s="68"/>
      <c r="C580" s="69" t="str">
        <f t="shared" si="29"/>
        <v/>
      </c>
      <c r="D580" s="67"/>
      <c r="E580" s="71"/>
      <c r="F580" s="71"/>
      <c r="G580" s="72"/>
      <c r="H580" s="73"/>
      <c r="I580" s="68"/>
      <c r="J580" s="68"/>
      <c r="K580" s="70"/>
      <c r="L580" s="74"/>
      <c r="M580" s="67"/>
      <c r="N580" s="75"/>
      <c r="O580" s="75"/>
      <c r="P580" s="76"/>
      <c r="Q580" s="76"/>
      <c r="R580" s="119"/>
      <c r="S580" s="77"/>
      <c r="T580" s="80" t="str">
        <f t="shared" si="30"/>
        <v/>
      </c>
      <c r="U580" s="78" t="str">
        <f t="shared" si="31"/>
        <v/>
      </c>
      <c r="V580" s="77"/>
      <c r="W580" s="77"/>
      <c r="X580" s="19"/>
      <c r="Y580" s="140" t="str">
        <f>IF(B580=2.11,U580*VLOOKUP("101",Lohntabelle!N:P,2,FALSE),IFERROR(U580*VLOOKUP(I580&amp;"31",Lohntabelle!N:P,2,FALSE),""))</f>
        <v/>
      </c>
      <c r="Z580" s="141" t="str">
        <f>IF($B580="","",VLOOKUP($B580,Funktionen!$B$3:$E$99,3,FALSE))</f>
        <v/>
      </c>
      <c r="AA580" s="141" t="str">
        <f>IF($B580="","",VLOOKUP($B580,Funktionen!$B$3:$E$99,4,FALSE))</f>
        <v/>
      </c>
    </row>
    <row r="581" spans="1:27" s="144" customFormat="1" x14ac:dyDescent="0.2">
      <c r="A581" s="67"/>
      <c r="B581" s="68"/>
      <c r="C581" s="69" t="str">
        <f t="shared" si="29"/>
        <v/>
      </c>
      <c r="D581" s="67"/>
      <c r="E581" s="71"/>
      <c r="F581" s="71"/>
      <c r="G581" s="72"/>
      <c r="H581" s="73"/>
      <c r="I581" s="68"/>
      <c r="J581" s="68"/>
      <c r="K581" s="70"/>
      <c r="L581" s="74"/>
      <c r="M581" s="67"/>
      <c r="N581" s="75"/>
      <c r="O581" s="75"/>
      <c r="P581" s="76"/>
      <c r="Q581" s="76"/>
      <c r="R581" s="119"/>
      <c r="S581" s="77"/>
      <c r="T581" s="80" t="str">
        <f t="shared" si="30"/>
        <v/>
      </c>
      <c r="U581" s="78" t="str">
        <f t="shared" si="31"/>
        <v/>
      </c>
      <c r="V581" s="77"/>
      <c r="W581" s="77"/>
      <c r="X581" s="19"/>
      <c r="Y581" s="140" t="str">
        <f>IF(B581=2.11,U581*VLOOKUP("101",Lohntabelle!N:P,2,FALSE),IFERROR(U581*VLOOKUP(I581&amp;"31",Lohntabelle!N:P,2,FALSE),""))</f>
        <v/>
      </c>
      <c r="Z581" s="141" t="str">
        <f>IF($B581="","",VLOOKUP($B581,Funktionen!$B$3:$E$99,3,FALSE))</f>
        <v/>
      </c>
      <c r="AA581" s="141" t="str">
        <f>IF($B581="","",VLOOKUP($B581,Funktionen!$B$3:$E$99,4,FALSE))</f>
        <v/>
      </c>
    </row>
    <row r="582" spans="1:27" s="144" customFormat="1" x14ac:dyDescent="0.2">
      <c r="A582" s="67"/>
      <c r="B582" s="68"/>
      <c r="C582" s="69" t="str">
        <f t="shared" si="29"/>
        <v/>
      </c>
      <c r="D582" s="67"/>
      <c r="E582" s="71"/>
      <c r="F582" s="71"/>
      <c r="G582" s="72"/>
      <c r="H582" s="73"/>
      <c r="I582" s="68"/>
      <c r="J582" s="68"/>
      <c r="K582" s="70"/>
      <c r="L582" s="74"/>
      <c r="M582" s="67"/>
      <c r="N582" s="75"/>
      <c r="O582" s="75"/>
      <c r="P582" s="76"/>
      <c r="Q582" s="76"/>
      <c r="R582" s="119"/>
      <c r="S582" s="77"/>
      <c r="T582" s="80" t="str">
        <f t="shared" si="30"/>
        <v/>
      </c>
      <c r="U582" s="78" t="str">
        <f t="shared" si="31"/>
        <v/>
      </c>
      <c r="V582" s="77"/>
      <c r="W582" s="77"/>
      <c r="X582" s="19"/>
      <c r="Y582" s="140" t="str">
        <f>IF(B582=2.11,U582*VLOOKUP("101",Lohntabelle!N:P,2,FALSE),IFERROR(U582*VLOOKUP(I582&amp;"31",Lohntabelle!N:P,2,FALSE),""))</f>
        <v/>
      </c>
      <c r="Z582" s="141" t="str">
        <f>IF($B582="","",VLOOKUP($B582,Funktionen!$B$3:$E$99,3,FALSE))</f>
        <v/>
      </c>
      <c r="AA582" s="141" t="str">
        <f>IF($B582="","",VLOOKUP($B582,Funktionen!$B$3:$E$99,4,FALSE))</f>
        <v/>
      </c>
    </row>
    <row r="583" spans="1:27" s="144" customFormat="1" x14ac:dyDescent="0.2">
      <c r="A583" s="67"/>
      <c r="B583" s="68"/>
      <c r="C583" s="69" t="str">
        <f t="shared" si="29"/>
        <v/>
      </c>
      <c r="D583" s="67"/>
      <c r="E583" s="71"/>
      <c r="F583" s="71"/>
      <c r="G583" s="72"/>
      <c r="H583" s="73"/>
      <c r="I583" s="68"/>
      <c r="J583" s="68"/>
      <c r="K583" s="70"/>
      <c r="L583" s="74"/>
      <c r="M583" s="67"/>
      <c r="N583" s="75"/>
      <c r="O583" s="75"/>
      <c r="P583" s="76"/>
      <c r="Q583" s="76"/>
      <c r="R583" s="119"/>
      <c r="S583" s="77"/>
      <c r="T583" s="80" t="str">
        <f t="shared" si="30"/>
        <v/>
      </c>
      <c r="U583" s="78" t="str">
        <f t="shared" si="31"/>
        <v/>
      </c>
      <c r="V583" s="77"/>
      <c r="W583" s="77"/>
      <c r="X583" s="19"/>
      <c r="Y583" s="140" t="str">
        <f>IF(B583=2.11,U583*VLOOKUP("101",Lohntabelle!N:P,2,FALSE),IFERROR(U583*VLOOKUP(I583&amp;"31",Lohntabelle!N:P,2,FALSE),""))</f>
        <v/>
      </c>
      <c r="Z583" s="141" t="str">
        <f>IF($B583="","",VLOOKUP($B583,Funktionen!$B$3:$E$99,3,FALSE))</f>
        <v/>
      </c>
      <c r="AA583" s="141" t="str">
        <f>IF($B583="","",VLOOKUP($B583,Funktionen!$B$3:$E$99,4,FALSE))</f>
        <v/>
      </c>
    </row>
    <row r="584" spans="1:27" s="144" customFormat="1" x14ac:dyDescent="0.2">
      <c r="A584" s="67"/>
      <c r="B584" s="68"/>
      <c r="C584" s="69" t="str">
        <f t="shared" si="29"/>
        <v/>
      </c>
      <c r="D584" s="67"/>
      <c r="E584" s="71"/>
      <c r="F584" s="71"/>
      <c r="G584" s="72"/>
      <c r="H584" s="73"/>
      <c r="I584" s="68"/>
      <c r="J584" s="68"/>
      <c r="K584" s="70"/>
      <c r="L584" s="74"/>
      <c r="M584" s="67"/>
      <c r="N584" s="75"/>
      <c r="O584" s="75"/>
      <c r="P584" s="76"/>
      <c r="Q584" s="76"/>
      <c r="R584" s="119"/>
      <c r="S584" s="77"/>
      <c r="T584" s="80" t="str">
        <f t="shared" si="30"/>
        <v/>
      </c>
      <c r="U584" s="78" t="str">
        <f t="shared" si="31"/>
        <v/>
      </c>
      <c r="V584" s="77"/>
      <c r="W584" s="77"/>
      <c r="X584" s="19"/>
      <c r="Y584" s="140" t="str">
        <f>IF(B584=2.11,U584*VLOOKUP("101",Lohntabelle!N:P,2,FALSE),IFERROR(U584*VLOOKUP(I584&amp;"31",Lohntabelle!N:P,2,FALSE),""))</f>
        <v/>
      </c>
      <c r="Z584" s="141" t="str">
        <f>IF($B584="","",VLOOKUP($B584,Funktionen!$B$3:$E$99,3,FALSE))</f>
        <v/>
      </c>
      <c r="AA584" s="141" t="str">
        <f>IF($B584="","",VLOOKUP($B584,Funktionen!$B$3:$E$99,4,FALSE))</f>
        <v/>
      </c>
    </row>
    <row r="585" spans="1:27" s="144" customFormat="1" x14ac:dyDescent="0.2">
      <c r="A585" s="67"/>
      <c r="B585" s="68"/>
      <c r="C585" s="69" t="str">
        <f t="shared" si="29"/>
        <v/>
      </c>
      <c r="D585" s="67"/>
      <c r="E585" s="71"/>
      <c r="F585" s="71"/>
      <c r="G585" s="72"/>
      <c r="H585" s="73"/>
      <c r="I585" s="68"/>
      <c r="J585" s="68"/>
      <c r="K585" s="70"/>
      <c r="L585" s="74"/>
      <c r="M585" s="67"/>
      <c r="N585" s="75"/>
      <c r="O585" s="75"/>
      <c r="P585" s="76"/>
      <c r="Q585" s="76"/>
      <c r="R585" s="119"/>
      <c r="S585" s="77"/>
      <c r="T585" s="80" t="str">
        <f t="shared" si="30"/>
        <v/>
      </c>
      <c r="U585" s="78" t="str">
        <f t="shared" si="31"/>
        <v/>
      </c>
      <c r="V585" s="77"/>
      <c r="W585" s="77"/>
      <c r="X585" s="19"/>
      <c r="Y585" s="140" t="str">
        <f>IF(B585=2.11,U585*VLOOKUP("101",Lohntabelle!N:P,2,FALSE),IFERROR(U585*VLOOKUP(I585&amp;"31",Lohntabelle!N:P,2,FALSE),""))</f>
        <v/>
      </c>
      <c r="Z585" s="141" t="str">
        <f>IF($B585="","",VLOOKUP($B585,Funktionen!$B$3:$E$99,3,FALSE))</f>
        <v/>
      </c>
      <c r="AA585" s="141" t="str">
        <f>IF($B585="","",VLOOKUP($B585,Funktionen!$B$3:$E$99,4,FALSE))</f>
        <v/>
      </c>
    </row>
    <row r="586" spans="1:27" s="144" customFormat="1" x14ac:dyDescent="0.2">
      <c r="A586" s="67"/>
      <c r="B586" s="68"/>
      <c r="C586" s="69" t="str">
        <f t="shared" si="29"/>
        <v/>
      </c>
      <c r="D586" s="67"/>
      <c r="E586" s="71"/>
      <c r="F586" s="71"/>
      <c r="G586" s="72"/>
      <c r="H586" s="73"/>
      <c r="I586" s="68"/>
      <c r="J586" s="68"/>
      <c r="K586" s="70"/>
      <c r="L586" s="74"/>
      <c r="M586" s="67"/>
      <c r="N586" s="75"/>
      <c r="O586" s="75"/>
      <c r="P586" s="76"/>
      <c r="Q586" s="76"/>
      <c r="R586" s="119"/>
      <c r="S586" s="77"/>
      <c r="T586" s="80" t="str">
        <f t="shared" si="30"/>
        <v/>
      </c>
      <c r="U586" s="78" t="str">
        <f t="shared" si="31"/>
        <v/>
      </c>
      <c r="V586" s="77"/>
      <c r="W586" s="77"/>
      <c r="X586" s="19"/>
      <c r="Y586" s="140" t="str">
        <f>IF(B586=2.11,U586*VLOOKUP("101",Lohntabelle!N:P,2,FALSE),IFERROR(U586*VLOOKUP(I586&amp;"31",Lohntabelle!N:P,2,FALSE),""))</f>
        <v/>
      </c>
      <c r="Z586" s="141" t="str">
        <f>IF($B586="","",VLOOKUP($B586,Funktionen!$B$3:$E$99,3,FALSE))</f>
        <v/>
      </c>
      <c r="AA586" s="141" t="str">
        <f>IF($B586="","",VLOOKUP($B586,Funktionen!$B$3:$E$99,4,FALSE))</f>
        <v/>
      </c>
    </row>
    <row r="587" spans="1:27" s="144" customFormat="1" x14ac:dyDescent="0.2">
      <c r="A587" s="67"/>
      <c r="B587" s="68"/>
      <c r="C587" s="69" t="str">
        <f t="shared" si="29"/>
        <v/>
      </c>
      <c r="D587" s="67"/>
      <c r="E587" s="71"/>
      <c r="F587" s="71"/>
      <c r="G587" s="72"/>
      <c r="H587" s="73"/>
      <c r="I587" s="68"/>
      <c r="J587" s="68"/>
      <c r="K587" s="70"/>
      <c r="L587" s="74"/>
      <c r="M587" s="67"/>
      <c r="N587" s="75"/>
      <c r="O587" s="75"/>
      <c r="P587" s="76"/>
      <c r="Q587" s="76"/>
      <c r="R587" s="119"/>
      <c r="S587" s="77"/>
      <c r="T587" s="80" t="str">
        <f t="shared" si="30"/>
        <v/>
      </c>
      <c r="U587" s="78" t="str">
        <f t="shared" si="31"/>
        <v/>
      </c>
      <c r="V587" s="77"/>
      <c r="W587" s="77"/>
      <c r="X587" s="19"/>
      <c r="Y587" s="140" t="str">
        <f>IF(B587=2.11,U587*VLOOKUP("101",Lohntabelle!N:P,2,FALSE),IFERROR(U587*VLOOKUP(I587&amp;"31",Lohntabelle!N:P,2,FALSE),""))</f>
        <v/>
      </c>
      <c r="Z587" s="141" t="str">
        <f>IF($B587="","",VLOOKUP($B587,Funktionen!$B$3:$E$99,3,FALSE))</f>
        <v/>
      </c>
      <c r="AA587" s="141" t="str">
        <f>IF($B587="","",VLOOKUP($B587,Funktionen!$B$3:$E$99,4,FALSE))</f>
        <v/>
      </c>
    </row>
    <row r="588" spans="1:27" s="144" customFormat="1" x14ac:dyDescent="0.2">
      <c r="A588" s="67"/>
      <c r="B588" s="68"/>
      <c r="C588" s="69" t="str">
        <f t="shared" si="29"/>
        <v/>
      </c>
      <c r="D588" s="67"/>
      <c r="E588" s="71"/>
      <c r="F588" s="71"/>
      <c r="G588" s="72"/>
      <c r="H588" s="73"/>
      <c r="I588" s="68"/>
      <c r="J588" s="68"/>
      <c r="K588" s="70"/>
      <c r="L588" s="74"/>
      <c r="M588" s="67"/>
      <c r="N588" s="75"/>
      <c r="O588" s="75"/>
      <c r="P588" s="76"/>
      <c r="Q588" s="76"/>
      <c r="R588" s="119"/>
      <c r="S588" s="77"/>
      <c r="T588" s="80" t="str">
        <f t="shared" si="30"/>
        <v/>
      </c>
      <c r="U588" s="78" t="str">
        <f t="shared" si="31"/>
        <v/>
      </c>
      <c r="V588" s="77"/>
      <c r="W588" s="77"/>
      <c r="X588" s="19"/>
      <c r="Y588" s="140" t="str">
        <f>IF(B588=2.11,U588*VLOOKUP("101",Lohntabelle!N:P,2,FALSE),IFERROR(U588*VLOOKUP(I588&amp;"31",Lohntabelle!N:P,2,FALSE),""))</f>
        <v/>
      </c>
      <c r="Z588" s="141" t="str">
        <f>IF($B588="","",VLOOKUP($B588,Funktionen!$B$3:$E$99,3,FALSE))</f>
        <v/>
      </c>
      <c r="AA588" s="141" t="str">
        <f>IF($B588="","",VLOOKUP($B588,Funktionen!$B$3:$E$99,4,FALSE))</f>
        <v/>
      </c>
    </row>
    <row r="589" spans="1:27" s="144" customFormat="1" x14ac:dyDescent="0.2">
      <c r="A589" s="67"/>
      <c r="B589" s="68"/>
      <c r="C589" s="69" t="str">
        <f t="shared" si="29"/>
        <v/>
      </c>
      <c r="D589" s="67"/>
      <c r="E589" s="71"/>
      <c r="F589" s="71"/>
      <c r="G589" s="72"/>
      <c r="H589" s="73"/>
      <c r="I589" s="68"/>
      <c r="J589" s="68"/>
      <c r="K589" s="70"/>
      <c r="L589" s="74"/>
      <c r="M589" s="67"/>
      <c r="N589" s="75"/>
      <c r="O589" s="75"/>
      <c r="P589" s="76"/>
      <c r="Q589" s="76"/>
      <c r="R589" s="119"/>
      <c r="S589" s="77"/>
      <c r="T589" s="80" t="str">
        <f t="shared" si="30"/>
        <v/>
      </c>
      <c r="U589" s="78" t="str">
        <f t="shared" si="31"/>
        <v/>
      </c>
      <c r="V589" s="77"/>
      <c r="W589" s="77"/>
      <c r="X589" s="19"/>
      <c r="Y589" s="140" t="str">
        <f>IF(B589=2.11,U589*VLOOKUP("101",Lohntabelle!N:P,2,FALSE),IFERROR(U589*VLOOKUP(I589&amp;"31",Lohntabelle!N:P,2,FALSE),""))</f>
        <v/>
      </c>
      <c r="Z589" s="141" t="str">
        <f>IF($B589="","",VLOOKUP($B589,Funktionen!$B$3:$E$99,3,FALSE))</f>
        <v/>
      </c>
      <c r="AA589" s="141" t="str">
        <f>IF($B589="","",VLOOKUP($B589,Funktionen!$B$3:$E$99,4,FALSE))</f>
        <v/>
      </c>
    </row>
    <row r="590" spans="1:27" s="144" customFormat="1" x14ac:dyDescent="0.2">
      <c r="A590" s="67"/>
      <c r="B590" s="68"/>
      <c r="C590" s="69" t="str">
        <f t="shared" si="29"/>
        <v/>
      </c>
      <c r="D590" s="67"/>
      <c r="E590" s="71"/>
      <c r="F590" s="71"/>
      <c r="G590" s="72"/>
      <c r="H590" s="73"/>
      <c r="I590" s="68"/>
      <c r="J590" s="68"/>
      <c r="K590" s="70"/>
      <c r="L590" s="74"/>
      <c r="M590" s="67"/>
      <c r="N590" s="75"/>
      <c r="O590" s="75"/>
      <c r="P590" s="76"/>
      <c r="Q590" s="76"/>
      <c r="R590" s="119"/>
      <c r="S590" s="77"/>
      <c r="T590" s="80" t="str">
        <f t="shared" si="30"/>
        <v/>
      </c>
      <c r="U590" s="78" t="str">
        <f t="shared" si="31"/>
        <v/>
      </c>
      <c r="V590" s="77"/>
      <c r="W590" s="77"/>
      <c r="X590" s="19"/>
      <c r="Y590" s="140" t="str">
        <f>IF(B590=2.11,U590*VLOOKUP("101",Lohntabelle!N:P,2,FALSE),IFERROR(U590*VLOOKUP(I590&amp;"31",Lohntabelle!N:P,2,FALSE),""))</f>
        <v/>
      </c>
      <c r="Z590" s="141" t="str">
        <f>IF($B590="","",VLOOKUP($B590,Funktionen!$B$3:$E$99,3,FALSE))</f>
        <v/>
      </c>
      <c r="AA590" s="141" t="str">
        <f>IF($B590="","",VLOOKUP($B590,Funktionen!$B$3:$E$99,4,FALSE))</f>
        <v/>
      </c>
    </row>
    <row r="591" spans="1:27" s="144" customFormat="1" x14ac:dyDescent="0.2">
      <c r="A591" s="67"/>
      <c r="B591" s="68"/>
      <c r="C591" s="69" t="str">
        <f t="shared" si="29"/>
        <v/>
      </c>
      <c r="D591" s="67"/>
      <c r="E591" s="71"/>
      <c r="F591" s="71"/>
      <c r="G591" s="72"/>
      <c r="H591" s="73"/>
      <c r="I591" s="68"/>
      <c r="J591" s="68"/>
      <c r="K591" s="70"/>
      <c r="L591" s="74"/>
      <c r="M591" s="67"/>
      <c r="N591" s="75"/>
      <c r="O591" s="75"/>
      <c r="P591" s="76"/>
      <c r="Q591" s="76"/>
      <c r="R591" s="119"/>
      <c r="S591" s="77"/>
      <c r="T591" s="80" t="str">
        <f t="shared" si="30"/>
        <v/>
      </c>
      <c r="U591" s="78" t="str">
        <f t="shared" si="31"/>
        <v/>
      </c>
      <c r="V591" s="77"/>
      <c r="W591" s="77"/>
      <c r="X591" s="19"/>
      <c r="Y591" s="140" t="str">
        <f>IF(B591=2.11,U591*VLOOKUP("101",Lohntabelle!N:P,2,FALSE),IFERROR(U591*VLOOKUP(I591&amp;"31",Lohntabelle!N:P,2,FALSE),""))</f>
        <v/>
      </c>
      <c r="Z591" s="141" t="str">
        <f>IF($B591="","",VLOOKUP($B591,Funktionen!$B$3:$E$99,3,FALSE))</f>
        <v/>
      </c>
      <c r="AA591" s="141" t="str">
        <f>IF($B591="","",VLOOKUP($B591,Funktionen!$B$3:$E$99,4,FALSE))</f>
        <v/>
      </c>
    </row>
    <row r="592" spans="1:27" s="144" customFormat="1" x14ac:dyDescent="0.2">
      <c r="A592" s="67"/>
      <c r="B592" s="68"/>
      <c r="C592" s="69" t="str">
        <f t="shared" si="29"/>
        <v/>
      </c>
      <c r="D592" s="67"/>
      <c r="E592" s="71"/>
      <c r="F592" s="71"/>
      <c r="G592" s="72"/>
      <c r="H592" s="73"/>
      <c r="I592" s="68"/>
      <c r="J592" s="68"/>
      <c r="K592" s="70"/>
      <c r="L592" s="74"/>
      <c r="M592" s="67"/>
      <c r="N592" s="75"/>
      <c r="O592" s="75"/>
      <c r="P592" s="76"/>
      <c r="Q592" s="76"/>
      <c r="R592" s="119"/>
      <c r="S592" s="77"/>
      <c r="T592" s="80" t="str">
        <f t="shared" si="30"/>
        <v/>
      </c>
      <c r="U592" s="78" t="str">
        <f t="shared" si="31"/>
        <v/>
      </c>
      <c r="V592" s="77"/>
      <c r="W592" s="77"/>
      <c r="X592" s="19"/>
      <c r="Y592" s="140" t="str">
        <f>IF(B592=2.11,U592*VLOOKUP("101",Lohntabelle!N:P,2,FALSE),IFERROR(U592*VLOOKUP(I592&amp;"31",Lohntabelle!N:P,2,FALSE),""))</f>
        <v/>
      </c>
      <c r="Z592" s="141" t="str">
        <f>IF($B592="","",VLOOKUP($B592,Funktionen!$B$3:$E$99,3,FALSE))</f>
        <v/>
      </c>
      <c r="AA592" s="141" t="str">
        <f>IF($B592="","",VLOOKUP($B592,Funktionen!$B$3:$E$99,4,FALSE))</f>
        <v/>
      </c>
    </row>
    <row r="593" spans="1:27" s="144" customFormat="1" x14ac:dyDescent="0.2">
      <c r="A593" s="67"/>
      <c r="B593" s="68"/>
      <c r="C593" s="69" t="str">
        <f t="shared" si="29"/>
        <v/>
      </c>
      <c r="D593" s="67"/>
      <c r="E593" s="71"/>
      <c r="F593" s="71"/>
      <c r="G593" s="72"/>
      <c r="H593" s="73"/>
      <c r="I593" s="68"/>
      <c r="J593" s="68"/>
      <c r="K593" s="70"/>
      <c r="L593" s="74"/>
      <c r="M593" s="67"/>
      <c r="N593" s="75"/>
      <c r="O593" s="75"/>
      <c r="P593" s="76"/>
      <c r="Q593" s="76"/>
      <c r="R593" s="119"/>
      <c r="S593" s="77"/>
      <c r="T593" s="80" t="str">
        <f t="shared" si="30"/>
        <v/>
      </c>
      <c r="U593" s="78" t="str">
        <f t="shared" si="31"/>
        <v/>
      </c>
      <c r="V593" s="77"/>
      <c r="W593" s="77"/>
      <c r="X593" s="19"/>
      <c r="Y593" s="140" t="str">
        <f>IF(B593=2.11,U593*VLOOKUP("101",Lohntabelle!N:P,2,FALSE),IFERROR(U593*VLOOKUP(I593&amp;"31",Lohntabelle!N:P,2,FALSE),""))</f>
        <v/>
      </c>
      <c r="Z593" s="141" t="str">
        <f>IF($B593="","",VLOOKUP($B593,Funktionen!$B$3:$E$99,3,FALSE))</f>
        <v/>
      </c>
      <c r="AA593" s="141" t="str">
        <f>IF($B593="","",VLOOKUP($B593,Funktionen!$B$3:$E$99,4,FALSE))</f>
        <v/>
      </c>
    </row>
    <row r="594" spans="1:27" s="144" customFormat="1" x14ac:dyDescent="0.2">
      <c r="A594" s="67"/>
      <c r="B594" s="68"/>
      <c r="C594" s="69" t="str">
        <f t="shared" si="29"/>
        <v/>
      </c>
      <c r="D594" s="67"/>
      <c r="E594" s="71"/>
      <c r="F594" s="71"/>
      <c r="G594" s="72"/>
      <c r="H594" s="73"/>
      <c r="I594" s="68"/>
      <c r="J594" s="68"/>
      <c r="K594" s="70"/>
      <c r="L594" s="74"/>
      <c r="M594" s="67"/>
      <c r="N594" s="75"/>
      <c r="O594" s="75"/>
      <c r="P594" s="76"/>
      <c r="Q594" s="76"/>
      <c r="R594" s="119"/>
      <c r="S594" s="77"/>
      <c r="T594" s="80" t="str">
        <f t="shared" si="30"/>
        <v/>
      </c>
      <c r="U594" s="78" t="str">
        <f t="shared" si="31"/>
        <v/>
      </c>
      <c r="V594" s="77"/>
      <c r="W594" s="77"/>
      <c r="X594" s="19"/>
      <c r="Y594" s="140" t="str">
        <f>IF(B594=2.11,U594*VLOOKUP("101",Lohntabelle!N:P,2,FALSE),IFERROR(U594*VLOOKUP(I594&amp;"31",Lohntabelle!N:P,2,FALSE),""))</f>
        <v/>
      </c>
      <c r="Z594" s="141" t="str">
        <f>IF($B594="","",VLOOKUP($B594,Funktionen!$B$3:$E$99,3,FALSE))</f>
        <v/>
      </c>
      <c r="AA594" s="141" t="str">
        <f>IF($B594="","",VLOOKUP($B594,Funktionen!$B$3:$E$99,4,FALSE))</f>
        <v/>
      </c>
    </row>
    <row r="595" spans="1:27" s="144" customFormat="1" x14ac:dyDescent="0.2">
      <c r="A595" s="67"/>
      <c r="B595" s="68"/>
      <c r="C595" s="69" t="str">
        <f t="shared" si="29"/>
        <v/>
      </c>
      <c r="D595" s="67"/>
      <c r="E595" s="71"/>
      <c r="F595" s="71"/>
      <c r="G595" s="72"/>
      <c r="H595" s="73"/>
      <c r="I595" s="68"/>
      <c r="J595" s="68"/>
      <c r="K595" s="70"/>
      <c r="L595" s="74"/>
      <c r="M595" s="67"/>
      <c r="N595" s="75"/>
      <c r="O595" s="75"/>
      <c r="P595" s="76"/>
      <c r="Q595" s="76"/>
      <c r="R595" s="119"/>
      <c r="S595" s="77"/>
      <c r="T595" s="80" t="str">
        <f t="shared" si="30"/>
        <v/>
      </c>
      <c r="U595" s="78" t="str">
        <f t="shared" si="31"/>
        <v/>
      </c>
      <c r="V595" s="77"/>
      <c r="W595" s="77"/>
      <c r="X595" s="19"/>
      <c r="Y595" s="140" t="str">
        <f>IF(B595=2.11,U595*VLOOKUP("101",Lohntabelle!N:P,2,FALSE),IFERROR(U595*VLOOKUP(I595&amp;"31",Lohntabelle!N:P,2,FALSE),""))</f>
        <v/>
      </c>
      <c r="Z595" s="141" t="str">
        <f>IF($B595="","",VLOOKUP($B595,Funktionen!$B$3:$E$99,3,FALSE))</f>
        <v/>
      </c>
      <c r="AA595" s="141" t="str">
        <f>IF($B595="","",VLOOKUP($B595,Funktionen!$B$3:$E$99,4,FALSE))</f>
        <v/>
      </c>
    </row>
    <row r="596" spans="1:27" s="144" customFormat="1" x14ac:dyDescent="0.2">
      <c r="A596" s="67"/>
      <c r="B596" s="68"/>
      <c r="C596" s="69" t="str">
        <f t="shared" si="29"/>
        <v/>
      </c>
      <c r="D596" s="67"/>
      <c r="E596" s="71"/>
      <c r="F596" s="71"/>
      <c r="G596" s="72"/>
      <c r="H596" s="73"/>
      <c r="I596" s="68"/>
      <c r="J596" s="68"/>
      <c r="K596" s="70"/>
      <c r="L596" s="74"/>
      <c r="M596" s="67"/>
      <c r="N596" s="75"/>
      <c r="O596" s="75"/>
      <c r="P596" s="76"/>
      <c r="Q596" s="76"/>
      <c r="R596" s="119"/>
      <c r="S596" s="77"/>
      <c r="T596" s="80" t="str">
        <f t="shared" si="30"/>
        <v/>
      </c>
      <c r="U596" s="78" t="str">
        <f t="shared" si="31"/>
        <v/>
      </c>
      <c r="V596" s="77"/>
      <c r="W596" s="77"/>
      <c r="X596" s="19"/>
      <c r="Y596" s="140" t="str">
        <f>IF(B596=2.11,U596*VLOOKUP("101",Lohntabelle!N:P,2,FALSE),IFERROR(U596*VLOOKUP(I596&amp;"31",Lohntabelle!N:P,2,FALSE),""))</f>
        <v/>
      </c>
      <c r="Z596" s="141" t="str">
        <f>IF($B596="","",VLOOKUP($B596,Funktionen!$B$3:$E$99,3,FALSE))</f>
        <v/>
      </c>
      <c r="AA596" s="141" t="str">
        <f>IF($B596="","",VLOOKUP($B596,Funktionen!$B$3:$E$99,4,FALSE))</f>
        <v/>
      </c>
    </row>
    <row r="597" spans="1:27" s="144" customFormat="1" x14ac:dyDescent="0.2">
      <c r="A597" s="67"/>
      <c r="B597" s="68"/>
      <c r="C597" s="69" t="str">
        <f t="shared" si="29"/>
        <v/>
      </c>
      <c r="D597" s="67"/>
      <c r="E597" s="71"/>
      <c r="F597" s="71"/>
      <c r="G597" s="72"/>
      <c r="H597" s="73"/>
      <c r="I597" s="68"/>
      <c r="J597" s="68"/>
      <c r="K597" s="70"/>
      <c r="L597" s="74"/>
      <c r="M597" s="67"/>
      <c r="N597" s="75"/>
      <c r="O597" s="75"/>
      <c r="P597" s="76"/>
      <c r="Q597" s="76"/>
      <c r="R597" s="119"/>
      <c r="S597" s="77"/>
      <c r="T597" s="80" t="str">
        <f t="shared" si="30"/>
        <v/>
      </c>
      <c r="U597" s="78" t="str">
        <f t="shared" si="31"/>
        <v/>
      </c>
      <c r="V597" s="77"/>
      <c r="W597" s="77"/>
      <c r="X597" s="19"/>
      <c r="Y597" s="140" t="str">
        <f>IF(B597=2.11,U597*VLOOKUP("101",Lohntabelle!N:P,2,FALSE),IFERROR(U597*VLOOKUP(I597&amp;"31",Lohntabelle!N:P,2,FALSE),""))</f>
        <v/>
      </c>
      <c r="Z597" s="141" t="str">
        <f>IF($B597="","",VLOOKUP($B597,Funktionen!$B$3:$E$99,3,FALSE))</f>
        <v/>
      </c>
      <c r="AA597" s="141" t="str">
        <f>IF($B597="","",VLOOKUP($B597,Funktionen!$B$3:$E$99,4,FALSE))</f>
        <v/>
      </c>
    </row>
    <row r="598" spans="1:27" s="144" customFormat="1" x14ac:dyDescent="0.2">
      <c r="A598" s="67"/>
      <c r="B598" s="68"/>
      <c r="C598" s="69" t="str">
        <f t="shared" si="29"/>
        <v/>
      </c>
      <c r="D598" s="67"/>
      <c r="E598" s="71"/>
      <c r="F598" s="71"/>
      <c r="G598" s="72"/>
      <c r="H598" s="73"/>
      <c r="I598" s="68"/>
      <c r="J598" s="68"/>
      <c r="K598" s="70"/>
      <c r="L598" s="74"/>
      <c r="M598" s="67"/>
      <c r="N598" s="75"/>
      <c r="O598" s="75"/>
      <c r="P598" s="76"/>
      <c r="Q598" s="76"/>
      <c r="R598" s="119"/>
      <c r="S598" s="77"/>
      <c r="T598" s="80" t="str">
        <f t="shared" si="30"/>
        <v/>
      </c>
      <c r="U598" s="78" t="str">
        <f t="shared" si="31"/>
        <v/>
      </c>
      <c r="V598" s="77"/>
      <c r="W598" s="77"/>
      <c r="X598" s="19"/>
      <c r="Y598" s="140" t="str">
        <f>IF(B598=2.11,U598*VLOOKUP("101",Lohntabelle!N:P,2,FALSE),IFERROR(U598*VLOOKUP(I598&amp;"31",Lohntabelle!N:P,2,FALSE),""))</f>
        <v/>
      </c>
      <c r="Z598" s="141" t="str">
        <f>IF($B598="","",VLOOKUP($B598,Funktionen!$B$3:$E$99,3,FALSE))</f>
        <v/>
      </c>
      <c r="AA598" s="141" t="str">
        <f>IF($B598="","",VLOOKUP($B598,Funktionen!$B$3:$E$99,4,FALSE))</f>
        <v/>
      </c>
    </row>
    <row r="599" spans="1:27" s="144" customFormat="1" x14ac:dyDescent="0.2">
      <c r="A599" s="67"/>
      <c r="B599" s="68"/>
      <c r="C599" s="69" t="str">
        <f t="shared" si="29"/>
        <v/>
      </c>
      <c r="D599" s="67"/>
      <c r="E599" s="71"/>
      <c r="F599" s="71"/>
      <c r="G599" s="72"/>
      <c r="H599" s="73"/>
      <c r="I599" s="68"/>
      <c r="J599" s="68"/>
      <c r="K599" s="70"/>
      <c r="L599" s="74"/>
      <c r="M599" s="67"/>
      <c r="N599" s="75"/>
      <c r="O599" s="75"/>
      <c r="P599" s="76"/>
      <c r="Q599" s="76"/>
      <c r="R599" s="119"/>
      <c r="S599" s="77"/>
      <c r="T599" s="80" t="str">
        <f t="shared" si="30"/>
        <v/>
      </c>
      <c r="U599" s="78" t="str">
        <f t="shared" si="31"/>
        <v/>
      </c>
      <c r="V599" s="77"/>
      <c r="W599" s="77"/>
      <c r="X599" s="19"/>
      <c r="Y599" s="140" t="str">
        <f>IF(B599=2.11,U599*VLOOKUP("101",Lohntabelle!N:P,2,FALSE),IFERROR(U599*VLOOKUP(I599&amp;"31",Lohntabelle!N:P,2,FALSE),""))</f>
        <v/>
      </c>
      <c r="Z599" s="141" t="str">
        <f>IF($B599="","",VLOOKUP($B599,Funktionen!$B$3:$E$99,3,FALSE))</f>
        <v/>
      </c>
      <c r="AA599" s="141" t="str">
        <f>IF($B599="","",VLOOKUP($B599,Funktionen!$B$3:$E$99,4,FALSE))</f>
        <v/>
      </c>
    </row>
    <row r="600" spans="1:27" s="144" customFormat="1" x14ac:dyDescent="0.2">
      <c r="A600" s="67"/>
      <c r="B600" s="68"/>
      <c r="C600" s="69" t="str">
        <f t="shared" si="29"/>
        <v/>
      </c>
      <c r="D600" s="67"/>
      <c r="E600" s="71"/>
      <c r="F600" s="71"/>
      <c r="G600" s="72"/>
      <c r="H600" s="73"/>
      <c r="I600" s="68"/>
      <c r="J600" s="68"/>
      <c r="K600" s="70"/>
      <c r="L600" s="74"/>
      <c r="M600" s="67"/>
      <c r="N600" s="75"/>
      <c r="O600" s="75"/>
      <c r="P600" s="76"/>
      <c r="Q600" s="76"/>
      <c r="R600" s="119"/>
      <c r="S600" s="77"/>
      <c r="T600" s="80" t="str">
        <f t="shared" si="30"/>
        <v/>
      </c>
      <c r="U600" s="78" t="str">
        <f t="shared" si="31"/>
        <v/>
      </c>
      <c r="V600" s="77"/>
      <c r="W600" s="77"/>
      <c r="X600" s="19"/>
      <c r="Y600" s="140" t="str">
        <f>IF(B600=2.11,U600*VLOOKUP("101",Lohntabelle!N:P,2,FALSE),IFERROR(U600*VLOOKUP(I600&amp;"31",Lohntabelle!N:P,2,FALSE),""))</f>
        <v/>
      </c>
      <c r="Z600" s="141" t="str">
        <f>IF($B600="","",VLOOKUP($B600,Funktionen!$B$3:$E$99,3,FALSE))</f>
        <v/>
      </c>
      <c r="AA600" s="141" t="str">
        <f>IF($B600="","",VLOOKUP($B600,Funktionen!$B$3:$E$99,4,FALSE))</f>
        <v/>
      </c>
    </row>
  </sheetData>
  <sheetProtection algorithmName="SHA-512" hashValue="6SaCnX8B6gWNXJECR9P+NTIEa8fnH/C0WQK7VZZ5OQb3GRmAZ6OymmTvnRc1KNea6YOh6IRy1CHKX84hoc03dw==" saltValue="6trjxMhombF7u2GZZ9ADK6pKhHQ49oUABm5qDaBea4ER8f46uhtnGq0WeKUaYeyZwAe/Ude27DUD1HJQ0fFteYH4dZNEnFzZHiTFkp2DTHWPL6zUuvPErbtbjtAPIrZz3f9L5eCcWhdnQzPqZkcwwhiBoXXoqrSI2cKFh/xV/GOvelRdswQuHeh0/nCg/ewmHlDBIilERTJmP/R+pHEZFyLVrzB5vGuWKZ29QQ/5ZdSEKaCuLdSbOkzULorz7oJdr9BZ0My3i7AwfGJeeMyN3EV53XOHJLPitPJGnjTXhZUEPfkgOQRDwCbn13QSJa4aI+W3auZf1i/YRUpUV8LzkA==" spinCount="100000" sheet="1" sort="0" autoFilter="0" pivotTables="0"/>
  <autoFilter ref="A4:AA299" xr:uid="{00000000-0009-0000-0000-000000000000}"/>
  <mergeCells count="1">
    <mergeCell ref="Q2:R2"/>
  </mergeCells>
  <conditionalFormatting sqref="E5:H600">
    <cfRule type="expression" dxfId="17" priority="61">
      <formula>$D5="x"</formula>
    </cfRule>
  </conditionalFormatting>
  <conditionalFormatting sqref="I5:I600">
    <cfRule type="cellIs" dxfId="16" priority="57" operator="lessThan">
      <formula>$Z5</formula>
    </cfRule>
    <cfRule type="cellIs" dxfId="15" priority="58" operator="greaterThan">
      <formula>$AA5</formula>
    </cfRule>
  </conditionalFormatting>
  <conditionalFormatting sqref="R5:R600">
    <cfRule type="cellIs" dxfId="14" priority="30" operator="lessThan">
      <formula>0.1</formula>
    </cfRule>
  </conditionalFormatting>
  <conditionalFormatting sqref="T5:T600">
    <cfRule type="cellIs" dxfId="13" priority="29" operator="notEqual">
      <formula>""</formula>
    </cfRule>
  </conditionalFormatting>
  <conditionalFormatting sqref="A5:A600">
    <cfRule type="expression" dxfId="12" priority="62">
      <formula>$N$2="Nein"</formula>
    </cfRule>
  </conditionalFormatting>
  <conditionalFormatting sqref="M5:M600">
    <cfRule type="expression" dxfId="11" priority="27">
      <formula>$N$2="Nein"</formula>
    </cfRule>
  </conditionalFormatting>
  <conditionalFormatting sqref="R5:R600">
    <cfRule type="cellIs" priority="21" stopIfTrue="1" operator="equal">
      <formula>0</formula>
    </cfRule>
  </conditionalFormatting>
  <conditionalFormatting sqref="AA5:AA600">
    <cfRule type="cellIs" dxfId="10" priority="19" operator="lessThan">
      <formula>I5</formula>
    </cfRule>
  </conditionalFormatting>
  <conditionalFormatting sqref="Z5:Z600">
    <cfRule type="cellIs" dxfId="9" priority="18" stopIfTrue="1" operator="equal">
      <formula>""</formula>
    </cfRule>
    <cfRule type="cellIs" dxfId="8" priority="20" operator="greaterThan">
      <formula>I5</formula>
    </cfRule>
  </conditionalFormatting>
  <conditionalFormatting sqref="D5">
    <cfRule type="expression" dxfId="7" priority="3">
      <formula>$G$3="Schlussrechnung"</formula>
    </cfRule>
  </conditionalFormatting>
  <conditionalFormatting sqref="D6:D600">
    <cfRule type="expression" dxfId="6" priority="2">
      <formula>$G$3="Schlussrechnung"</formula>
    </cfRule>
  </conditionalFormatting>
  <conditionalFormatting sqref="D4">
    <cfRule type="expression" dxfId="5" priority="1">
      <formula>$G$3="Schlussrechnung"</formula>
    </cfRule>
  </conditionalFormatting>
  <dataValidations xWindow="195" yWindow="529" count="22">
    <dataValidation allowBlank="1" showErrorMessage="1" sqref="C5:C600 Z5:AA600" xr:uid="{00000000-0002-0000-0000-000000000000}"/>
    <dataValidation allowBlank="1" showErrorMessage="1" errorTitle="Monate" error="Monate im Jahr (1-12) in Form einer ganzen Zahl angeben" promptTitle="Monate im Jahr" prompt="Beschäftigungsumfang - Monate" sqref="U5:U600" xr:uid="{00000000-0002-0000-0000-000001000000}"/>
    <dataValidation allowBlank="1" showErrorMessage="1" errorTitle="Keine Leeren Zeilen erlaubt" error="Sie dürfen zwischen zwei Eingaben keine Zellen unausgefüllt lassen" sqref="E5:F600" xr:uid="{00000000-0002-0000-0000-000003000000}"/>
    <dataValidation type="whole" allowBlank="1" showErrorMessage="1" errorTitle="Geburtsjahr" error="Bitte nur das Geburtsjahr eingeben" sqref="G5:G600" xr:uid="{00000000-0002-0000-0000-000004000000}">
      <formula1>1900</formula1>
      <formula2>2200</formula2>
    </dataValidation>
    <dataValidation allowBlank="1" errorTitle="Ungültiges Betriebsjahr" error="Bitte wählen Sie eine Betriebsjahr aus der Auswahlliste aus. Danke." promptTitle="Auswahl Betriebsjahr" prompt="Bitte wählen Sie ein Betriebsjahr aus." sqref="C2" xr:uid="{00000000-0002-0000-0000-000005000000}"/>
    <dataValidation allowBlank="1" showErrorMessage="1" error="Bitte eine Zahl zwischen 1-300'000 eingeben" promptTitle="Lohnkosten" prompt="Bruttolohn - inkl. Sozialbeiträge" sqref="T5:T600 V6:W600" xr:uid="{00000000-0002-0000-0000-000006000000}"/>
    <dataValidation type="date" allowBlank="1" showErrorMessage="1" errorTitle="Austrittsdatum" error="Bitte ein gültiges Datum eingeben." promptTitle="Lohnkosten" prompt="Bruttolohn - inkl. Sozialbeiträge" sqref="Q5:Q600" xr:uid="{00000000-0002-0000-0000-000007000000}">
      <formula1>1</formula1>
      <formula2>73415</formula2>
    </dataValidation>
    <dataValidation allowBlank="1" showInputMessage="1" showErrorMessage="1" error="Bitte eine Zahl zwischen 1-300'000 eingeben" promptTitle="Lohnkosten" prompt="vertraglich ausbezahlter Bruttolohn OHNE Zulagen, Überstunden, DAG (separat ausweisen in nachfolgenden Spalten)" sqref="S5:S600" xr:uid="{00000000-0002-0000-0000-000008000000}"/>
    <dataValidation type="list" allowBlank="1" showInputMessage="1" showErrorMessage="1" errorTitle="Funktions-Nummer" error="Bitte wählen Sie eine Funktions-Nummer aus der Drop-Down-Liste." prompt="Funktionsnummer gemäss aktuellem Einreihungsplan" sqref="B5:B600" xr:uid="{00000000-0002-0000-0000-000009000000}">
      <formula1>FunktionsCodes</formula1>
    </dataValidation>
    <dataValidation type="list" allowBlank="1" showInputMessage="1" errorTitle="Keine Leeren Zeilen erlaubt" error="Sie dürfen zwischen zwei Eingaben keine Zellen unausgefüllt lassen" promptTitle="nur für Budget" prompt="Stelle wird in Zukunft besetzt, Person ist aber noch nicht bekannt" sqref="D5:D600" xr:uid="{00000000-0002-0000-0000-00000A000000}">
      <formula1>"x, ,"</formula1>
    </dataValidation>
    <dataValidation type="whole" allowBlank="1" showErrorMessage="1" errorTitle="Lohnklasse" error="Bitte Zahl zwischen 1 und 24 eingeben." sqref="I5:I600" xr:uid="{00000000-0002-0000-0000-00000B000000}">
      <formula1>1</formula1>
      <formula2>24</formula2>
    </dataValidation>
    <dataValidation type="whole" allowBlank="1" showInputMessage="1" showErrorMessage="1" errorTitle="Lohnstufe" error="Bitte Zahl zwischen 1 und 31 eingeben." prompt="Format 1-31 nicht AS1-29" sqref="J5:J600" xr:uid="{00000000-0002-0000-0000-00000C000000}">
      <formula1>1</formula1>
      <formula2>31</formula2>
    </dataValidation>
    <dataValidation type="list" allowBlank="1" showInputMessage="1" showErrorMessage="1" error="bitte x eintragen oder leer lassen" prompt="Springer:innen, Personen im Aushilfspool und andere ohne fest definiertem Pensum" sqref="K5:K600" xr:uid="{00000000-0002-0000-0000-00000D000000}">
      <formula1>"x, ,"</formula1>
    </dataValidation>
    <dataValidation operator="lessThan" allowBlank="1" showInputMessage="1" errorTitle="ungültiger Zahlenbereich" error="Wert muss zwischen 0-100% sein" prompt="Gruppenname" sqref="N5:N600" xr:uid="{00000000-0002-0000-0000-00000E000000}"/>
    <dataValidation allowBlank="1" showInputMessage="1" showErrorMessage="1" errorTitle="ungültiger Zahlenbereich" error="Wert muss zwischen 0-100% sein" prompt="Bitte Anstellungsgrad gemäss Arbeitsvertrag angeben. Bei Stundenlöhner- und Springer|innen das voraussichtliche Pensum auf 12 Monate schätzen. " sqref="L5:L600" xr:uid="{00000000-0002-0000-0000-00000F000000}"/>
    <dataValidation type="list" allowBlank="1" showErrorMessage="1" error="bitte x eintragen oder leer lassen" sqref="M5:M600" xr:uid="{00000000-0002-0000-0000-000010000000}">
      <formula1>"x, ,"</formula1>
    </dataValidation>
    <dataValidation allowBlank="1" showInputMessage="1" errorTitle="ungültiger Zahlenbereich" error="Wert muss zwischen 0-100% sein" prompt="Bezeichnung muss mit BAB und LV übereinstimmen! Ausnahme bei Umlage." sqref="O5:O600" xr:uid="{00000000-0002-0000-0000-000011000000}"/>
    <dataValidation type="date" showErrorMessage="1" errorTitle="Eintrittsdatum" error="Bitte ein gültiges Datum eingeben." promptTitle="Lohnkosten" prompt="Bruttolohn - inkl. Sozialbeiträge" sqref="P5:P600" xr:uid="{00000000-0002-0000-0000-000012000000}">
      <formula1>25569</formula1>
      <formula2>46387</formula2>
    </dataValidation>
    <dataValidation type="decimal" allowBlank="1" showInputMessage="1" showErrorMessage="1" error="Bitte eine Zahl zwischen 1-300'000 eingeben" promptTitle="Zulagen" prompt="Pikett, Nachtdienst, Wochenende, Feiertage etc." sqref="W5" xr:uid="{00000000-0002-0000-0000-000013000000}">
      <formula1>-99999</formula1>
      <formula2>99999</formula2>
    </dataValidation>
    <dataValidation type="whole" allowBlank="1" showInputMessage="1" showErrorMessage="1" prompt="Dienstaltersgeschenke und Einmalzulagen gemäss kant. Vorgaben" sqref="V5" xr:uid="{00000000-0002-0000-0000-000014000000}">
      <formula1>0</formula1>
      <formula2>99999</formula2>
    </dataValidation>
    <dataValidation type="decimal" showInputMessage="1" showErrorMessage="1" errorTitle="Monate im Jahr" error="Bitte eine Zahl zwischen 1 und 12 eingeben." prompt="Wie lange hat/wird die Person im Jahr gearbeitet? Relevant sind nur Monate, für die Lohn ausbezahlt wurde." sqref="R5:R600" xr:uid="{00000000-0002-0000-0000-000015000000}">
      <formula1>0.1</formula1>
      <formula2>12</formula2>
    </dataValidation>
    <dataValidation type="list" allowBlank="1" showErrorMessage="1" errorTitle="Amtszustzändigkeit" error="Wählen Sie AJB oder VSA." promptTitle="Beschäftigungsquote" prompt="Bitte Prozentsatz eingeben" sqref="A5:A600" xr:uid="{8F96DA35-55A2-4780-8EDC-5AB630335547}">
      <formula1>"AJB,VSA,Weitere"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&amp;L&amp;D&amp;R&amp;P/&amp;N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1032" r:id="rId4">
          <objectPr locked="0" defaultSize="0" r:id="rId5">
            <anchor moveWithCells="1">
              <from>
                <xdr:col>14</xdr:col>
                <xdr:colOff>228600</xdr:colOff>
                <xdr:row>0</xdr:row>
                <xdr:rowOff>238125</xdr:rowOff>
              </from>
              <to>
                <xdr:col>14</xdr:col>
                <xdr:colOff>1143000</xdr:colOff>
                <xdr:row>2</xdr:row>
                <xdr:rowOff>57150</xdr:rowOff>
              </to>
            </anchor>
          </objectPr>
        </oleObject>
      </mc:Choice>
      <mc:Fallback>
        <oleObject progId="AcroExch.Document.DC" dvAspect="DVASPECT_ICON" shapeId="1032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195" yWindow="529" count="4">
        <x14:dataValidation type="list" xr:uid="{00000000-0002-0000-0000-000016000000}">
          <x14:formula1>
            <xm:f>Institutionen!$G$2:$G$4</xm:f>
          </x14:formula1>
          <xm:sqref>J3</xm:sqref>
        </x14:dataValidation>
        <x14:dataValidation type="list" xr:uid="{00000000-0002-0000-0000-000017000000}">
          <x14:formula1>
            <xm:f>Institutionen!$E$2:$E$3</xm:f>
          </x14:formula1>
          <xm:sqref>G3</xm:sqref>
        </x14:dataValidation>
        <x14:dataValidation type="list" allowBlank="1" xr:uid="{00000000-0002-0000-0000-000018000000}">
          <x14:formula1>
            <xm:f>Abschluss!$B$2:$B$28</xm:f>
          </x14:formula1>
          <xm:sqref>H5:H600</xm:sqref>
        </x14:dataValidation>
        <x14:dataValidation type="list" allowBlank="1" xr:uid="{00000000-0002-0000-0000-000019000000}">
          <x14:formula1>
            <xm:f>Institutionen!$A$2:$A$124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K60"/>
  <sheetViews>
    <sheetView showGridLines="0" zoomScale="98" zoomScaleNormal="120" workbookViewId="0">
      <selection activeCell="D7" sqref="D7"/>
    </sheetView>
  </sheetViews>
  <sheetFormatPr baseColWidth="10" defaultColWidth="9.140625" defaultRowHeight="12.75" x14ac:dyDescent="0.2"/>
  <cols>
    <col min="1" max="1" width="4" style="39" customWidth="1"/>
    <col min="2" max="2" width="8.140625" style="37" customWidth="1"/>
    <col min="3" max="3" width="85.85546875" style="37" bestFit="1" customWidth="1"/>
    <col min="4" max="5" width="9.140625" style="37"/>
    <col min="6" max="6" width="29.42578125" style="38" bestFit="1" customWidth="1"/>
    <col min="7" max="16384" width="9.140625" style="37"/>
  </cols>
  <sheetData>
    <row r="1" spans="1:11" ht="23.25" customHeight="1" x14ac:dyDescent="0.2">
      <c r="A1" s="117" t="s">
        <v>30</v>
      </c>
      <c r="B1" s="118"/>
      <c r="C1" s="118"/>
      <c r="D1" s="115" t="s">
        <v>31</v>
      </c>
      <c r="E1" s="115"/>
      <c r="F1" s="116" t="s">
        <v>32</v>
      </c>
    </row>
    <row r="2" spans="1:11" ht="13.5" thickBot="1" x14ac:dyDescent="0.25">
      <c r="B2" s="40" t="s">
        <v>33</v>
      </c>
      <c r="C2" s="40" t="s">
        <v>34</v>
      </c>
      <c r="D2" s="101" t="s">
        <v>35</v>
      </c>
      <c r="E2" s="101" t="s">
        <v>36</v>
      </c>
      <c r="F2" s="41" t="s">
        <v>37</v>
      </c>
    </row>
    <row r="3" spans="1:11" ht="14.25" customHeight="1" x14ac:dyDescent="0.2">
      <c r="A3" s="105"/>
      <c r="B3" s="42">
        <v>1.01</v>
      </c>
      <c r="C3" s="43" t="s">
        <v>38</v>
      </c>
      <c r="D3" s="44">
        <v>19</v>
      </c>
      <c r="E3" s="45">
        <v>23</v>
      </c>
      <c r="K3" s="40"/>
    </row>
    <row r="4" spans="1:11" ht="14.25" customHeight="1" x14ac:dyDescent="0.2">
      <c r="A4" s="106"/>
      <c r="B4" s="46">
        <v>1.02</v>
      </c>
      <c r="C4" s="47" t="s">
        <v>39</v>
      </c>
      <c r="D4" s="126">
        <v>19</v>
      </c>
      <c r="E4" s="49">
        <v>21</v>
      </c>
    </row>
    <row r="5" spans="1:11" ht="14.25" customHeight="1" x14ac:dyDescent="0.2">
      <c r="A5" s="106"/>
      <c r="B5" s="46">
        <v>1.05</v>
      </c>
      <c r="C5" s="50" t="s">
        <v>40</v>
      </c>
      <c r="D5" s="126">
        <v>19</v>
      </c>
      <c r="E5" s="49">
        <v>21</v>
      </c>
    </row>
    <row r="6" spans="1:11" ht="14.25" customHeight="1" x14ac:dyDescent="0.2">
      <c r="A6" s="106"/>
      <c r="B6" s="46">
        <v>1.06</v>
      </c>
      <c r="C6" s="51" t="s">
        <v>41</v>
      </c>
      <c r="D6" s="126">
        <v>19</v>
      </c>
      <c r="E6" s="49">
        <v>21</v>
      </c>
    </row>
    <row r="7" spans="1:11" ht="14.25" customHeight="1" x14ac:dyDescent="0.2">
      <c r="A7" s="106"/>
      <c r="B7" s="46">
        <v>1.07</v>
      </c>
      <c r="C7" s="50" t="s">
        <v>42</v>
      </c>
      <c r="D7" s="126">
        <v>19</v>
      </c>
      <c r="E7" s="49">
        <v>21</v>
      </c>
    </row>
    <row r="8" spans="1:11" ht="14.25" customHeight="1" x14ac:dyDescent="0.2">
      <c r="A8" s="106"/>
      <c r="B8" s="46">
        <v>1.08</v>
      </c>
      <c r="C8" s="50" t="s">
        <v>43</v>
      </c>
      <c r="D8" s="126">
        <v>20</v>
      </c>
      <c r="E8" s="49">
        <v>21</v>
      </c>
      <c r="F8" s="38" t="s">
        <v>506</v>
      </c>
    </row>
    <row r="9" spans="1:11" ht="14.25" customHeight="1" x14ac:dyDescent="0.2">
      <c r="A9" s="107"/>
      <c r="B9" s="53">
        <v>2.0099999999999998</v>
      </c>
      <c r="C9" s="47" t="s">
        <v>45</v>
      </c>
      <c r="D9" s="126">
        <v>16</v>
      </c>
      <c r="E9" s="49">
        <v>19</v>
      </c>
    </row>
    <row r="10" spans="1:11" ht="14.25" customHeight="1" x14ac:dyDescent="0.2">
      <c r="A10" s="107"/>
      <c r="B10" s="53">
        <v>2.02</v>
      </c>
      <c r="C10" s="47" t="s">
        <v>46</v>
      </c>
      <c r="D10" s="126">
        <v>15</v>
      </c>
      <c r="E10" s="49">
        <v>17</v>
      </c>
    </row>
    <row r="11" spans="1:11" ht="14.25" customHeight="1" x14ac:dyDescent="0.2">
      <c r="A11" s="107"/>
      <c r="B11" s="53">
        <v>2.04</v>
      </c>
      <c r="C11" s="47" t="s">
        <v>47</v>
      </c>
      <c r="D11" s="126">
        <v>9</v>
      </c>
      <c r="E11" s="49">
        <v>13</v>
      </c>
    </row>
    <row r="12" spans="1:11" ht="14.25" customHeight="1" x14ac:dyDescent="0.2">
      <c r="A12" s="107"/>
      <c r="B12" s="53">
        <v>2.0499999999999998</v>
      </c>
      <c r="C12" s="47" t="s">
        <v>48</v>
      </c>
      <c r="D12" s="126">
        <v>15</v>
      </c>
      <c r="E12" s="49">
        <v>17</v>
      </c>
    </row>
    <row r="13" spans="1:11" ht="14.25" customHeight="1" x14ac:dyDescent="0.2">
      <c r="A13" s="107"/>
      <c r="B13" s="53">
        <v>2.06</v>
      </c>
      <c r="C13" s="47" t="s">
        <v>49</v>
      </c>
      <c r="D13" s="126">
        <v>11</v>
      </c>
      <c r="E13" s="49">
        <v>11</v>
      </c>
    </row>
    <row r="14" spans="1:11" ht="14.25" customHeight="1" x14ac:dyDescent="0.2">
      <c r="A14" s="107"/>
      <c r="B14" s="53">
        <v>2.0699999999999998</v>
      </c>
      <c r="C14" s="47" t="s">
        <v>50</v>
      </c>
      <c r="D14" s="126">
        <v>11</v>
      </c>
      <c r="E14" s="49">
        <v>12</v>
      </c>
    </row>
    <row r="15" spans="1:11" ht="14.25" customHeight="1" x14ac:dyDescent="0.2">
      <c r="A15" s="107"/>
      <c r="B15" s="53">
        <v>2.1</v>
      </c>
      <c r="C15" s="47" t="s">
        <v>51</v>
      </c>
      <c r="D15" s="126"/>
      <c r="E15" s="49"/>
      <c r="F15" s="38" t="s">
        <v>52</v>
      </c>
    </row>
    <row r="16" spans="1:11" ht="14.25" customHeight="1" x14ac:dyDescent="0.2">
      <c r="A16" s="107"/>
      <c r="B16" s="53">
        <v>2.11</v>
      </c>
      <c r="C16" s="47" t="s">
        <v>53</v>
      </c>
      <c r="D16" s="126">
        <v>1</v>
      </c>
      <c r="E16" s="49">
        <v>1</v>
      </c>
      <c r="F16" s="54"/>
    </row>
    <row r="17" spans="1:6" ht="14.25" customHeight="1" x14ac:dyDescent="0.2">
      <c r="A17" s="108"/>
      <c r="B17" s="53">
        <v>3.02</v>
      </c>
      <c r="C17" s="47" t="s">
        <v>54</v>
      </c>
      <c r="D17" s="126">
        <v>13</v>
      </c>
      <c r="E17" s="49">
        <v>17</v>
      </c>
    </row>
    <row r="18" spans="1:6" ht="14.25" customHeight="1" x14ac:dyDescent="0.2">
      <c r="A18" s="108"/>
      <c r="B18" s="53">
        <v>3.04</v>
      </c>
      <c r="C18" s="47" t="s">
        <v>55</v>
      </c>
      <c r="D18" s="126">
        <v>9</v>
      </c>
      <c r="E18" s="49">
        <v>13</v>
      </c>
    </row>
    <row r="19" spans="1:6" ht="14.25" customHeight="1" x14ac:dyDescent="0.2">
      <c r="A19" s="109"/>
      <c r="B19" s="53">
        <v>4.07</v>
      </c>
      <c r="C19" s="47" t="s">
        <v>56</v>
      </c>
      <c r="D19" s="57">
        <v>16</v>
      </c>
      <c r="E19" s="58">
        <v>20</v>
      </c>
      <c r="F19" s="54"/>
    </row>
    <row r="20" spans="1:6" ht="14.25" customHeight="1" x14ac:dyDescent="0.2">
      <c r="A20" s="110"/>
      <c r="B20" s="53">
        <v>5.01</v>
      </c>
      <c r="C20" s="47" t="s">
        <v>57</v>
      </c>
      <c r="D20" s="126">
        <v>19</v>
      </c>
      <c r="E20" s="49">
        <v>25</v>
      </c>
    </row>
    <row r="21" spans="1:6" ht="14.25" customHeight="1" x14ac:dyDescent="0.2">
      <c r="A21" s="110"/>
      <c r="B21" s="53">
        <v>5.04</v>
      </c>
      <c r="C21" s="47" t="s">
        <v>58</v>
      </c>
      <c r="D21" s="126">
        <v>16</v>
      </c>
      <c r="E21" s="49">
        <v>20</v>
      </c>
    </row>
    <row r="22" spans="1:6" ht="14.25" customHeight="1" x14ac:dyDescent="0.2">
      <c r="A22" s="110"/>
      <c r="B22" s="53">
        <v>5.07</v>
      </c>
      <c r="C22" s="47" t="s">
        <v>59</v>
      </c>
      <c r="D22" s="126">
        <v>16</v>
      </c>
      <c r="E22" s="49">
        <v>18</v>
      </c>
    </row>
    <row r="23" spans="1:6" ht="14.25" customHeight="1" x14ac:dyDescent="0.2">
      <c r="A23" s="110"/>
      <c r="B23" s="53">
        <v>5.08</v>
      </c>
      <c r="C23" s="47" t="s">
        <v>60</v>
      </c>
      <c r="D23" s="127">
        <v>13</v>
      </c>
      <c r="E23" s="49">
        <v>20</v>
      </c>
    </row>
    <row r="24" spans="1:6" ht="14.25" customHeight="1" x14ac:dyDescent="0.2">
      <c r="A24" s="110"/>
      <c r="B24" s="53">
        <v>5.0999999999999996</v>
      </c>
      <c r="C24" s="47" t="s">
        <v>61</v>
      </c>
      <c r="D24" s="126">
        <v>19</v>
      </c>
      <c r="E24" s="49">
        <v>20</v>
      </c>
    </row>
    <row r="25" spans="1:6" ht="14.25" customHeight="1" x14ac:dyDescent="0.2">
      <c r="A25" s="110"/>
      <c r="B25" s="53">
        <v>5.1100000000000003</v>
      </c>
      <c r="C25" s="47" t="s">
        <v>62</v>
      </c>
      <c r="D25" s="126">
        <v>19</v>
      </c>
      <c r="E25" s="49">
        <v>20</v>
      </c>
    </row>
    <row r="26" spans="1:6" ht="14.25" customHeight="1" x14ac:dyDescent="0.2">
      <c r="A26" s="110"/>
      <c r="B26" s="53">
        <v>5.13</v>
      </c>
      <c r="C26" s="47" t="s">
        <v>63</v>
      </c>
      <c r="D26" s="126">
        <v>20</v>
      </c>
      <c r="E26" s="49">
        <v>21</v>
      </c>
    </row>
    <row r="27" spans="1:6" ht="14.25" customHeight="1" x14ac:dyDescent="0.2">
      <c r="A27" s="111"/>
      <c r="B27" s="53">
        <v>6.01</v>
      </c>
      <c r="C27" s="47" t="s">
        <v>64</v>
      </c>
      <c r="D27" s="57">
        <v>16</v>
      </c>
      <c r="E27" s="58">
        <v>19</v>
      </c>
    </row>
    <row r="28" spans="1:6" ht="14.25" customHeight="1" x14ac:dyDescent="0.2">
      <c r="A28" s="111"/>
      <c r="B28" s="53">
        <v>6.02</v>
      </c>
      <c r="C28" s="47" t="s">
        <v>65</v>
      </c>
      <c r="D28" s="57">
        <v>15</v>
      </c>
      <c r="E28" s="58">
        <v>16</v>
      </c>
    </row>
    <row r="29" spans="1:6" ht="14.25" customHeight="1" x14ac:dyDescent="0.2">
      <c r="A29" s="111"/>
      <c r="B29" s="53">
        <v>6.07</v>
      </c>
      <c r="C29" s="47" t="s">
        <v>66</v>
      </c>
      <c r="D29" s="57">
        <v>14</v>
      </c>
      <c r="E29" s="58">
        <v>15</v>
      </c>
    </row>
    <row r="30" spans="1:6" ht="14.25" customHeight="1" x14ac:dyDescent="0.2">
      <c r="A30" s="112"/>
      <c r="B30" s="53">
        <v>7.01</v>
      </c>
      <c r="C30" s="47" t="s">
        <v>67</v>
      </c>
      <c r="D30" s="57">
        <v>13</v>
      </c>
      <c r="E30" s="58">
        <v>18</v>
      </c>
    </row>
    <row r="31" spans="1:6" ht="14.25" customHeight="1" x14ac:dyDescent="0.2">
      <c r="A31" s="112"/>
      <c r="B31" s="53">
        <v>7.03</v>
      </c>
      <c r="C31" s="47" t="s">
        <v>68</v>
      </c>
      <c r="D31" s="57">
        <v>9</v>
      </c>
      <c r="E31" s="58">
        <v>15</v>
      </c>
    </row>
    <row r="32" spans="1:6" ht="14.25" customHeight="1" x14ac:dyDescent="0.2">
      <c r="A32" s="112"/>
      <c r="B32" s="53">
        <v>7.04</v>
      </c>
      <c r="C32" s="47" t="s">
        <v>69</v>
      </c>
      <c r="D32" s="57">
        <v>5</v>
      </c>
      <c r="E32" s="58">
        <v>8</v>
      </c>
    </row>
    <row r="33" spans="1:6" ht="14.25" customHeight="1" x14ac:dyDescent="0.2">
      <c r="A33" s="112"/>
      <c r="B33" s="53">
        <v>7.05</v>
      </c>
      <c r="C33" s="47" t="s">
        <v>70</v>
      </c>
      <c r="D33" s="57">
        <v>5</v>
      </c>
      <c r="E33" s="58">
        <v>9</v>
      </c>
    </row>
    <row r="34" spans="1:6" ht="14.25" customHeight="1" x14ac:dyDescent="0.2">
      <c r="A34" s="112"/>
      <c r="B34" s="53">
        <v>7.06</v>
      </c>
      <c r="C34" s="47" t="s">
        <v>71</v>
      </c>
      <c r="D34" s="57">
        <v>15</v>
      </c>
      <c r="E34" s="58">
        <v>18</v>
      </c>
    </row>
    <row r="35" spans="1:6" ht="14.25" customHeight="1" x14ac:dyDescent="0.2">
      <c r="A35" s="112"/>
      <c r="B35" s="53">
        <v>7.07</v>
      </c>
      <c r="C35" s="47" t="s">
        <v>72</v>
      </c>
      <c r="D35" s="57">
        <v>12</v>
      </c>
      <c r="E35" s="58">
        <v>14</v>
      </c>
    </row>
    <row r="36" spans="1:6" ht="14.25" customHeight="1" x14ac:dyDescent="0.2">
      <c r="A36" s="112"/>
      <c r="B36" s="53">
        <v>7.08</v>
      </c>
      <c r="C36" s="47" t="s">
        <v>73</v>
      </c>
      <c r="D36" s="57">
        <v>13</v>
      </c>
      <c r="E36" s="58">
        <v>16</v>
      </c>
    </row>
    <row r="37" spans="1:6" ht="14.25" customHeight="1" x14ac:dyDescent="0.2">
      <c r="A37" s="112"/>
      <c r="B37" s="53">
        <v>7.09</v>
      </c>
      <c r="C37" s="47" t="s">
        <v>74</v>
      </c>
      <c r="D37" s="57">
        <v>9</v>
      </c>
      <c r="E37" s="58">
        <v>12</v>
      </c>
    </row>
    <row r="38" spans="1:6" ht="14.25" customHeight="1" x14ac:dyDescent="0.2">
      <c r="A38" s="112"/>
      <c r="B38" s="53">
        <v>7.13</v>
      </c>
      <c r="C38" s="47" t="s">
        <v>75</v>
      </c>
      <c r="D38" s="57">
        <v>9</v>
      </c>
      <c r="E38" s="58">
        <v>12</v>
      </c>
    </row>
    <row r="39" spans="1:6" ht="14.25" customHeight="1" x14ac:dyDescent="0.2">
      <c r="A39" s="112"/>
      <c r="B39" s="53">
        <v>7.14</v>
      </c>
      <c r="C39" s="47" t="s">
        <v>76</v>
      </c>
      <c r="D39" s="57">
        <v>12</v>
      </c>
      <c r="E39" s="58">
        <v>14</v>
      </c>
    </row>
    <row r="40" spans="1:6" ht="14.25" customHeight="1" x14ac:dyDescent="0.2">
      <c r="A40" s="112"/>
      <c r="B40" s="53">
        <v>7.15</v>
      </c>
      <c r="C40" s="47" t="s">
        <v>77</v>
      </c>
      <c r="D40" s="57">
        <v>9</v>
      </c>
      <c r="E40" s="58">
        <v>11</v>
      </c>
    </row>
    <row r="41" spans="1:6" ht="14.25" customHeight="1" x14ac:dyDescent="0.2">
      <c r="A41" s="112"/>
      <c r="B41" s="53">
        <v>7.16</v>
      </c>
      <c r="C41" s="47" t="s">
        <v>78</v>
      </c>
      <c r="D41" s="57">
        <v>5</v>
      </c>
      <c r="E41" s="58">
        <v>8</v>
      </c>
    </row>
    <row r="42" spans="1:6" ht="14.25" customHeight="1" x14ac:dyDescent="0.2">
      <c r="A42" s="112"/>
      <c r="B42" s="53">
        <v>7.17</v>
      </c>
      <c r="C42" s="47" t="s">
        <v>79</v>
      </c>
      <c r="D42" s="57">
        <v>9</v>
      </c>
      <c r="E42" s="58">
        <v>15</v>
      </c>
    </row>
    <row r="43" spans="1:6" ht="14.25" customHeight="1" x14ac:dyDescent="0.2">
      <c r="A43" s="112"/>
      <c r="B43" s="53">
        <v>7.18</v>
      </c>
      <c r="C43" s="47" t="s">
        <v>80</v>
      </c>
      <c r="D43" s="57">
        <v>16</v>
      </c>
      <c r="E43" s="58">
        <v>18</v>
      </c>
    </row>
    <row r="44" spans="1:6" ht="14.25" customHeight="1" x14ac:dyDescent="0.2">
      <c r="A44" s="112"/>
      <c r="B44" s="53">
        <v>7.19</v>
      </c>
      <c r="C44" s="47" t="s">
        <v>81</v>
      </c>
      <c r="D44" s="57">
        <v>1</v>
      </c>
      <c r="E44" s="58">
        <v>4</v>
      </c>
    </row>
    <row r="45" spans="1:6" ht="14.25" customHeight="1" x14ac:dyDescent="0.2">
      <c r="A45" s="112"/>
      <c r="B45" s="53">
        <v>7.22</v>
      </c>
      <c r="C45" s="47" t="s">
        <v>82</v>
      </c>
      <c r="D45" s="48"/>
      <c r="E45" s="49"/>
      <c r="F45" s="38" t="s">
        <v>83</v>
      </c>
    </row>
    <row r="46" spans="1:6" ht="14.25" customHeight="1" x14ac:dyDescent="0.2">
      <c r="A46" s="112"/>
      <c r="B46" s="53">
        <v>7.23</v>
      </c>
      <c r="C46" s="50" t="s">
        <v>84</v>
      </c>
      <c r="D46" s="48">
        <v>13</v>
      </c>
      <c r="E46" s="49">
        <v>17</v>
      </c>
    </row>
    <row r="47" spans="1:6" ht="14.25" customHeight="1" x14ac:dyDescent="0.2">
      <c r="A47" s="113"/>
      <c r="B47" s="53">
        <v>8.02</v>
      </c>
      <c r="C47" s="47" t="s">
        <v>85</v>
      </c>
      <c r="D47" s="57">
        <v>20</v>
      </c>
      <c r="E47" s="58">
        <v>20</v>
      </c>
      <c r="F47" s="38" t="s">
        <v>44</v>
      </c>
    </row>
    <row r="48" spans="1:6" ht="15" customHeight="1" x14ac:dyDescent="0.2">
      <c r="A48" s="113"/>
      <c r="B48" s="53">
        <v>8.0299999999999994</v>
      </c>
      <c r="C48" s="47" t="s">
        <v>87</v>
      </c>
      <c r="D48" s="57">
        <v>19</v>
      </c>
      <c r="E48" s="58">
        <v>19</v>
      </c>
      <c r="F48" s="38" t="s">
        <v>86</v>
      </c>
    </row>
    <row r="49" spans="1:6" ht="15" customHeight="1" x14ac:dyDescent="0.2">
      <c r="A49" s="113"/>
      <c r="B49" s="53">
        <v>8.0399999999999991</v>
      </c>
      <c r="C49" s="47" t="s">
        <v>88</v>
      </c>
      <c r="D49" s="57">
        <v>20</v>
      </c>
      <c r="E49" s="58">
        <v>20</v>
      </c>
      <c r="F49" s="38" t="s">
        <v>44</v>
      </c>
    </row>
    <row r="50" spans="1:6" ht="15" customHeight="1" x14ac:dyDescent="0.2">
      <c r="A50" s="113"/>
      <c r="B50" s="53">
        <v>8.0500000000000007</v>
      </c>
      <c r="C50" s="47" t="s">
        <v>89</v>
      </c>
      <c r="D50" s="57">
        <v>19</v>
      </c>
      <c r="E50" s="58">
        <v>19</v>
      </c>
      <c r="F50" s="38" t="s">
        <v>86</v>
      </c>
    </row>
    <row r="51" spans="1:6" ht="15" customHeight="1" x14ac:dyDescent="0.2">
      <c r="A51" s="113"/>
      <c r="B51" s="53">
        <v>8.06</v>
      </c>
      <c r="C51" s="47" t="s">
        <v>90</v>
      </c>
      <c r="D51" s="57">
        <v>21</v>
      </c>
      <c r="E51" s="58">
        <v>21</v>
      </c>
      <c r="F51" s="38" t="s">
        <v>91</v>
      </c>
    </row>
    <row r="52" spans="1:6" ht="15" customHeight="1" x14ac:dyDescent="0.2">
      <c r="A52" s="113"/>
      <c r="B52" s="53">
        <v>8.07</v>
      </c>
      <c r="C52" s="47" t="s">
        <v>92</v>
      </c>
      <c r="D52" s="57">
        <v>20</v>
      </c>
      <c r="E52" s="58">
        <v>20</v>
      </c>
      <c r="F52" s="38" t="s">
        <v>44</v>
      </c>
    </row>
    <row r="53" spans="1:6" ht="15" customHeight="1" x14ac:dyDescent="0.2">
      <c r="A53" s="113"/>
      <c r="B53" s="53">
        <v>8.09</v>
      </c>
      <c r="C53" s="47" t="s">
        <v>93</v>
      </c>
      <c r="D53" s="57">
        <v>15</v>
      </c>
      <c r="E53" s="58">
        <v>16</v>
      </c>
    </row>
    <row r="54" spans="1:6" ht="15" customHeight="1" x14ac:dyDescent="0.2">
      <c r="A54" s="113"/>
      <c r="B54" s="53">
        <v>8.1</v>
      </c>
      <c r="C54" s="47" t="s">
        <v>51</v>
      </c>
      <c r="D54" s="57"/>
      <c r="E54" s="58"/>
      <c r="F54" s="38" t="s">
        <v>52</v>
      </c>
    </row>
    <row r="55" spans="1:6" ht="15" customHeight="1" x14ac:dyDescent="0.2">
      <c r="A55" s="113"/>
      <c r="B55" s="53">
        <v>8.11</v>
      </c>
      <c r="C55" s="47" t="s">
        <v>50</v>
      </c>
      <c r="D55" s="57">
        <v>11</v>
      </c>
      <c r="E55" s="58">
        <v>12</v>
      </c>
    </row>
    <row r="56" spans="1:6" ht="15" customHeight="1" x14ac:dyDescent="0.2">
      <c r="A56" s="113"/>
      <c r="B56" s="53">
        <v>8.1199999999999992</v>
      </c>
      <c r="C56" s="47" t="s">
        <v>94</v>
      </c>
      <c r="D56" s="57">
        <v>13</v>
      </c>
      <c r="E56" s="58">
        <v>13</v>
      </c>
    </row>
    <row r="57" spans="1:6" ht="15" customHeight="1" x14ac:dyDescent="0.2">
      <c r="A57" s="113"/>
      <c r="B57" s="53">
        <v>8.1300000000000008</v>
      </c>
      <c r="C57" s="47" t="s">
        <v>95</v>
      </c>
      <c r="D57" s="57">
        <v>11</v>
      </c>
      <c r="E57" s="58">
        <v>11</v>
      </c>
    </row>
    <row r="58" spans="1:6" ht="15" customHeight="1" x14ac:dyDescent="0.2">
      <c r="A58" s="113"/>
      <c r="B58" s="53">
        <v>8.14</v>
      </c>
      <c r="C58" s="47" t="s">
        <v>96</v>
      </c>
      <c r="D58" s="57">
        <v>17</v>
      </c>
      <c r="E58" s="58">
        <v>22</v>
      </c>
    </row>
    <row r="59" spans="1:6" ht="15" customHeight="1" thickBot="1" x14ac:dyDescent="0.25">
      <c r="A59" s="114"/>
      <c r="B59" s="55">
        <v>8.15</v>
      </c>
      <c r="C59" s="56" t="s">
        <v>97</v>
      </c>
      <c r="D59" s="59">
        <v>1</v>
      </c>
      <c r="E59" s="52">
        <v>1</v>
      </c>
    </row>
    <row r="60" spans="1:6" ht="15" customHeight="1" x14ac:dyDescent="0.2"/>
  </sheetData>
  <sheetProtection algorithmName="SHA-512" hashValue="lTcfGVqkwmMg+7baQRoKhdnv9U4FZeo6bQtsj+PlrYK34yFpd7twlcIXrKN4VrhfZxyeDSAlvXC3/d+1vZVRkQ==" saltValue="dBU26tFAZu6VD7+korxfj/3S+T7aeXK0CIn8r3vT53Ucu3o0vL0djG0YF0AXJxvjhf+LfXhoQr1WHvneViaIxjDubY/rYuBud3N5SyY/eWxRLgeUoMCbCXNM+TRO6j8YiDyC59rrN4etNKXP7qnfGDqHQOn8UOUSWg+LFl7nippF3WnPZhbdp0QEGV3jmxhiknFiXnYPsaXNZUhbWngO/LqUnIDXskyw+yGQPwPwBpzcIoOjFrtgvDDTA+RrHJ6TlvdOglTymVFS32JctHd+O3hZOxcq/BcJ5udAToWq2fWZ1Vr9erJnHzz8nJ2l6baimZLXILI9DBSqqXdJq5xCKg==" spinCount="100000" sheet="1" objects="1" scenarios="1"/>
  <hyperlinks>
    <hyperlink ref="F1" r:id="rId1" xr:uid="{00000000-0004-0000-0100-000000000000}"/>
  </hyperlinks>
  <pageMargins left="0.75" right="0.75" top="1" bottom="1" header="0.4921259845" footer="0.4921259845"/>
  <pageSetup paperSize="9" scale="7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zoomScaleNormal="100" workbookViewId="0">
      <selection activeCell="A11" sqref="A11"/>
    </sheetView>
  </sheetViews>
  <sheetFormatPr baseColWidth="10" defaultColWidth="11.5703125" defaultRowHeight="15" x14ac:dyDescent="0.25"/>
  <cols>
    <col min="1" max="1" width="114.85546875" style="61" customWidth="1"/>
    <col min="2" max="2" width="27.5703125" style="61" bestFit="1" customWidth="1"/>
    <col min="3" max="3" width="10.85546875" style="61" hidden="1" customWidth="1"/>
    <col min="4" max="16384" width="11.5703125" style="61"/>
  </cols>
  <sheetData>
    <row r="1" spans="1:3" x14ac:dyDescent="0.25">
      <c r="A1" s="65" t="s">
        <v>98</v>
      </c>
      <c r="B1" s="65" t="s">
        <v>99</v>
      </c>
      <c r="C1" s="60" t="s">
        <v>100</v>
      </c>
    </row>
    <row r="2" spans="1:3" x14ac:dyDescent="0.25">
      <c r="A2" s="61" t="s">
        <v>101</v>
      </c>
      <c r="B2" s="63" t="s">
        <v>102</v>
      </c>
      <c r="C2" s="61">
        <v>10</v>
      </c>
    </row>
    <row r="3" spans="1:3" x14ac:dyDescent="0.25">
      <c r="A3" s="61" t="s">
        <v>103</v>
      </c>
      <c r="B3" s="122" t="s">
        <v>104</v>
      </c>
      <c r="C3" s="62">
        <v>11</v>
      </c>
    </row>
    <row r="4" spans="1:3" x14ac:dyDescent="0.25">
      <c r="A4" s="61" t="s">
        <v>105</v>
      </c>
      <c r="B4" s="122" t="s">
        <v>106</v>
      </c>
      <c r="C4" s="62">
        <v>12</v>
      </c>
    </row>
    <row r="5" spans="1:3" x14ac:dyDescent="0.25">
      <c r="A5" s="61" t="s">
        <v>107</v>
      </c>
      <c r="B5" s="122" t="s">
        <v>108</v>
      </c>
      <c r="C5" s="62">
        <v>13</v>
      </c>
    </row>
    <row r="6" spans="1:3" x14ac:dyDescent="0.25">
      <c r="A6" s="63" t="s">
        <v>109</v>
      </c>
      <c r="B6" s="63" t="s">
        <v>110</v>
      </c>
      <c r="C6" s="61">
        <v>19</v>
      </c>
    </row>
    <row r="7" spans="1:3" x14ac:dyDescent="0.25">
      <c r="A7" s="61" t="s">
        <v>111</v>
      </c>
      <c r="B7" s="63" t="s">
        <v>112</v>
      </c>
      <c r="C7" s="61">
        <v>20</v>
      </c>
    </row>
    <row r="8" spans="1:3" x14ac:dyDescent="0.25">
      <c r="A8" s="61" t="s">
        <v>113</v>
      </c>
      <c r="B8" s="63" t="s">
        <v>114</v>
      </c>
      <c r="C8" s="61">
        <v>21</v>
      </c>
    </row>
    <row r="9" spans="1:3" x14ac:dyDescent="0.25">
      <c r="A9" s="61" t="s">
        <v>115</v>
      </c>
      <c r="B9" s="63" t="s">
        <v>116</v>
      </c>
      <c r="C9" s="61">
        <v>22</v>
      </c>
    </row>
    <row r="10" spans="1:3" x14ac:dyDescent="0.25">
      <c r="A10" s="61" t="s">
        <v>117</v>
      </c>
      <c r="B10" s="63" t="s">
        <v>118</v>
      </c>
      <c r="C10" s="61">
        <v>30</v>
      </c>
    </row>
    <row r="11" spans="1:3" x14ac:dyDescent="0.25">
      <c r="A11" s="61" t="s">
        <v>119</v>
      </c>
      <c r="B11" s="63" t="s">
        <v>120</v>
      </c>
      <c r="C11" s="61">
        <v>31</v>
      </c>
    </row>
    <row r="12" spans="1:3" x14ac:dyDescent="0.25">
      <c r="A12" s="61" t="s">
        <v>121</v>
      </c>
      <c r="B12" s="63" t="s">
        <v>122</v>
      </c>
      <c r="C12" s="61">
        <v>40</v>
      </c>
    </row>
    <row r="13" spans="1:3" x14ac:dyDescent="0.25">
      <c r="A13" s="61" t="s">
        <v>123</v>
      </c>
      <c r="B13" s="63" t="s">
        <v>124</v>
      </c>
      <c r="C13" s="61">
        <v>41</v>
      </c>
    </row>
    <row r="14" spans="1:3" x14ac:dyDescent="0.25">
      <c r="A14" s="61" t="s">
        <v>125</v>
      </c>
      <c r="B14" s="63" t="s">
        <v>126</v>
      </c>
      <c r="C14" s="61">
        <v>43</v>
      </c>
    </row>
    <row r="15" spans="1:3" x14ac:dyDescent="0.25">
      <c r="A15" s="61" t="s">
        <v>127</v>
      </c>
      <c r="B15" s="63" t="s">
        <v>128</v>
      </c>
      <c r="C15" s="61">
        <v>44</v>
      </c>
    </row>
    <row r="16" spans="1:3" x14ac:dyDescent="0.25">
      <c r="A16" s="61" t="s">
        <v>129</v>
      </c>
      <c r="B16" s="63" t="s">
        <v>130</v>
      </c>
      <c r="C16" s="61">
        <v>45</v>
      </c>
    </row>
    <row r="17" spans="1:3" x14ac:dyDescent="0.25">
      <c r="A17" s="61" t="s">
        <v>131</v>
      </c>
      <c r="B17" s="63" t="s">
        <v>132</v>
      </c>
      <c r="C17" s="61">
        <v>50</v>
      </c>
    </row>
    <row r="18" spans="1:3" x14ac:dyDescent="0.25">
      <c r="A18" s="61" t="s">
        <v>133</v>
      </c>
      <c r="B18" s="63" t="s">
        <v>134</v>
      </c>
      <c r="C18" s="61">
        <v>51</v>
      </c>
    </row>
    <row r="19" spans="1:3" x14ac:dyDescent="0.25">
      <c r="A19" s="63" t="s">
        <v>135</v>
      </c>
      <c r="B19" s="63" t="s">
        <v>136</v>
      </c>
      <c r="C19" s="61">
        <v>52</v>
      </c>
    </row>
    <row r="20" spans="1:3" x14ac:dyDescent="0.25">
      <c r="A20" s="63" t="s">
        <v>137</v>
      </c>
      <c r="B20" s="63" t="s">
        <v>138</v>
      </c>
      <c r="C20" s="61">
        <v>60</v>
      </c>
    </row>
    <row r="21" spans="1:3" x14ac:dyDescent="0.25">
      <c r="A21" s="61" t="s">
        <v>139</v>
      </c>
      <c r="B21" s="63" t="s">
        <v>140</v>
      </c>
      <c r="C21" s="61">
        <v>61</v>
      </c>
    </row>
    <row r="22" spans="1:3" x14ac:dyDescent="0.25">
      <c r="A22" s="61" t="s">
        <v>141</v>
      </c>
      <c r="B22" s="63" t="s">
        <v>142</v>
      </c>
      <c r="C22" s="61">
        <v>70</v>
      </c>
    </row>
    <row r="23" spans="1:3" x14ac:dyDescent="0.25">
      <c r="A23" s="61" t="s">
        <v>143</v>
      </c>
      <c r="B23" s="63" t="s">
        <v>144</v>
      </c>
      <c r="C23" s="61">
        <v>71</v>
      </c>
    </row>
    <row r="24" spans="1:3" x14ac:dyDescent="0.25">
      <c r="A24" s="61" t="s">
        <v>145</v>
      </c>
      <c r="B24" s="63" t="s">
        <v>146</v>
      </c>
      <c r="C24" s="61">
        <v>80</v>
      </c>
    </row>
    <row r="25" spans="1:3" x14ac:dyDescent="0.25">
      <c r="A25" s="61" t="s">
        <v>147</v>
      </c>
      <c r="B25" s="63" t="s">
        <v>148</v>
      </c>
      <c r="C25" s="61">
        <v>85</v>
      </c>
    </row>
    <row r="26" spans="1:3" x14ac:dyDescent="0.25">
      <c r="A26" s="63" t="s">
        <v>149</v>
      </c>
      <c r="B26" s="63" t="s">
        <v>150</v>
      </c>
      <c r="C26" s="61">
        <v>90</v>
      </c>
    </row>
    <row r="27" spans="1:3" x14ac:dyDescent="0.25">
      <c r="A27" s="61" t="s">
        <v>151</v>
      </c>
      <c r="B27" s="122" t="s">
        <v>152</v>
      </c>
      <c r="C27" s="62">
        <v>91</v>
      </c>
    </row>
    <row r="28" spans="1:3" x14ac:dyDescent="0.25">
      <c r="A28" s="61" t="s">
        <v>153</v>
      </c>
      <c r="B28" s="63" t="s">
        <v>153</v>
      </c>
      <c r="C28" s="61">
        <v>100</v>
      </c>
    </row>
  </sheetData>
  <sheetProtection algorithmName="SHA-512" hashValue="EmlpgIbKnyAm7nVAHNcYk0xZCGt11jloBNdPFYnUWkDxtU36pB1VK26xmzKxutwQ6oMoESDj2Tg4QmmlRhqXOQ==" saltValue="kPljtKxTQiqKWAHET2mQmw==" spinCount="100000" sheet="1" objects="1" scenario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09"/>
  <sheetViews>
    <sheetView workbookViewId="0">
      <pane ySplit="5" topLeftCell="A6" activePane="bottomLeft" state="frozen"/>
      <selection activeCell="A39" sqref="A39"/>
      <selection pane="bottomLeft" activeCell="F891" sqref="F891"/>
    </sheetView>
  </sheetViews>
  <sheetFormatPr baseColWidth="10" defaultColWidth="10.85546875" defaultRowHeight="12.75" x14ac:dyDescent="0.2"/>
  <cols>
    <col min="1" max="3" width="15" style="121" bestFit="1" customWidth="1"/>
    <col min="4" max="4" width="22.5703125" style="121" bestFit="1" customWidth="1"/>
    <col min="5" max="5" width="15" style="121" bestFit="1" customWidth="1"/>
    <col min="6" max="6" width="8.7109375" style="121" bestFit="1" customWidth="1"/>
    <col min="7" max="7" width="22.5703125" style="121" bestFit="1" customWidth="1"/>
    <col min="8" max="8" width="13.7109375" style="121" bestFit="1" customWidth="1"/>
    <col min="9" max="9" width="12.42578125" style="121" bestFit="1" customWidth="1"/>
    <col min="10" max="10" width="7.42578125" style="121" bestFit="1" customWidth="1"/>
    <col min="11" max="13" width="18.85546875" style="121" bestFit="1" customWidth="1"/>
    <col min="14" max="14" width="9.42578125" style="64" bestFit="1" customWidth="1"/>
    <col min="15" max="15" width="12" style="64" bestFit="1" customWidth="1"/>
    <col min="16" max="16" width="9" style="64" bestFit="1" customWidth="1"/>
    <col min="17" max="16384" width="10.85546875" style="64"/>
  </cols>
  <sheetData>
    <row r="1" spans="1:16" ht="18" x14ac:dyDescent="0.2">
      <c r="A1" s="150" t="s">
        <v>503</v>
      </c>
      <c r="B1" s="151"/>
      <c r="C1" s="151"/>
      <c r="D1" s="151"/>
      <c r="E1" s="151"/>
      <c r="F1" s="151"/>
      <c r="G1" s="152" t="s">
        <v>504</v>
      </c>
      <c r="H1" s="151"/>
      <c r="I1" s="151"/>
      <c r="J1" s="151"/>
      <c r="K1" s="151"/>
      <c r="L1" s="151"/>
      <c r="M1" s="151"/>
    </row>
    <row r="2" spans="1:16" ht="13.5" thickBot="1" x14ac:dyDescent="0.25">
      <c r="A2" s="153"/>
      <c r="B2" s="153"/>
      <c r="C2" s="153"/>
      <c r="D2" s="153"/>
      <c r="E2" s="153"/>
      <c r="F2" s="153"/>
      <c r="G2" s="81" t="s">
        <v>154</v>
      </c>
      <c r="H2" s="82">
        <v>44927</v>
      </c>
    </row>
    <row r="3" spans="1:16" ht="13.5" thickBot="1" x14ac:dyDescent="0.25">
      <c r="A3" s="154" t="s">
        <v>155</v>
      </c>
      <c r="B3" s="83" t="s">
        <v>156</v>
      </c>
      <c r="C3" s="154" t="s">
        <v>157</v>
      </c>
      <c r="D3" s="154" t="s">
        <v>158</v>
      </c>
      <c r="E3" s="154" t="s">
        <v>159</v>
      </c>
      <c r="F3" s="154" t="s">
        <v>160</v>
      </c>
      <c r="G3" s="154" t="s">
        <v>161</v>
      </c>
      <c r="H3" s="154" t="s">
        <v>162</v>
      </c>
      <c r="I3" s="160" t="s">
        <v>163</v>
      </c>
      <c r="J3" s="162" t="s">
        <v>164</v>
      </c>
      <c r="K3" s="154" t="s">
        <v>165</v>
      </c>
      <c r="L3" s="154" t="s">
        <v>166</v>
      </c>
      <c r="M3" s="154" t="s">
        <v>167</v>
      </c>
    </row>
    <row r="4" spans="1:16" ht="13.5" thickBot="1" x14ac:dyDescent="0.25">
      <c r="A4" s="155"/>
      <c r="B4" s="84" t="s">
        <v>168</v>
      </c>
      <c r="C4" s="155"/>
      <c r="D4" s="155"/>
      <c r="E4" s="155"/>
      <c r="F4" s="155"/>
      <c r="G4" s="155"/>
      <c r="H4" s="155"/>
      <c r="I4" s="161"/>
      <c r="J4" s="163"/>
      <c r="K4" s="155"/>
      <c r="L4" s="155"/>
      <c r="M4" s="155"/>
    </row>
    <row r="5" spans="1:16" ht="13.5" thickBot="1" x14ac:dyDescent="0.25">
      <c r="A5" s="85"/>
      <c r="B5" s="86" t="s">
        <v>169</v>
      </c>
      <c r="C5" s="86" t="s">
        <v>170</v>
      </c>
      <c r="D5" s="86" t="s">
        <v>171</v>
      </c>
      <c r="E5" s="86" t="s">
        <v>172</v>
      </c>
      <c r="F5" s="86" t="s">
        <v>173</v>
      </c>
      <c r="G5" s="86" t="s">
        <v>174</v>
      </c>
      <c r="H5" s="86" t="s">
        <v>175</v>
      </c>
      <c r="I5" s="87" t="s">
        <v>176</v>
      </c>
      <c r="J5" s="86" t="s">
        <v>177</v>
      </c>
      <c r="K5" s="86" t="s">
        <v>178</v>
      </c>
      <c r="L5" s="86" t="s">
        <v>179</v>
      </c>
      <c r="M5" s="86" t="s">
        <v>180</v>
      </c>
      <c r="N5" s="133" t="s">
        <v>181</v>
      </c>
      <c r="O5" s="133" t="s">
        <v>182</v>
      </c>
      <c r="P5" s="133" t="s">
        <v>183</v>
      </c>
    </row>
    <row r="6" spans="1:16" ht="13.5" thickBot="1" x14ac:dyDescent="0.25">
      <c r="A6" s="88" t="s">
        <v>184</v>
      </c>
      <c r="B6" s="88" t="s">
        <v>185</v>
      </c>
      <c r="C6" s="88" t="s">
        <v>186</v>
      </c>
      <c r="D6" s="89">
        <v>70211</v>
      </c>
      <c r="E6" s="89">
        <v>44486</v>
      </c>
      <c r="F6" s="90">
        <v>3900.6</v>
      </c>
      <c r="G6" s="90">
        <v>5400.85</v>
      </c>
      <c r="H6" s="90">
        <v>177.56</v>
      </c>
      <c r="I6" s="91">
        <v>249.27</v>
      </c>
      <c r="J6" s="92">
        <v>32.15</v>
      </c>
      <c r="K6" s="90">
        <v>37.15</v>
      </c>
      <c r="L6" s="90">
        <v>37.479999999999997</v>
      </c>
      <c r="M6" s="90">
        <v>38.35</v>
      </c>
      <c r="N6" s="134" t="str">
        <f>_xlfn.NUMBERVALUE(A6)&amp;C6</f>
        <v>131</v>
      </c>
      <c r="O6" s="135">
        <f>D6</f>
        <v>70211</v>
      </c>
      <c r="P6" s="136">
        <f>F6</f>
        <v>3900.6</v>
      </c>
    </row>
    <row r="7" spans="1:16" ht="13.5" thickBot="1" x14ac:dyDescent="0.25">
      <c r="A7" s="93" t="s">
        <v>184</v>
      </c>
      <c r="B7" s="93" t="s">
        <v>187</v>
      </c>
      <c r="C7" s="93" t="s">
        <v>188</v>
      </c>
      <c r="D7" s="94">
        <v>69509</v>
      </c>
      <c r="E7" s="94">
        <v>43784</v>
      </c>
      <c r="F7" s="95">
        <v>3861.6</v>
      </c>
      <c r="G7" s="95">
        <v>5346.85</v>
      </c>
      <c r="H7" s="95">
        <v>175.79</v>
      </c>
      <c r="I7" s="96">
        <v>246.78</v>
      </c>
      <c r="J7" s="97">
        <v>31.83</v>
      </c>
      <c r="K7" s="95">
        <v>36.78</v>
      </c>
      <c r="L7" s="95">
        <v>37.11</v>
      </c>
      <c r="M7" s="95">
        <v>37.96</v>
      </c>
      <c r="N7" s="134" t="str">
        <f t="shared" ref="N7:N70" si="0">_xlfn.NUMBERVALUE(A7)&amp;C7</f>
        <v>130</v>
      </c>
      <c r="O7" s="135">
        <f t="shared" ref="O7:O70" si="1">D7</f>
        <v>69509</v>
      </c>
      <c r="P7" s="136">
        <f t="shared" ref="P7:P70" si="2">F7</f>
        <v>3861.6</v>
      </c>
    </row>
    <row r="8" spans="1:16" ht="13.5" thickBot="1" x14ac:dyDescent="0.25">
      <c r="A8" s="93" t="s">
        <v>184</v>
      </c>
      <c r="B8" s="93" t="s">
        <v>189</v>
      </c>
      <c r="C8" s="93" t="s">
        <v>190</v>
      </c>
      <c r="D8" s="94">
        <v>68806</v>
      </c>
      <c r="E8" s="94">
        <v>43081</v>
      </c>
      <c r="F8" s="95">
        <v>3822.55</v>
      </c>
      <c r="G8" s="95">
        <v>5292.75</v>
      </c>
      <c r="H8" s="95">
        <v>174.01</v>
      </c>
      <c r="I8" s="96">
        <v>244.28</v>
      </c>
      <c r="J8" s="97">
        <v>31.5</v>
      </c>
      <c r="K8" s="95">
        <v>36.4</v>
      </c>
      <c r="L8" s="95">
        <v>36.729999999999997</v>
      </c>
      <c r="M8" s="95">
        <v>37.57</v>
      </c>
      <c r="N8" s="134" t="str">
        <f t="shared" si="0"/>
        <v>129</v>
      </c>
      <c r="O8" s="135">
        <f t="shared" si="1"/>
        <v>68806</v>
      </c>
      <c r="P8" s="136">
        <f t="shared" si="2"/>
        <v>3822.55</v>
      </c>
    </row>
    <row r="9" spans="1:16" ht="13.5" thickBot="1" x14ac:dyDescent="0.25">
      <c r="A9" s="93" t="s">
        <v>184</v>
      </c>
      <c r="B9" s="93" t="s">
        <v>191</v>
      </c>
      <c r="C9" s="93" t="s">
        <v>192</v>
      </c>
      <c r="D9" s="94">
        <v>68102</v>
      </c>
      <c r="E9" s="94">
        <v>42377</v>
      </c>
      <c r="F9" s="95">
        <v>3783.45</v>
      </c>
      <c r="G9" s="95">
        <v>5238.6000000000004</v>
      </c>
      <c r="H9" s="95">
        <v>172.23</v>
      </c>
      <c r="I9" s="96">
        <v>241.78</v>
      </c>
      <c r="J9" s="97">
        <v>31.18</v>
      </c>
      <c r="K9" s="95">
        <v>36.03</v>
      </c>
      <c r="L9" s="95">
        <v>36.35</v>
      </c>
      <c r="M9" s="95">
        <v>37.19</v>
      </c>
      <c r="N9" s="134" t="str">
        <f t="shared" si="0"/>
        <v>128</v>
      </c>
      <c r="O9" s="135">
        <f t="shared" si="1"/>
        <v>68102</v>
      </c>
      <c r="P9" s="136">
        <f t="shared" si="2"/>
        <v>3783.45</v>
      </c>
    </row>
    <row r="10" spans="1:16" ht="13.5" thickBot="1" x14ac:dyDescent="0.25">
      <c r="A10" s="93" t="s">
        <v>184</v>
      </c>
      <c r="B10" s="93" t="s">
        <v>193</v>
      </c>
      <c r="C10" s="93" t="s">
        <v>194</v>
      </c>
      <c r="D10" s="94">
        <v>67398</v>
      </c>
      <c r="E10" s="94">
        <v>41673</v>
      </c>
      <c r="F10" s="95">
        <v>3744.35</v>
      </c>
      <c r="G10" s="95">
        <v>5184.45</v>
      </c>
      <c r="H10" s="95">
        <v>170.45</v>
      </c>
      <c r="I10" s="96">
        <v>239.28</v>
      </c>
      <c r="J10" s="97">
        <v>30.86</v>
      </c>
      <c r="K10" s="95">
        <v>35.659999999999997</v>
      </c>
      <c r="L10" s="95">
        <v>35.979999999999997</v>
      </c>
      <c r="M10" s="95">
        <v>36.81</v>
      </c>
      <c r="N10" s="134" t="str">
        <f t="shared" si="0"/>
        <v>127</v>
      </c>
      <c r="O10" s="135">
        <f t="shared" si="1"/>
        <v>67398</v>
      </c>
      <c r="P10" s="136">
        <f t="shared" si="2"/>
        <v>3744.35</v>
      </c>
    </row>
    <row r="11" spans="1:16" ht="13.5" thickBot="1" x14ac:dyDescent="0.25">
      <c r="A11" s="93" t="s">
        <v>184</v>
      </c>
      <c r="B11" s="93" t="s">
        <v>195</v>
      </c>
      <c r="C11" s="93" t="s">
        <v>196</v>
      </c>
      <c r="D11" s="94">
        <v>66694</v>
      </c>
      <c r="E11" s="94">
        <v>40969</v>
      </c>
      <c r="F11" s="95">
        <v>3705.2</v>
      </c>
      <c r="G11" s="95">
        <v>5130.3</v>
      </c>
      <c r="H11" s="95">
        <v>168.67</v>
      </c>
      <c r="I11" s="96">
        <v>236.78</v>
      </c>
      <c r="J11" s="97">
        <v>30.54</v>
      </c>
      <c r="K11" s="95">
        <v>35.29</v>
      </c>
      <c r="L11" s="95">
        <v>35.61</v>
      </c>
      <c r="M11" s="95">
        <v>36.43</v>
      </c>
      <c r="N11" s="134" t="str">
        <f t="shared" si="0"/>
        <v>126</v>
      </c>
      <c r="O11" s="135">
        <f t="shared" si="1"/>
        <v>66694</v>
      </c>
      <c r="P11" s="136">
        <f t="shared" si="2"/>
        <v>3705.2</v>
      </c>
    </row>
    <row r="12" spans="1:16" ht="13.5" thickBot="1" x14ac:dyDescent="0.25">
      <c r="A12" s="93" t="s">
        <v>184</v>
      </c>
      <c r="B12" s="93" t="s">
        <v>197</v>
      </c>
      <c r="C12" s="93" t="s">
        <v>198</v>
      </c>
      <c r="D12" s="94">
        <v>65989</v>
      </c>
      <c r="E12" s="94">
        <v>40264</v>
      </c>
      <c r="F12" s="95">
        <v>3666.05</v>
      </c>
      <c r="G12" s="95">
        <v>5076.1000000000004</v>
      </c>
      <c r="H12" s="95">
        <v>166.88</v>
      </c>
      <c r="I12" s="96">
        <v>234.28</v>
      </c>
      <c r="J12" s="97">
        <v>30.21</v>
      </c>
      <c r="K12" s="95">
        <v>34.909999999999997</v>
      </c>
      <c r="L12" s="95">
        <v>35.22</v>
      </c>
      <c r="M12" s="95">
        <v>36.03</v>
      </c>
      <c r="N12" s="134" t="str">
        <f t="shared" si="0"/>
        <v>125</v>
      </c>
      <c r="O12" s="135">
        <f t="shared" si="1"/>
        <v>65989</v>
      </c>
      <c r="P12" s="136">
        <f t="shared" si="2"/>
        <v>3666.05</v>
      </c>
    </row>
    <row r="13" spans="1:16" ht="13.5" thickBot="1" x14ac:dyDescent="0.25">
      <c r="A13" s="93" t="s">
        <v>184</v>
      </c>
      <c r="B13" s="93" t="s">
        <v>199</v>
      </c>
      <c r="C13" s="93" t="s">
        <v>200</v>
      </c>
      <c r="D13" s="94">
        <v>65286</v>
      </c>
      <c r="E13" s="94">
        <v>39561</v>
      </c>
      <c r="F13" s="95">
        <v>3627</v>
      </c>
      <c r="G13" s="95">
        <v>5022</v>
      </c>
      <c r="H13" s="95">
        <v>165.11</v>
      </c>
      <c r="I13" s="96">
        <v>231.78</v>
      </c>
      <c r="J13" s="97">
        <v>29.89</v>
      </c>
      <c r="K13" s="95">
        <v>34.54</v>
      </c>
      <c r="L13" s="95">
        <v>34.85</v>
      </c>
      <c r="M13" s="95">
        <v>35.65</v>
      </c>
      <c r="N13" s="134" t="str">
        <f t="shared" si="0"/>
        <v>124</v>
      </c>
      <c r="O13" s="135">
        <f t="shared" si="1"/>
        <v>65286</v>
      </c>
      <c r="P13" s="136">
        <f t="shared" si="2"/>
        <v>3627</v>
      </c>
    </row>
    <row r="14" spans="1:16" ht="13.5" thickBot="1" x14ac:dyDescent="0.25">
      <c r="A14" s="93" t="s">
        <v>184</v>
      </c>
      <c r="B14" s="93" t="s">
        <v>201</v>
      </c>
      <c r="C14" s="93" t="s">
        <v>202</v>
      </c>
      <c r="D14" s="94">
        <v>64583</v>
      </c>
      <c r="E14" s="94">
        <v>38858</v>
      </c>
      <c r="F14" s="95">
        <v>3587.95</v>
      </c>
      <c r="G14" s="95">
        <v>4967.8999999999996</v>
      </c>
      <c r="H14" s="95">
        <v>163.33000000000001</v>
      </c>
      <c r="I14" s="96">
        <v>229.29</v>
      </c>
      <c r="J14" s="97">
        <v>29.57</v>
      </c>
      <c r="K14" s="95">
        <v>34.17</v>
      </c>
      <c r="L14" s="95">
        <v>34.479999999999997</v>
      </c>
      <c r="M14" s="95">
        <v>35.270000000000003</v>
      </c>
      <c r="N14" s="134" t="str">
        <f t="shared" si="0"/>
        <v>123</v>
      </c>
      <c r="O14" s="135">
        <f t="shared" si="1"/>
        <v>64583</v>
      </c>
      <c r="P14" s="136">
        <f t="shared" si="2"/>
        <v>3587.95</v>
      </c>
    </row>
    <row r="15" spans="1:16" ht="13.5" thickBot="1" x14ac:dyDescent="0.25">
      <c r="A15" s="93" t="s">
        <v>184</v>
      </c>
      <c r="B15" s="93" t="s">
        <v>203</v>
      </c>
      <c r="C15" s="93" t="s">
        <v>204</v>
      </c>
      <c r="D15" s="94">
        <v>63879</v>
      </c>
      <c r="E15" s="94">
        <v>38154</v>
      </c>
      <c r="F15" s="95">
        <v>3548.85</v>
      </c>
      <c r="G15" s="95">
        <v>4913.75</v>
      </c>
      <c r="H15" s="95">
        <v>161.55000000000001</v>
      </c>
      <c r="I15" s="96">
        <v>226.79</v>
      </c>
      <c r="J15" s="97">
        <v>29.25</v>
      </c>
      <c r="K15" s="95">
        <v>33.799999999999997</v>
      </c>
      <c r="L15" s="95">
        <v>34.1</v>
      </c>
      <c r="M15" s="95">
        <v>34.89</v>
      </c>
      <c r="N15" s="134" t="str">
        <f t="shared" si="0"/>
        <v>122</v>
      </c>
      <c r="O15" s="135">
        <f t="shared" si="1"/>
        <v>63879</v>
      </c>
      <c r="P15" s="136">
        <f t="shared" si="2"/>
        <v>3548.85</v>
      </c>
    </row>
    <row r="16" spans="1:16" ht="13.5" thickBot="1" x14ac:dyDescent="0.25">
      <c r="A16" s="93" t="s">
        <v>184</v>
      </c>
      <c r="B16" s="93" t="s">
        <v>205</v>
      </c>
      <c r="C16" s="93" t="s">
        <v>206</v>
      </c>
      <c r="D16" s="94">
        <v>63173</v>
      </c>
      <c r="E16" s="94">
        <v>37448</v>
      </c>
      <c r="F16" s="95">
        <v>3509.6</v>
      </c>
      <c r="G16" s="95">
        <v>4859.45</v>
      </c>
      <c r="H16" s="95">
        <v>159.76</v>
      </c>
      <c r="I16" s="96">
        <v>224.28</v>
      </c>
      <c r="J16" s="97">
        <v>28.93</v>
      </c>
      <c r="K16" s="95">
        <v>33.43</v>
      </c>
      <c r="L16" s="95">
        <v>33.729999999999997</v>
      </c>
      <c r="M16" s="95">
        <v>34.5</v>
      </c>
      <c r="N16" s="134" t="str">
        <f t="shared" si="0"/>
        <v>121</v>
      </c>
      <c r="O16" s="135">
        <f t="shared" si="1"/>
        <v>63173</v>
      </c>
      <c r="P16" s="136">
        <f t="shared" si="2"/>
        <v>3509.6</v>
      </c>
    </row>
    <row r="17" spans="1:16" ht="13.5" thickBot="1" x14ac:dyDescent="0.25">
      <c r="A17" s="93" t="s">
        <v>184</v>
      </c>
      <c r="B17" s="93" t="s">
        <v>207</v>
      </c>
      <c r="C17" s="93" t="s">
        <v>208</v>
      </c>
      <c r="D17" s="94">
        <v>62471</v>
      </c>
      <c r="E17" s="94">
        <v>36746</v>
      </c>
      <c r="F17" s="95">
        <v>3470.6</v>
      </c>
      <c r="G17" s="95">
        <v>4805.45</v>
      </c>
      <c r="H17" s="95">
        <v>157.99</v>
      </c>
      <c r="I17" s="96">
        <v>221.79</v>
      </c>
      <c r="J17" s="97">
        <v>28.6</v>
      </c>
      <c r="K17" s="95">
        <v>33.049999999999997</v>
      </c>
      <c r="L17" s="95">
        <v>33.340000000000003</v>
      </c>
      <c r="M17" s="95">
        <v>34.11</v>
      </c>
      <c r="N17" s="134" t="str">
        <f t="shared" si="0"/>
        <v>120</v>
      </c>
      <c r="O17" s="135">
        <f t="shared" si="1"/>
        <v>62471</v>
      </c>
      <c r="P17" s="136">
        <f t="shared" si="2"/>
        <v>3470.6</v>
      </c>
    </row>
    <row r="18" spans="1:16" ht="13.5" thickBot="1" x14ac:dyDescent="0.25">
      <c r="A18" s="93" t="s">
        <v>184</v>
      </c>
      <c r="B18" s="93" t="s">
        <v>209</v>
      </c>
      <c r="C18" s="93" t="s">
        <v>210</v>
      </c>
      <c r="D18" s="94">
        <v>61766</v>
      </c>
      <c r="E18" s="94">
        <v>36041</v>
      </c>
      <c r="F18" s="95">
        <v>3431.45</v>
      </c>
      <c r="G18" s="95">
        <v>4751.25</v>
      </c>
      <c r="H18" s="95">
        <v>156.19999999999999</v>
      </c>
      <c r="I18" s="96">
        <v>219.29</v>
      </c>
      <c r="J18" s="97">
        <v>28.28</v>
      </c>
      <c r="K18" s="95">
        <v>32.68</v>
      </c>
      <c r="L18" s="95">
        <v>32.97</v>
      </c>
      <c r="M18" s="95">
        <v>33.729999999999997</v>
      </c>
      <c r="N18" s="134" t="str">
        <f t="shared" si="0"/>
        <v>119</v>
      </c>
      <c r="O18" s="135">
        <f t="shared" si="1"/>
        <v>61766</v>
      </c>
      <c r="P18" s="136">
        <f t="shared" si="2"/>
        <v>3431.45</v>
      </c>
    </row>
    <row r="19" spans="1:16" ht="13.5" thickBot="1" x14ac:dyDescent="0.25">
      <c r="A19" s="93" t="s">
        <v>184</v>
      </c>
      <c r="B19" s="93" t="s">
        <v>211</v>
      </c>
      <c r="C19" s="93" t="s">
        <v>212</v>
      </c>
      <c r="D19" s="94">
        <v>60944</v>
      </c>
      <c r="E19" s="94">
        <v>35219</v>
      </c>
      <c r="F19" s="95">
        <v>3385.8</v>
      </c>
      <c r="G19" s="95">
        <v>4688</v>
      </c>
      <c r="H19" s="95">
        <v>154.13</v>
      </c>
      <c r="I19" s="96">
        <v>216.37</v>
      </c>
      <c r="J19" s="97">
        <v>27.9</v>
      </c>
      <c r="K19" s="95">
        <v>32.24</v>
      </c>
      <c r="L19" s="95">
        <v>32.53</v>
      </c>
      <c r="M19" s="95">
        <v>33.28</v>
      </c>
      <c r="N19" s="134" t="str">
        <f t="shared" si="0"/>
        <v>118</v>
      </c>
      <c r="O19" s="135">
        <f t="shared" si="1"/>
        <v>60944</v>
      </c>
      <c r="P19" s="136">
        <f t="shared" si="2"/>
        <v>3385.8</v>
      </c>
    </row>
    <row r="20" spans="1:16" ht="13.5" thickBot="1" x14ac:dyDescent="0.25">
      <c r="A20" s="93" t="s">
        <v>184</v>
      </c>
      <c r="B20" s="93" t="s">
        <v>213</v>
      </c>
      <c r="C20" s="93" t="s">
        <v>214</v>
      </c>
      <c r="D20" s="94">
        <v>60122</v>
      </c>
      <c r="E20" s="94">
        <v>34397</v>
      </c>
      <c r="F20" s="95">
        <v>3340.1</v>
      </c>
      <c r="G20" s="95">
        <v>4624.75</v>
      </c>
      <c r="H20" s="95">
        <v>152.05000000000001</v>
      </c>
      <c r="I20" s="96">
        <v>213.45</v>
      </c>
      <c r="J20" s="97">
        <v>27.53</v>
      </c>
      <c r="K20" s="95">
        <v>31.81</v>
      </c>
      <c r="L20" s="95">
        <v>32.1</v>
      </c>
      <c r="M20" s="95">
        <v>32.840000000000003</v>
      </c>
      <c r="N20" s="134" t="str">
        <f t="shared" si="0"/>
        <v>117</v>
      </c>
      <c r="O20" s="135">
        <f t="shared" si="1"/>
        <v>60122</v>
      </c>
      <c r="P20" s="136">
        <f t="shared" si="2"/>
        <v>3340.1</v>
      </c>
    </row>
    <row r="21" spans="1:16" ht="13.5" thickBot="1" x14ac:dyDescent="0.25">
      <c r="A21" s="93" t="s">
        <v>184</v>
      </c>
      <c r="B21" s="93" t="s">
        <v>215</v>
      </c>
      <c r="C21" s="93" t="s">
        <v>216</v>
      </c>
      <c r="D21" s="94">
        <v>59301</v>
      </c>
      <c r="E21" s="94">
        <v>33576</v>
      </c>
      <c r="F21" s="95">
        <v>3294.5</v>
      </c>
      <c r="G21" s="95">
        <v>4561.6000000000004</v>
      </c>
      <c r="H21" s="95">
        <v>149.97</v>
      </c>
      <c r="I21" s="96">
        <v>210.54</v>
      </c>
      <c r="J21" s="97">
        <v>27.15</v>
      </c>
      <c r="K21" s="95">
        <v>31.37</v>
      </c>
      <c r="L21" s="95">
        <v>31.65</v>
      </c>
      <c r="M21" s="95">
        <v>32.380000000000003</v>
      </c>
      <c r="N21" s="134" t="str">
        <f t="shared" si="0"/>
        <v>116</v>
      </c>
      <c r="O21" s="135">
        <f t="shared" si="1"/>
        <v>59301</v>
      </c>
      <c r="P21" s="136">
        <f t="shared" si="2"/>
        <v>3294.5</v>
      </c>
    </row>
    <row r="22" spans="1:16" ht="13.5" thickBot="1" x14ac:dyDescent="0.25">
      <c r="A22" s="93" t="s">
        <v>184</v>
      </c>
      <c r="B22" s="93" t="s">
        <v>217</v>
      </c>
      <c r="C22" s="93" t="s">
        <v>218</v>
      </c>
      <c r="D22" s="94">
        <v>58482</v>
      </c>
      <c r="E22" s="94">
        <v>32757</v>
      </c>
      <c r="F22" s="95">
        <v>3249</v>
      </c>
      <c r="G22" s="95">
        <v>4498.6000000000004</v>
      </c>
      <c r="H22" s="95">
        <v>147.9</v>
      </c>
      <c r="I22" s="96">
        <v>207.63</v>
      </c>
      <c r="J22" s="97">
        <v>26.78</v>
      </c>
      <c r="K22" s="95">
        <v>30.94</v>
      </c>
      <c r="L22" s="95">
        <v>31.22</v>
      </c>
      <c r="M22" s="95">
        <v>31.94</v>
      </c>
      <c r="N22" s="134" t="str">
        <f t="shared" si="0"/>
        <v>115</v>
      </c>
      <c r="O22" s="135">
        <f t="shared" si="1"/>
        <v>58482</v>
      </c>
      <c r="P22" s="136">
        <f t="shared" si="2"/>
        <v>3249</v>
      </c>
    </row>
    <row r="23" spans="1:16" ht="13.5" thickBot="1" x14ac:dyDescent="0.25">
      <c r="A23" s="93" t="s">
        <v>184</v>
      </c>
      <c r="B23" s="93" t="s">
        <v>219</v>
      </c>
      <c r="C23" s="93" t="s">
        <v>220</v>
      </c>
      <c r="D23" s="94">
        <v>57659</v>
      </c>
      <c r="E23" s="94">
        <v>31934</v>
      </c>
      <c r="F23" s="95">
        <v>3203.3</v>
      </c>
      <c r="G23" s="95">
        <v>4435.3</v>
      </c>
      <c r="H23" s="95">
        <v>145.82</v>
      </c>
      <c r="I23" s="96">
        <v>204.71</v>
      </c>
      <c r="J23" s="97">
        <v>26.4</v>
      </c>
      <c r="K23" s="95">
        <v>30.51</v>
      </c>
      <c r="L23" s="95">
        <v>30.78</v>
      </c>
      <c r="M23" s="95">
        <v>31.49</v>
      </c>
      <c r="N23" s="134" t="str">
        <f t="shared" si="0"/>
        <v>114</v>
      </c>
      <c r="O23" s="135">
        <f t="shared" si="1"/>
        <v>57659</v>
      </c>
      <c r="P23" s="136">
        <f t="shared" si="2"/>
        <v>3203.3</v>
      </c>
    </row>
    <row r="24" spans="1:16" ht="13.5" thickBot="1" x14ac:dyDescent="0.25">
      <c r="A24" s="93" t="s">
        <v>184</v>
      </c>
      <c r="B24" s="93" t="s">
        <v>221</v>
      </c>
      <c r="C24" s="93" t="s">
        <v>222</v>
      </c>
      <c r="D24" s="94">
        <v>56834</v>
      </c>
      <c r="E24" s="94">
        <v>31109</v>
      </c>
      <c r="F24" s="95">
        <v>3157.45</v>
      </c>
      <c r="G24" s="95">
        <v>4371.8500000000004</v>
      </c>
      <c r="H24" s="95">
        <v>143.72999999999999</v>
      </c>
      <c r="I24" s="96">
        <v>201.78</v>
      </c>
      <c r="J24" s="97">
        <v>26.02</v>
      </c>
      <c r="K24" s="95">
        <v>30.07</v>
      </c>
      <c r="L24" s="95">
        <v>30.34</v>
      </c>
      <c r="M24" s="95">
        <v>31.03</v>
      </c>
      <c r="N24" s="134" t="str">
        <f t="shared" si="0"/>
        <v>113</v>
      </c>
      <c r="O24" s="135">
        <f t="shared" si="1"/>
        <v>56834</v>
      </c>
      <c r="P24" s="136">
        <f t="shared" si="2"/>
        <v>3157.45</v>
      </c>
    </row>
    <row r="25" spans="1:16" ht="13.5" thickBot="1" x14ac:dyDescent="0.25">
      <c r="A25" s="93" t="s">
        <v>184</v>
      </c>
      <c r="B25" s="93" t="s">
        <v>223</v>
      </c>
      <c r="C25" s="93" t="s">
        <v>180</v>
      </c>
      <c r="D25" s="94">
        <v>56016</v>
      </c>
      <c r="E25" s="94">
        <v>30291</v>
      </c>
      <c r="F25" s="95">
        <v>3112</v>
      </c>
      <c r="G25" s="95">
        <v>4308.8999999999996</v>
      </c>
      <c r="H25" s="95">
        <v>141.66</v>
      </c>
      <c r="I25" s="96">
        <v>198.87</v>
      </c>
      <c r="J25" s="97">
        <v>25.65</v>
      </c>
      <c r="K25" s="95">
        <v>29.64</v>
      </c>
      <c r="L25" s="95">
        <v>29.91</v>
      </c>
      <c r="M25" s="95">
        <v>30.59</v>
      </c>
      <c r="N25" s="134" t="str">
        <f t="shared" si="0"/>
        <v>112</v>
      </c>
      <c r="O25" s="135">
        <f t="shared" si="1"/>
        <v>56016</v>
      </c>
      <c r="P25" s="136">
        <f t="shared" si="2"/>
        <v>3112</v>
      </c>
    </row>
    <row r="26" spans="1:16" ht="13.5" thickBot="1" x14ac:dyDescent="0.25">
      <c r="A26" s="93" t="s">
        <v>184</v>
      </c>
      <c r="B26" s="93" t="s">
        <v>224</v>
      </c>
      <c r="C26" s="93" t="s">
        <v>179</v>
      </c>
      <c r="D26" s="94">
        <v>55194</v>
      </c>
      <c r="E26" s="94">
        <v>29469</v>
      </c>
      <c r="F26" s="95">
        <v>3066.35</v>
      </c>
      <c r="G26" s="95">
        <v>4245.7</v>
      </c>
      <c r="H26" s="95">
        <v>139.58000000000001</v>
      </c>
      <c r="I26" s="96">
        <v>195.96</v>
      </c>
      <c r="J26" s="97">
        <v>25.27</v>
      </c>
      <c r="K26" s="95">
        <v>29.2</v>
      </c>
      <c r="L26" s="95">
        <v>29.46</v>
      </c>
      <c r="M26" s="95">
        <v>30.14</v>
      </c>
      <c r="N26" s="134" t="str">
        <f t="shared" si="0"/>
        <v>111</v>
      </c>
      <c r="O26" s="135">
        <f t="shared" si="1"/>
        <v>55194</v>
      </c>
      <c r="P26" s="136">
        <f t="shared" si="2"/>
        <v>3066.35</v>
      </c>
    </row>
    <row r="27" spans="1:16" ht="13.5" thickBot="1" x14ac:dyDescent="0.25">
      <c r="A27" s="93" t="s">
        <v>184</v>
      </c>
      <c r="B27" s="93" t="s">
        <v>225</v>
      </c>
      <c r="C27" s="93" t="s">
        <v>178</v>
      </c>
      <c r="D27" s="94">
        <v>54374</v>
      </c>
      <c r="E27" s="94">
        <v>28649</v>
      </c>
      <c r="F27" s="95">
        <v>3020.8</v>
      </c>
      <c r="G27" s="95">
        <v>4182.6000000000004</v>
      </c>
      <c r="H27" s="95">
        <v>137.51</v>
      </c>
      <c r="I27" s="96">
        <v>193.04</v>
      </c>
      <c r="J27" s="97">
        <v>24.9</v>
      </c>
      <c r="K27" s="95">
        <v>28.77</v>
      </c>
      <c r="L27" s="95">
        <v>29.03</v>
      </c>
      <c r="M27" s="95">
        <v>29.7</v>
      </c>
      <c r="N27" s="134" t="str">
        <f t="shared" si="0"/>
        <v>110</v>
      </c>
      <c r="O27" s="135">
        <f t="shared" si="1"/>
        <v>54374</v>
      </c>
      <c r="P27" s="136">
        <f t="shared" si="2"/>
        <v>3020.8</v>
      </c>
    </row>
    <row r="28" spans="1:16" ht="13.5" thickBot="1" x14ac:dyDescent="0.25">
      <c r="A28" s="93" t="s">
        <v>184</v>
      </c>
      <c r="B28" s="93" t="s">
        <v>226</v>
      </c>
      <c r="C28" s="93" t="s">
        <v>227</v>
      </c>
      <c r="D28" s="94">
        <v>53551</v>
      </c>
      <c r="E28" s="94">
        <v>27826</v>
      </c>
      <c r="F28" s="95">
        <v>2975.05</v>
      </c>
      <c r="G28" s="95">
        <v>4119.3</v>
      </c>
      <c r="H28" s="95">
        <v>135.43</v>
      </c>
      <c r="I28" s="96">
        <v>190.12</v>
      </c>
      <c r="J28" s="97">
        <v>24.52</v>
      </c>
      <c r="K28" s="95">
        <v>28.33</v>
      </c>
      <c r="L28" s="95">
        <v>28.59</v>
      </c>
      <c r="M28" s="95">
        <v>29.25</v>
      </c>
      <c r="N28" s="134" t="str">
        <f t="shared" si="0"/>
        <v>109</v>
      </c>
      <c r="O28" s="135">
        <f t="shared" si="1"/>
        <v>53551</v>
      </c>
      <c r="P28" s="136">
        <f t="shared" si="2"/>
        <v>2975.05</v>
      </c>
    </row>
    <row r="29" spans="1:16" ht="13.5" thickBot="1" x14ac:dyDescent="0.25">
      <c r="A29" s="93" t="s">
        <v>184</v>
      </c>
      <c r="B29" s="93" t="s">
        <v>228</v>
      </c>
      <c r="C29" s="93" t="s">
        <v>229</v>
      </c>
      <c r="D29" s="94">
        <v>52728</v>
      </c>
      <c r="E29" s="94">
        <v>27003</v>
      </c>
      <c r="F29" s="95">
        <v>2929.35</v>
      </c>
      <c r="G29" s="95">
        <v>4056</v>
      </c>
      <c r="H29" s="95">
        <v>133.35</v>
      </c>
      <c r="I29" s="96">
        <v>187.2</v>
      </c>
      <c r="J29" s="97">
        <v>24.14</v>
      </c>
      <c r="K29" s="95">
        <v>27.89</v>
      </c>
      <c r="L29" s="95">
        <v>28.14</v>
      </c>
      <c r="M29" s="95">
        <v>28.79</v>
      </c>
      <c r="N29" s="134" t="str">
        <f t="shared" si="0"/>
        <v>108</v>
      </c>
      <c r="O29" s="135">
        <f t="shared" si="1"/>
        <v>52728</v>
      </c>
      <c r="P29" s="136">
        <f t="shared" si="2"/>
        <v>2929.35</v>
      </c>
    </row>
    <row r="30" spans="1:16" ht="13.5" thickBot="1" x14ac:dyDescent="0.25">
      <c r="A30" s="93" t="s">
        <v>184</v>
      </c>
      <c r="B30" s="93" t="s">
        <v>230</v>
      </c>
      <c r="C30" s="93" t="s">
        <v>231</v>
      </c>
      <c r="D30" s="94">
        <v>51909</v>
      </c>
      <c r="E30" s="94">
        <v>26184</v>
      </c>
      <c r="F30" s="95">
        <v>2883.85</v>
      </c>
      <c r="G30" s="95">
        <v>3993</v>
      </c>
      <c r="H30" s="95">
        <v>131.28</v>
      </c>
      <c r="I30" s="96">
        <v>184.29</v>
      </c>
      <c r="J30" s="97">
        <v>23.77</v>
      </c>
      <c r="K30" s="95">
        <v>27.47</v>
      </c>
      <c r="L30" s="95">
        <v>27.71</v>
      </c>
      <c r="M30" s="95">
        <v>28.35</v>
      </c>
      <c r="N30" s="134" t="str">
        <f t="shared" si="0"/>
        <v>107</v>
      </c>
      <c r="O30" s="135">
        <f t="shared" si="1"/>
        <v>51909</v>
      </c>
      <c r="P30" s="136">
        <f t="shared" si="2"/>
        <v>2883.85</v>
      </c>
    </row>
    <row r="31" spans="1:16" ht="13.5" thickBot="1" x14ac:dyDescent="0.25">
      <c r="A31" s="93" t="s">
        <v>184</v>
      </c>
      <c r="B31" s="93" t="s">
        <v>232</v>
      </c>
      <c r="C31" s="93" t="s">
        <v>233</v>
      </c>
      <c r="D31" s="94">
        <v>51088</v>
      </c>
      <c r="E31" s="94">
        <v>25363</v>
      </c>
      <c r="F31" s="95">
        <v>2838.2</v>
      </c>
      <c r="G31" s="95">
        <v>3929.85</v>
      </c>
      <c r="H31" s="95">
        <v>129.19999999999999</v>
      </c>
      <c r="I31" s="96">
        <v>181.38</v>
      </c>
      <c r="J31" s="97">
        <v>23.39</v>
      </c>
      <c r="K31" s="95">
        <v>27.03</v>
      </c>
      <c r="L31" s="95">
        <v>27.27</v>
      </c>
      <c r="M31" s="95">
        <v>27.9</v>
      </c>
      <c r="N31" s="134" t="str">
        <f t="shared" si="0"/>
        <v>106</v>
      </c>
      <c r="O31" s="135">
        <f t="shared" si="1"/>
        <v>51088</v>
      </c>
      <c r="P31" s="136">
        <f t="shared" si="2"/>
        <v>2838.2</v>
      </c>
    </row>
    <row r="32" spans="1:16" ht="13.5" thickBot="1" x14ac:dyDescent="0.25">
      <c r="A32" s="93" t="s">
        <v>184</v>
      </c>
      <c r="B32" s="93" t="s">
        <v>234</v>
      </c>
      <c r="C32" s="93" t="s">
        <v>235</v>
      </c>
      <c r="D32" s="94">
        <v>50265</v>
      </c>
      <c r="E32" s="94">
        <v>24540</v>
      </c>
      <c r="F32" s="95">
        <v>2792.5</v>
      </c>
      <c r="G32" s="95">
        <v>3866.55</v>
      </c>
      <c r="H32" s="95">
        <v>127.12</v>
      </c>
      <c r="I32" s="96">
        <v>178.46</v>
      </c>
      <c r="J32" s="97">
        <v>23.02</v>
      </c>
      <c r="K32" s="95">
        <v>26.6</v>
      </c>
      <c r="L32" s="95">
        <v>26.84</v>
      </c>
      <c r="M32" s="95">
        <v>27.46</v>
      </c>
      <c r="N32" s="134" t="str">
        <f t="shared" si="0"/>
        <v>105</v>
      </c>
      <c r="O32" s="135">
        <f t="shared" si="1"/>
        <v>50265</v>
      </c>
      <c r="P32" s="136">
        <f t="shared" si="2"/>
        <v>2792.5</v>
      </c>
    </row>
    <row r="33" spans="1:16" ht="13.5" thickBot="1" x14ac:dyDescent="0.25">
      <c r="A33" s="93" t="s">
        <v>184</v>
      </c>
      <c r="B33" s="93" t="s">
        <v>236</v>
      </c>
      <c r="C33" s="93" t="s">
        <v>237</v>
      </c>
      <c r="D33" s="94">
        <v>49445</v>
      </c>
      <c r="E33" s="94">
        <v>23720</v>
      </c>
      <c r="F33" s="95">
        <v>2746.95</v>
      </c>
      <c r="G33" s="95">
        <v>3803.45</v>
      </c>
      <c r="H33" s="95">
        <v>125.05</v>
      </c>
      <c r="I33" s="96">
        <v>175.54</v>
      </c>
      <c r="J33" s="97">
        <v>22.64</v>
      </c>
      <c r="K33" s="95">
        <v>26.16</v>
      </c>
      <c r="L33" s="95">
        <v>26.4</v>
      </c>
      <c r="M33" s="95">
        <v>27</v>
      </c>
      <c r="N33" s="134" t="str">
        <f t="shared" si="0"/>
        <v>104</v>
      </c>
      <c r="O33" s="135">
        <f t="shared" si="1"/>
        <v>49445</v>
      </c>
      <c r="P33" s="136">
        <f t="shared" si="2"/>
        <v>2746.95</v>
      </c>
    </row>
    <row r="34" spans="1:16" ht="13.5" thickBot="1" x14ac:dyDescent="0.25">
      <c r="A34" s="93" t="s">
        <v>184</v>
      </c>
      <c r="B34" s="93" t="s">
        <v>238</v>
      </c>
      <c r="C34" s="93" t="s">
        <v>239</v>
      </c>
      <c r="D34" s="94">
        <v>48626</v>
      </c>
      <c r="E34" s="94">
        <v>22901</v>
      </c>
      <c r="F34" s="95">
        <v>2701.45</v>
      </c>
      <c r="G34" s="95">
        <v>3740.45</v>
      </c>
      <c r="H34" s="95">
        <v>122.97</v>
      </c>
      <c r="I34" s="96">
        <v>172.64</v>
      </c>
      <c r="J34" s="97">
        <v>22.26</v>
      </c>
      <c r="K34" s="95">
        <v>25.72</v>
      </c>
      <c r="L34" s="95">
        <v>25.95</v>
      </c>
      <c r="M34" s="95">
        <v>26.55</v>
      </c>
      <c r="N34" s="134" t="str">
        <f t="shared" si="0"/>
        <v>103</v>
      </c>
      <c r="O34" s="135">
        <f t="shared" si="1"/>
        <v>48626</v>
      </c>
      <c r="P34" s="136">
        <f t="shared" si="2"/>
        <v>2701.45</v>
      </c>
    </row>
    <row r="35" spans="1:16" ht="13.5" thickBot="1" x14ac:dyDescent="0.25">
      <c r="A35" s="93" t="s">
        <v>184</v>
      </c>
      <c r="B35" s="93" t="s">
        <v>240</v>
      </c>
      <c r="C35" s="93" t="s">
        <v>241</v>
      </c>
      <c r="D35" s="94">
        <v>46927</v>
      </c>
      <c r="E35" s="94">
        <v>21202</v>
      </c>
      <c r="F35" s="95">
        <v>2607.0500000000002</v>
      </c>
      <c r="G35" s="95">
        <v>3609.75</v>
      </c>
      <c r="H35" s="95">
        <v>118.68</v>
      </c>
      <c r="I35" s="96">
        <v>166.6</v>
      </c>
      <c r="J35" s="97">
        <v>21.49</v>
      </c>
      <c r="K35" s="95">
        <v>24.83</v>
      </c>
      <c r="L35" s="95">
        <v>25.06</v>
      </c>
      <c r="M35" s="95">
        <v>25.63</v>
      </c>
      <c r="N35" s="134" t="str">
        <f t="shared" si="0"/>
        <v>102</v>
      </c>
      <c r="O35" s="135">
        <f t="shared" si="1"/>
        <v>46927</v>
      </c>
      <c r="P35" s="136">
        <f t="shared" si="2"/>
        <v>2607.0500000000002</v>
      </c>
    </row>
    <row r="36" spans="1:16" ht="13.5" thickBot="1" x14ac:dyDescent="0.25">
      <c r="A36" s="93" t="s">
        <v>184</v>
      </c>
      <c r="B36" s="93" t="s">
        <v>242</v>
      </c>
      <c r="C36" s="93" t="s">
        <v>184</v>
      </c>
      <c r="D36" s="94">
        <v>45224</v>
      </c>
      <c r="E36" s="94">
        <v>19499</v>
      </c>
      <c r="F36" s="95">
        <v>2512.4499999999998</v>
      </c>
      <c r="G36" s="95">
        <v>3478.75</v>
      </c>
      <c r="H36" s="95">
        <v>114.37</v>
      </c>
      <c r="I36" s="96">
        <v>160.56</v>
      </c>
      <c r="J36" s="97">
        <v>20.71</v>
      </c>
      <c r="K36" s="95">
        <v>23.93</v>
      </c>
      <c r="L36" s="95">
        <v>24.15</v>
      </c>
      <c r="M36" s="95">
        <v>24.7</v>
      </c>
      <c r="N36" s="134" t="str">
        <f t="shared" si="0"/>
        <v>101</v>
      </c>
      <c r="O36" s="135">
        <f t="shared" si="1"/>
        <v>45224</v>
      </c>
      <c r="P36" s="136">
        <f t="shared" si="2"/>
        <v>2512.4499999999998</v>
      </c>
    </row>
    <row r="37" spans="1:16" ht="13.5" thickBot="1" x14ac:dyDescent="0.25">
      <c r="A37" s="93" t="s">
        <v>241</v>
      </c>
      <c r="B37" s="93" t="s">
        <v>185</v>
      </c>
      <c r="C37" s="93" t="s">
        <v>186</v>
      </c>
      <c r="D37" s="94">
        <v>71144</v>
      </c>
      <c r="E37" s="94">
        <v>45419</v>
      </c>
      <c r="F37" s="95">
        <v>3952.45</v>
      </c>
      <c r="G37" s="95">
        <v>5472.6</v>
      </c>
      <c r="H37" s="95">
        <v>179.92</v>
      </c>
      <c r="I37" s="96">
        <v>252.58</v>
      </c>
      <c r="J37" s="97">
        <v>32.58</v>
      </c>
      <c r="K37" s="95">
        <v>37.65</v>
      </c>
      <c r="L37" s="95">
        <v>37.99</v>
      </c>
      <c r="M37" s="95">
        <v>38.86</v>
      </c>
      <c r="N37" s="134" t="str">
        <f t="shared" si="0"/>
        <v>231</v>
      </c>
      <c r="O37" s="135">
        <f t="shared" si="1"/>
        <v>71144</v>
      </c>
      <c r="P37" s="136">
        <f t="shared" si="2"/>
        <v>3952.45</v>
      </c>
    </row>
    <row r="38" spans="1:16" ht="13.5" thickBot="1" x14ac:dyDescent="0.25">
      <c r="A38" s="93" t="s">
        <v>241</v>
      </c>
      <c r="B38" s="93" t="s">
        <v>187</v>
      </c>
      <c r="C38" s="93" t="s">
        <v>188</v>
      </c>
      <c r="D38" s="94">
        <v>70429</v>
      </c>
      <c r="E38" s="94">
        <v>44704</v>
      </c>
      <c r="F38" s="95">
        <v>3912.7</v>
      </c>
      <c r="G38" s="95">
        <v>5417.6</v>
      </c>
      <c r="H38" s="95">
        <v>178.11</v>
      </c>
      <c r="I38" s="96">
        <v>250.04</v>
      </c>
      <c r="J38" s="97">
        <v>32.25</v>
      </c>
      <c r="K38" s="95">
        <v>37.26</v>
      </c>
      <c r="L38" s="95">
        <v>37.6</v>
      </c>
      <c r="M38" s="95">
        <v>38.46</v>
      </c>
      <c r="N38" s="134" t="str">
        <f t="shared" si="0"/>
        <v>230</v>
      </c>
      <c r="O38" s="135">
        <f t="shared" si="1"/>
        <v>70429</v>
      </c>
      <c r="P38" s="136">
        <f t="shared" si="2"/>
        <v>3912.7</v>
      </c>
    </row>
    <row r="39" spans="1:16" ht="13.5" thickBot="1" x14ac:dyDescent="0.25">
      <c r="A39" s="93" t="s">
        <v>241</v>
      </c>
      <c r="B39" s="93" t="s">
        <v>189</v>
      </c>
      <c r="C39" s="93" t="s">
        <v>190</v>
      </c>
      <c r="D39" s="94">
        <v>69715</v>
      </c>
      <c r="E39" s="94">
        <v>43990</v>
      </c>
      <c r="F39" s="95">
        <v>3873.05</v>
      </c>
      <c r="G39" s="95">
        <v>5362.7</v>
      </c>
      <c r="H39" s="95">
        <v>176.31</v>
      </c>
      <c r="I39" s="96">
        <v>247.51</v>
      </c>
      <c r="J39" s="97">
        <v>31.92</v>
      </c>
      <c r="K39" s="95">
        <v>36.880000000000003</v>
      </c>
      <c r="L39" s="95">
        <v>37.22</v>
      </c>
      <c r="M39" s="95">
        <v>38.07</v>
      </c>
      <c r="N39" s="134" t="str">
        <f t="shared" si="0"/>
        <v>229</v>
      </c>
      <c r="O39" s="135">
        <f t="shared" si="1"/>
        <v>69715</v>
      </c>
      <c r="P39" s="136">
        <f t="shared" si="2"/>
        <v>3873.05</v>
      </c>
    </row>
    <row r="40" spans="1:16" ht="13.5" thickBot="1" x14ac:dyDescent="0.25">
      <c r="A40" s="93" t="s">
        <v>241</v>
      </c>
      <c r="B40" s="93" t="s">
        <v>191</v>
      </c>
      <c r="C40" s="93" t="s">
        <v>192</v>
      </c>
      <c r="D40" s="94">
        <v>69003</v>
      </c>
      <c r="E40" s="94">
        <v>43278</v>
      </c>
      <c r="F40" s="95">
        <v>3833.5</v>
      </c>
      <c r="G40" s="95">
        <v>5307.9</v>
      </c>
      <c r="H40" s="95">
        <v>174.51</v>
      </c>
      <c r="I40" s="96">
        <v>244.98</v>
      </c>
      <c r="J40" s="97">
        <v>31.59</v>
      </c>
      <c r="K40" s="95">
        <v>36.5</v>
      </c>
      <c r="L40" s="95">
        <v>36.83</v>
      </c>
      <c r="M40" s="95">
        <v>37.68</v>
      </c>
      <c r="N40" s="134" t="str">
        <f t="shared" si="0"/>
        <v>228</v>
      </c>
      <c r="O40" s="135">
        <f t="shared" si="1"/>
        <v>69003</v>
      </c>
      <c r="P40" s="136">
        <f t="shared" si="2"/>
        <v>3833.5</v>
      </c>
    </row>
    <row r="41" spans="1:16" ht="13.5" thickBot="1" x14ac:dyDescent="0.25">
      <c r="A41" s="93" t="s">
        <v>241</v>
      </c>
      <c r="B41" s="93" t="s">
        <v>193</v>
      </c>
      <c r="C41" s="93" t="s">
        <v>194</v>
      </c>
      <c r="D41" s="94">
        <v>68290</v>
      </c>
      <c r="E41" s="94">
        <v>42565</v>
      </c>
      <c r="F41" s="95">
        <v>3793.9</v>
      </c>
      <c r="G41" s="95">
        <v>5253.1</v>
      </c>
      <c r="H41" s="95">
        <v>172.7</v>
      </c>
      <c r="I41" s="96">
        <v>242.45</v>
      </c>
      <c r="J41" s="97">
        <v>31.27</v>
      </c>
      <c r="K41" s="95">
        <v>36.130000000000003</v>
      </c>
      <c r="L41" s="95">
        <v>36.46</v>
      </c>
      <c r="M41" s="95">
        <v>37.299999999999997</v>
      </c>
      <c r="N41" s="134" t="str">
        <f t="shared" si="0"/>
        <v>227</v>
      </c>
      <c r="O41" s="135">
        <f t="shared" si="1"/>
        <v>68290</v>
      </c>
      <c r="P41" s="136">
        <f t="shared" si="2"/>
        <v>3793.9</v>
      </c>
    </row>
    <row r="42" spans="1:16" ht="13.5" thickBot="1" x14ac:dyDescent="0.25">
      <c r="A42" s="93" t="s">
        <v>241</v>
      </c>
      <c r="B42" s="93" t="s">
        <v>195</v>
      </c>
      <c r="C42" s="93" t="s">
        <v>196</v>
      </c>
      <c r="D42" s="94">
        <v>67576</v>
      </c>
      <c r="E42" s="94">
        <v>41851</v>
      </c>
      <c r="F42" s="95">
        <v>3754.2</v>
      </c>
      <c r="G42" s="95">
        <v>5198.1499999999996</v>
      </c>
      <c r="H42" s="95">
        <v>170.9</v>
      </c>
      <c r="I42" s="96">
        <v>239.91</v>
      </c>
      <c r="J42" s="97">
        <v>30.94</v>
      </c>
      <c r="K42" s="95">
        <v>35.75</v>
      </c>
      <c r="L42" s="95">
        <v>36.07</v>
      </c>
      <c r="M42" s="95">
        <v>36.9</v>
      </c>
      <c r="N42" s="134" t="str">
        <f t="shared" si="0"/>
        <v>226</v>
      </c>
      <c r="O42" s="135">
        <f t="shared" si="1"/>
        <v>67576</v>
      </c>
      <c r="P42" s="136">
        <f t="shared" si="2"/>
        <v>3754.2</v>
      </c>
    </row>
    <row r="43" spans="1:16" ht="13.5" thickBot="1" x14ac:dyDescent="0.25">
      <c r="A43" s="93" t="s">
        <v>241</v>
      </c>
      <c r="B43" s="93" t="s">
        <v>197</v>
      </c>
      <c r="C43" s="93" t="s">
        <v>198</v>
      </c>
      <c r="D43" s="94">
        <v>66862</v>
      </c>
      <c r="E43" s="94">
        <v>41137</v>
      </c>
      <c r="F43" s="95">
        <v>3714.55</v>
      </c>
      <c r="G43" s="95">
        <v>5143.25</v>
      </c>
      <c r="H43" s="95">
        <v>169.09</v>
      </c>
      <c r="I43" s="96">
        <v>237.38</v>
      </c>
      <c r="J43" s="97">
        <v>30.61</v>
      </c>
      <c r="K43" s="95">
        <v>35.369999999999997</v>
      </c>
      <c r="L43" s="95">
        <v>35.69</v>
      </c>
      <c r="M43" s="95">
        <v>36.51</v>
      </c>
      <c r="N43" s="134" t="str">
        <f t="shared" si="0"/>
        <v>225</v>
      </c>
      <c r="O43" s="135">
        <f t="shared" si="1"/>
        <v>66862</v>
      </c>
      <c r="P43" s="136">
        <f t="shared" si="2"/>
        <v>3714.55</v>
      </c>
    </row>
    <row r="44" spans="1:16" ht="13.5" thickBot="1" x14ac:dyDescent="0.25">
      <c r="A44" s="93" t="s">
        <v>241</v>
      </c>
      <c r="B44" s="93" t="s">
        <v>199</v>
      </c>
      <c r="C44" s="93" t="s">
        <v>200</v>
      </c>
      <c r="D44" s="94">
        <v>66149</v>
      </c>
      <c r="E44" s="94">
        <v>40424</v>
      </c>
      <c r="F44" s="95">
        <v>3674.95</v>
      </c>
      <c r="G44" s="95">
        <v>5088.3999999999996</v>
      </c>
      <c r="H44" s="95">
        <v>167.29</v>
      </c>
      <c r="I44" s="96">
        <v>234.85</v>
      </c>
      <c r="J44" s="97">
        <v>30.29</v>
      </c>
      <c r="K44" s="95">
        <v>35</v>
      </c>
      <c r="L44" s="95">
        <v>35.32</v>
      </c>
      <c r="M44" s="95">
        <v>36.130000000000003</v>
      </c>
      <c r="N44" s="134" t="str">
        <f t="shared" si="0"/>
        <v>224</v>
      </c>
      <c r="O44" s="135">
        <f t="shared" si="1"/>
        <v>66149</v>
      </c>
      <c r="P44" s="136">
        <f t="shared" si="2"/>
        <v>3674.95</v>
      </c>
    </row>
    <row r="45" spans="1:16" ht="13.5" thickBot="1" x14ac:dyDescent="0.25">
      <c r="A45" s="93" t="s">
        <v>241</v>
      </c>
      <c r="B45" s="93" t="s">
        <v>201</v>
      </c>
      <c r="C45" s="93" t="s">
        <v>202</v>
      </c>
      <c r="D45" s="94">
        <v>65436</v>
      </c>
      <c r="E45" s="94">
        <v>39711</v>
      </c>
      <c r="F45" s="95">
        <v>3635.35</v>
      </c>
      <c r="G45" s="95">
        <v>5033.55</v>
      </c>
      <c r="H45" s="95">
        <v>165.49</v>
      </c>
      <c r="I45" s="96">
        <v>232.32</v>
      </c>
      <c r="J45" s="97">
        <v>29.96</v>
      </c>
      <c r="K45" s="95">
        <v>34.619999999999997</v>
      </c>
      <c r="L45" s="95">
        <v>34.93</v>
      </c>
      <c r="M45" s="95">
        <v>35.729999999999997</v>
      </c>
      <c r="N45" s="134" t="str">
        <f t="shared" si="0"/>
        <v>223</v>
      </c>
      <c r="O45" s="135">
        <f t="shared" si="1"/>
        <v>65436</v>
      </c>
      <c r="P45" s="136">
        <f t="shared" si="2"/>
        <v>3635.35</v>
      </c>
    </row>
    <row r="46" spans="1:16" ht="13.5" thickBot="1" x14ac:dyDescent="0.25">
      <c r="A46" s="93" t="s">
        <v>241</v>
      </c>
      <c r="B46" s="93" t="s">
        <v>203</v>
      </c>
      <c r="C46" s="93" t="s">
        <v>204</v>
      </c>
      <c r="D46" s="94">
        <v>64722</v>
      </c>
      <c r="E46" s="94">
        <v>38997</v>
      </c>
      <c r="F46" s="95">
        <v>3595.65</v>
      </c>
      <c r="G46" s="95">
        <v>4978.6000000000004</v>
      </c>
      <c r="H46" s="95">
        <v>163.68</v>
      </c>
      <c r="I46" s="96">
        <v>229.78</v>
      </c>
      <c r="J46" s="97">
        <v>29.63</v>
      </c>
      <c r="K46" s="95">
        <v>34.24</v>
      </c>
      <c r="L46" s="95">
        <v>34.549999999999997</v>
      </c>
      <c r="M46" s="95">
        <v>35.340000000000003</v>
      </c>
      <c r="N46" s="134" t="str">
        <f t="shared" si="0"/>
        <v>222</v>
      </c>
      <c r="O46" s="135">
        <f t="shared" si="1"/>
        <v>64722</v>
      </c>
      <c r="P46" s="136">
        <f t="shared" si="2"/>
        <v>3595.65</v>
      </c>
    </row>
    <row r="47" spans="1:16" ht="13.5" thickBot="1" x14ac:dyDescent="0.25">
      <c r="A47" s="93" t="s">
        <v>241</v>
      </c>
      <c r="B47" s="93" t="s">
        <v>205</v>
      </c>
      <c r="C47" s="93" t="s">
        <v>206</v>
      </c>
      <c r="D47" s="94">
        <v>64008</v>
      </c>
      <c r="E47" s="94">
        <v>38283</v>
      </c>
      <c r="F47" s="95">
        <v>3556</v>
      </c>
      <c r="G47" s="95">
        <v>4923.7</v>
      </c>
      <c r="H47" s="95">
        <v>161.87</v>
      </c>
      <c r="I47" s="96">
        <v>227.25</v>
      </c>
      <c r="J47" s="97">
        <v>29.31</v>
      </c>
      <c r="K47" s="95">
        <v>33.869999999999997</v>
      </c>
      <c r="L47" s="95">
        <v>34.17</v>
      </c>
      <c r="M47" s="95">
        <v>34.96</v>
      </c>
      <c r="N47" s="134" t="str">
        <f t="shared" si="0"/>
        <v>221</v>
      </c>
      <c r="O47" s="135">
        <f t="shared" si="1"/>
        <v>64008</v>
      </c>
      <c r="P47" s="136">
        <f t="shared" si="2"/>
        <v>3556</v>
      </c>
    </row>
    <row r="48" spans="1:16" ht="13.5" thickBot="1" x14ac:dyDescent="0.25">
      <c r="A48" s="93" t="s">
        <v>241</v>
      </c>
      <c r="B48" s="93" t="s">
        <v>207</v>
      </c>
      <c r="C48" s="93" t="s">
        <v>208</v>
      </c>
      <c r="D48" s="94">
        <v>63293</v>
      </c>
      <c r="E48" s="94">
        <v>37568</v>
      </c>
      <c r="F48" s="95">
        <v>3516.3</v>
      </c>
      <c r="G48" s="95">
        <v>4868.7</v>
      </c>
      <c r="H48" s="95">
        <v>160.07</v>
      </c>
      <c r="I48" s="96">
        <v>224.71</v>
      </c>
      <c r="J48" s="97">
        <v>28.98</v>
      </c>
      <c r="K48" s="95">
        <v>33.49</v>
      </c>
      <c r="L48" s="95">
        <v>33.79</v>
      </c>
      <c r="M48" s="95">
        <v>34.56</v>
      </c>
      <c r="N48" s="134" t="str">
        <f t="shared" si="0"/>
        <v>220</v>
      </c>
      <c r="O48" s="135">
        <f t="shared" si="1"/>
        <v>63293</v>
      </c>
      <c r="P48" s="136">
        <f t="shared" si="2"/>
        <v>3516.3</v>
      </c>
    </row>
    <row r="49" spans="1:16" ht="13.5" thickBot="1" x14ac:dyDescent="0.25">
      <c r="A49" s="93" t="s">
        <v>241</v>
      </c>
      <c r="B49" s="93" t="s">
        <v>209</v>
      </c>
      <c r="C49" s="93" t="s">
        <v>210</v>
      </c>
      <c r="D49" s="94">
        <v>62580</v>
      </c>
      <c r="E49" s="94">
        <v>36855</v>
      </c>
      <c r="F49" s="95">
        <v>3476.65</v>
      </c>
      <c r="G49" s="95">
        <v>4813.8500000000004</v>
      </c>
      <c r="H49" s="95">
        <v>158.26</v>
      </c>
      <c r="I49" s="96">
        <v>222.18</v>
      </c>
      <c r="J49" s="97">
        <v>28.65</v>
      </c>
      <c r="K49" s="95">
        <v>33.11</v>
      </c>
      <c r="L49" s="95">
        <v>33.4</v>
      </c>
      <c r="M49" s="95">
        <v>34.17</v>
      </c>
      <c r="N49" s="134" t="str">
        <f t="shared" si="0"/>
        <v>219</v>
      </c>
      <c r="O49" s="135">
        <f t="shared" si="1"/>
        <v>62580</v>
      </c>
      <c r="P49" s="136">
        <f t="shared" si="2"/>
        <v>3476.65</v>
      </c>
    </row>
    <row r="50" spans="1:16" ht="13.5" thickBot="1" x14ac:dyDescent="0.25">
      <c r="A50" s="93" t="s">
        <v>241</v>
      </c>
      <c r="B50" s="93" t="s">
        <v>211</v>
      </c>
      <c r="C50" s="93" t="s">
        <v>212</v>
      </c>
      <c r="D50" s="94">
        <v>61748</v>
      </c>
      <c r="E50" s="94">
        <v>36023</v>
      </c>
      <c r="F50" s="95">
        <v>3430.45</v>
      </c>
      <c r="G50" s="95">
        <v>4749.8500000000004</v>
      </c>
      <c r="H50" s="95">
        <v>156.16</v>
      </c>
      <c r="I50" s="96">
        <v>219.22</v>
      </c>
      <c r="J50" s="97">
        <v>28.27</v>
      </c>
      <c r="K50" s="95">
        <v>32.67</v>
      </c>
      <c r="L50" s="95">
        <v>32.96</v>
      </c>
      <c r="M50" s="95">
        <v>33.72</v>
      </c>
      <c r="N50" s="134" t="str">
        <f t="shared" si="0"/>
        <v>218</v>
      </c>
      <c r="O50" s="135">
        <f t="shared" si="1"/>
        <v>61748</v>
      </c>
      <c r="P50" s="136">
        <f t="shared" si="2"/>
        <v>3430.45</v>
      </c>
    </row>
    <row r="51" spans="1:16" ht="13.5" thickBot="1" x14ac:dyDescent="0.25">
      <c r="A51" s="93" t="s">
        <v>241</v>
      </c>
      <c r="B51" s="93" t="s">
        <v>213</v>
      </c>
      <c r="C51" s="93" t="s">
        <v>214</v>
      </c>
      <c r="D51" s="94">
        <v>60915</v>
      </c>
      <c r="E51" s="94">
        <v>35190</v>
      </c>
      <c r="F51" s="95">
        <v>3384.15</v>
      </c>
      <c r="G51" s="95">
        <v>4685.75</v>
      </c>
      <c r="H51" s="95">
        <v>154.05000000000001</v>
      </c>
      <c r="I51" s="96">
        <v>216.27</v>
      </c>
      <c r="J51" s="97">
        <v>27.89</v>
      </c>
      <c r="K51" s="95">
        <v>32.229999999999997</v>
      </c>
      <c r="L51" s="95">
        <v>32.520000000000003</v>
      </c>
      <c r="M51" s="95">
        <v>33.26</v>
      </c>
      <c r="N51" s="134" t="str">
        <f t="shared" si="0"/>
        <v>217</v>
      </c>
      <c r="O51" s="135">
        <f t="shared" si="1"/>
        <v>60915</v>
      </c>
      <c r="P51" s="136">
        <f t="shared" si="2"/>
        <v>3384.15</v>
      </c>
    </row>
    <row r="52" spans="1:16" ht="13.5" thickBot="1" x14ac:dyDescent="0.25">
      <c r="A52" s="93" t="s">
        <v>241</v>
      </c>
      <c r="B52" s="93" t="s">
        <v>215</v>
      </c>
      <c r="C52" s="93" t="s">
        <v>216</v>
      </c>
      <c r="D52" s="94">
        <v>60083</v>
      </c>
      <c r="E52" s="94">
        <v>34358</v>
      </c>
      <c r="F52" s="95">
        <v>3337.95</v>
      </c>
      <c r="G52" s="95">
        <v>4621.75</v>
      </c>
      <c r="H52" s="95">
        <v>151.94999999999999</v>
      </c>
      <c r="I52" s="96">
        <v>213.31</v>
      </c>
      <c r="J52" s="97">
        <v>27.51</v>
      </c>
      <c r="K52" s="95">
        <v>31.79</v>
      </c>
      <c r="L52" s="95">
        <v>32.07</v>
      </c>
      <c r="M52" s="95">
        <v>32.81</v>
      </c>
      <c r="N52" s="134" t="str">
        <f t="shared" si="0"/>
        <v>216</v>
      </c>
      <c r="O52" s="135">
        <f t="shared" si="1"/>
        <v>60083</v>
      </c>
      <c r="P52" s="136">
        <f t="shared" si="2"/>
        <v>3337.95</v>
      </c>
    </row>
    <row r="53" spans="1:16" ht="13.5" thickBot="1" x14ac:dyDescent="0.25">
      <c r="A53" s="93" t="s">
        <v>241</v>
      </c>
      <c r="B53" s="93" t="s">
        <v>217</v>
      </c>
      <c r="C53" s="93" t="s">
        <v>218</v>
      </c>
      <c r="D53" s="94">
        <v>59250</v>
      </c>
      <c r="E53" s="94">
        <v>33525</v>
      </c>
      <c r="F53" s="95">
        <v>3291.65</v>
      </c>
      <c r="G53" s="95">
        <v>4557.7</v>
      </c>
      <c r="H53" s="95">
        <v>149.84</v>
      </c>
      <c r="I53" s="96">
        <v>210.36</v>
      </c>
      <c r="J53" s="97">
        <v>27.13</v>
      </c>
      <c r="K53" s="95">
        <v>31.35</v>
      </c>
      <c r="L53" s="95">
        <v>31.63</v>
      </c>
      <c r="M53" s="95">
        <v>32.36</v>
      </c>
      <c r="N53" s="134" t="str">
        <f t="shared" si="0"/>
        <v>215</v>
      </c>
      <c r="O53" s="135">
        <f t="shared" si="1"/>
        <v>59250</v>
      </c>
      <c r="P53" s="136">
        <f t="shared" si="2"/>
        <v>3291.65</v>
      </c>
    </row>
    <row r="54" spans="1:16" ht="13.5" thickBot="1" x14ac:dyDescent="0.25">
      <c r="A54" s="93" t="s">
        <v>241</v>
      </c>
      <c r="B54" s="93" t="s">
        <v>219</v>
      </c>
      <c r="C54" s="93" t="s">
        <v>220</v>
      </c>
      <c r="D54" s="94">
        <v>58417</v>
      </c>
      <c r="E54" s="94">
        <v>32692</v>
      </c>
      <c r="F54" s="95">
        <v>3245.4</v>
      </c>
      <c r="G54" s="95">
        <v>4493.6000000000004</v>
      </c>
      <c r="H54" s="95">
        <v>147.74</v>
      </c>
      <c r="I54" s="96">
        <v>207.4</v>
      </c>
      <c r="J54" s="97">
        <v>26.75</v>
      </c>
      <c r="K54" s="95">
        <v>30.91</v>
      </c>
      <c r="L54" s="95">
        <v>31.19</v>
      </c>
      <c r="M54" s="95">
        <v>31.9</v>
      </c>
      <c r="N54" s="134" t="str">
        <f t="shared" si="0"/>
        <v>214</v>
      </c>
      <c r="O54" s="135">
        <f t="shared" si="1"/>
        <v>58417</v>
      </c>
      <c r="P54" s="136">
        <f t="shared" si="2"/>
        <v>3245.4</v>
      </c>
    </row>
    <row r="55" spans="1:16" ht="13.5" thickBot="1" x14ac:dyDescent="0.25">
      <c r="A55" s="93" t="s">
        <v>241</v>
      </c>
      <c r="B55" s="93" t="s">
        <v>221</v>
      </c>
      <c r="C55" s="93" t="s">
        <v>222</v>
      </c>
      <c r="D55" s="94">
        <v>57585</v>
      </c>
      <c r="E55" s="94">
        <v>31860</v>
      </c>
      <c r="F55" s="95">
        <v>3199.15</v>
      </c>
      <c r="G55" s="95">
        <v>4429.6000000000004</v>
      </c>
      <c r="H55" s="95">
        <v>145.63</v>
      </c>
      <c r="I55" s="96">
        <v>204.44</v>
      </c>
      <c r="J55" s="97">
        <v>26.37</v>
      </c>
      <c r="K55" s="95">
        <v>30.47</v>
      </c>
      <c r="L55" s="95">
        <v>30.74</v>
      </c>
      <c r="M55" s="95">
        <v>31.45</v>
      </c>
      <c r="N55" s="134" t="str">
        <f t="shared" si="0"/>
        <v>213</v>
      </c>
      <c r="O55" s="135">
        <f t="shared" si="1"/>
        <v>57585</v>
      </c>
      <c r="P55" s="136">
        <f t="shared" si="2"/>
        <v>3199.15</v>
      </c>
    </row>
    <row r="56" spans="1:16" ht="13.5" thickBot="1" x14ac:dyDescent="0.25">
      <c r="A56" s="93" t="s">
        <v>241</v>
      </c>
      <c r="B56" s="93" t="s">
        <v>223</v>
      </c>
      <c r="C56" s="93" t="s">
        <v>180</v>
      </c>
      <c r="D56" s="94">
        <v>56752</v>
      </c>
      <c r="E56" s="94">
        <v>31027</v>
      </c>
      <c r="F56" s="95">
        <v>3152.9</v>
      </c>
      <c r="G56" s="95">
        <v>4365.55</v>
      </c>
      <c r="H56" s="95">
        <v>143.52000000000001</v>
      </c>
      <c r="I56" s="96">
        <v>201.49</v>
      </c>
      <c r="J56" s="97">
        <v>25.99</v>
      </c>
      <c r="K56" s="95">
        <v>30.03</v>
      </c>
      <c r="L56" s="95">
        <v>30.3</v>
      </c>
      <c r="M56" s="95">
        <v>31</v>
      </c>
      <c r="N56" s="134" t="str">
        <f t="shared" si="0"/>
        <v>212</v>
      </c>
      <c r="O56" s="135">
        <f t="shared" si="1"/>
        <v>56752</v>
      </c>
      <c r="P56" s="136">
        <f t="shared" si="2"/>
        <v>3152.9</v>
      </c>
    </row>
    <row r="57" spans="1:16" ht="13.5" thickBot="1" x14ac:dyDescent="0.25">
      <c r="A57" s="93" t="s">
        <v>241</v>
      </c>
      <c r="B57" s="93" t="s">
        <v>224</v>
      </c>
      <c r="C57" s="93" t="s">
        <v>179</v>
      </c>
      <c r="D57" s="94">
        <v>55919</v>
      </c>
      <c r="E57" s="94">
        <v>30194</v>
      </c>
      <c r="F57" s="95">
        <v>3106.6</v>
      </c>
      <c r="G57" s="95">
        <v>4301.45</v>
      </c>
      <c r="H57" s="95">
        <v>141.41999999999999</v>
      </c>
      <c r="I57" s="96">
        <v>198.53</v>
      </c>
      <c r="J57" s="97">
        <v>25.6</v>
      </c>
      <c r="K57" s="95">
        <v>29.58</v>
      </c>
      <c r="L57" s="95">
        <v>29.85</v>
      </c>
      <c r="M57" s="95">
        <v>30.53</v>
      </c>
      <c r="N57" s="134" t="str">
        <f t="shared" si="0"/>
        <v>211</v>
      </c>
      <c r="O57" s="135">
        <f t="shared" si="1"/>
        <v>55919</v>
      </c>
      <c r="P57" s="136">
        <f t="shared" si="2"/>
        <v>3106.6</v>
      </c>
    </row>
    <row r="58" spans="1:16" ht="13.5" thickBot="1" x14ac:dyDescent="0.25">
      <c r="A58" s="93" t="s">
        <v>241</v>
      </c>
      <c r="B58" s="93" t="s">
        <v>225</v>
      </c>
      <c r="C58" s="93" t="s">
        <v>178</v>
      </c>
      <c r="D58" s="94">
        <v>55088</v>
      </c>
      <c r="E58" s="94">
        <v>29363</v>
      </c>
      <c r="F58" s="95">
        <v>3060.45</v>
      </c>
      <c r="G58" s="95">
        <v>4237.55</v>
      </c>
      <c r="H58" s="95">
        <v>139.32</v>
      </c>
      <c r="I58" s="96">
        <v>195.58</v>
      </c>
      <c r="J58" s="97">
        <v>25.22</v>
      </c>
      <c r="K58" s="95">
        <v>29.14</v>
      </c>
      <c r="L58" s="95">
        <v>29.4</v>
      </c>
      <c r="M58" s="95">
        <v>30.08</v>
      </c>
      <c r="N58" s="134" t="str">
        <f t="shared" si="0"/>
        <v>210</v>
      </c>
      <c r="O58" s="135">
        <f t="shared" si="1"/>
        <v>55088</v>
      </c>
      <c r="P58" s="136">
        <f t="shared" si="2"/>
        <v>3060.45</v>
      </c>
    </row>
    <row r="59" spans="1:16" ht="13.5" thickBot="1" x14ac:dyDescent="0.25">
      <c r="A59" s="93" t="s">
        <v>241</v>
      </c>
      <c r="B59" s="93" t="s">
        <v>226</v>
      </c>
      <c r="C59" s="93" t="s">
        <v>227</v>
      </c>
      <c r="D59" s="94">
        <v>54254</v>
      </c>
      <c r="E59" s="94">
        <v>28529</v>
      </c>
      <c r="F59" s="95">
        <v>3014.1</v>
      </c>
      <c r="G59" s="95">
        <v>4173.3999999999996</v>
      </c>
      <c r="H59" s="95">
        <v>137.21</v>
      </c>
      <c r="I59" s="96">
        <v>192.62</v>
      </c>
      <c r="J59" s="97">
        <v>24.84</v>
      </c>
      <c r="K59" s="95">
        <v>28.7</v>
      </c>
      <c r="L59" s="95">
        <v>28.96</v>
      </c>
      <c r="M59" s="95">
        <v>29.63</v>
      </c>
      <c r="N59" s="134" t="str">
        <f t="shared" si="0"/>
        <v>209</v>
      </c>
      <c r="O59" s="135">
        <f t="shared" si="1"/>
        <v>54254</v>
      </c>
      <c r="P59" s="136">
        <f t="shared" si="2"/>
        <v>3014.1</v>
      </c>
    </row>
    <row r="60" spans="1:16" ht="13.5" thickBot="1" x14ac:dyDescent="0.25">
      <c r="A60" s="93" t="s">
        <v>241</v>
      </c>
      <c r="B60" s="93" t="s">
        <v>228</v>
      </c>
      <c r="C60" s="93" t="s">
        <v>229</v>
      </c>
      <c r="D60" s="94">
        <v>53422</v>
      </c>
      <c r="E60" s="94">
        <v>27697</v>
      </c>
      <c r="F60" s="95">
        <v>2967.9</v>
      </c>
      <c r="G60" s="95">
        <v>4109.3999999999996</v>
      </c>
      <c r="H60" s="95">
        <v>135.1</v>
      </c>
      <c r="I60" s="96">
        <v>189.66</v>
      </c>
      <c r="J60" s="97">
        <v>24.46</v>
      </c>
      <c r="K60" s="95">
        <v>28.26</v>
      </c>
      <c r="L60" s="95">
        <v>28.52</v>
      </c>
      <c r="M60" s="95">
        <v>29.17</v>
      </c>
      <c r="N60" s="134" t="str">
        <f t="shared" si="0"/>
        <v>208</v>
      </c>
      <c r="O60" s="135">
        <f t="shared" si="1"/>
        <v>53422</v>
      </c>
      <c r="P60" s="136">
        <f t="shared" si="2"/>
        <v>2967.9</v>
      </c>
    </row>
    <row r="61" spans="1:16" ht="13.5" thickBot="1" x14ac:dyDescent="0.25">
      <c r="A61" s="93" t="s">
        <v>241</v>
      </c>
      <c r="B61" s="93" t="s">
        <v>230</v>
      </c>
      <c r="C61" s="93" t="s">
        <v>231</v>
      </c>
      <c r="D61" s="94">
        <v>52590</v>
      </c>
      <c r="E61" s="94">
        <v>26865</v>
      </c>
      <c r="F61" s="95">
        <v>2921.65</v>
      </c>
      <c r="G61" s="95">
        <v>4045.4</v>
      </c>
      <c r="H61" s="95">
        <v>133</v>
      </c>
      <c r="I61" s="96">
        <v>186.71</v>
      </c>
      <c r="J61" s="97">
        <v>24.08</v>
      </c>
      <c r="K61" s="95">
        <v>27.82</v>
      </c>
      <c r="L61" s="95">
        <v>28.07</v>
      </c>
      <c r="M61" s="95">
        <v>28.72</v>
      </c>
      <c r="N61" s="134" t="str">
        <f t="shared" si="0"/>
        <v>207</v>
      </c>
      <c r="O61" s="135">
        <f t="shared" si="1"/>
        <v>52590</v>
      </c>
      <c r="P61" s="136">
        <f t="shared" si="2"/>
        <v>2921.65</v>
      </c>
    </row>
    <row r="62" spans="1:16" ht="13.5" thickBot="1" x14ac:dyDescent="0.25">
      <c r="A62" s="93" t="s">
        <v>241</v>
      </c>
      <c r="B62" s="93" t="s">
        <v>232</v>
      </c>
      <c r="C62" s="93" t="s">
        <v>233</v>
      </c>
      <c r="D62" s="94">
        <v>51758</v>
      </c>
      <c r="E62" s="94">
        <v>26033</v>
      </c>
      <c r="F62" s="95">
        <v>2875.45</v>
      </c>
      <c r="G62" s="95">
        <v>3981.4</v>
      </c>
      <c r="H62" s="95">
        <v>130.88999999999999</v>
      </c>
      <c r="I62" s="96">
        <v>183.76</v>
      </c>
      <c r="J62" s="97">
        <v>23.7</v>
      </c>
      <c r="K62" s="95">
        <v>27.39</v>
      </c>
      <c r="L62" s="95">
        <v>27.63</v>
      </c>
      <c r="M62" s="95">
        <v>28.27</v>
      </c>
      <c r="N62" s="134" t="str">
        <f t="shared" si="0"/>
        <v>206</v>
      </c>
      <c r="O62" s="135">
        <f t="shared" si="1"/>
        <v>51758</v>
      </c>
      <c r="P62" s="136">
        <f t="shared" si="2"/>
        <v>2875.45</v>
      </c>
    </row>
    <row r="63" spans="1:16" ht="13.5" thickBot="1" x14ac:dyDescent="0.25">
      <c r="A63" s="93" t="s">
        <v>241</v>
      </c>
      <c r="B63" s="93" t="s">
        <v>234</v>
      </c>
      <c r="C63" s="93" t="s">
        <v>235</v>
      </c>
      <c r="D63" s="94">
        <v>50926</v>
      </c>
      <c r="E63" s="94">
        <v>25201</v>
      </c>
      <c r="F63" s="95">
        <v>2829.2</v>
      </c>
      <c r="G63" s="95">
        <v>3917.4</v>
      </c>
      <c r="H63" s="95">
        <v>128.79</v>
      </c>
      <c r="I63" s="96">
        <v>180.8</v>
      </c>
      <c r="J63" s="97">
        <v>23.32</v>
      </c>
      <c r="K63" s="95">
        <v>26.95</v>
      </c>
      <c r="L63" s="95">
        <v>27.19</v>
      </c>
      <c r="M63" s="95">
        <v>27.81</v>
      </c>
      <c r="N63" s="134" t="str">
        <f t="shared" si="0"/>
        <v>205</v>
      </c>
      <c r="O63" s="135">
        <f t="shared" si="1"/>
        <v>50926</v>
      </c>
      <c r="P63" s="136">
        <f t="shared" si="2"/>
        <v>2829.2</v>
      </c>
    </row>
    <row r="64" spans="1:16" ht="13.5" thickBot="1" x14ac:dyDescent="0.25">
      <c r="A64" s="93" t="s">
        <v>241</v>
      </c>
      <c r="B64" s="93" t="s">
        <v>236</v>
      </c>
      <c r="C64" s="93" t="s">
        <v>237</v>
      </c>
      <c r="D64" s="94">
        <v>50094</v>
      </c>
      <c r="E64" s="94">
        <v>24369</v>
      </c>
      <c r="F64" s="95">
        <v>2783</v>
      </c>
      <c r="G64" s="95">
        <v>3853.4</v>
      </c>
      <c r="H64" s="95">
        <v>126.69</v>
      </c>
      <c r="I64" s="96">
        <v>177.85</v>
      </c>
      <c r="J64" s="97">
        <v>22.94</v>
      </c>
      <c r="K64" s="95">
        <v>26.51</v>
      </c>
      <c r="L64" s="95">
        <v>26.75</v>
      </c>
      <c r="M64" s="95">
        <v>27.36</v>
      </c>
      <c r="N64" s="134" t="str">
        <f t="shared" si="0"/>
        <v>204</v>
      </c>
      <c r="O64" s="135">
        <f t="shared" si="1"/>
        <v>50094</v>
      </c>
      <c r="P64" s="136">
        <f t="shared" si="2"/>
        <v>2783</v>
      </c>
    </row>
    <row r="65" spans="1:16" ht="13.5" thickBot="1" x14ac:dyDescent="0.25">
      <c r="A65" s="93" t="s">
        <v>241</v>
      </c>
      <c r="B65" s="93" t="s">
        <v>238</v>
      </c>
      <c r="C65" s="93" t="s">
        <v>239</v>
      </c>
      <c r="D65" s="94">
        <v>49262</v>
      </c>
      <c r="E65" s="94">
        <v>23537</v>
      </c>
      <c r="F65" s="95">
        <v>2736.8</v>
      </c>
      <c r="G65" s="95">
        <v>3789.4</v>
      </c>
      <c r="H65" s="95">
        <v>124.58</v>
      </c>
      <c r="I65" s="96">
        <v>174.89</v>
      </c>
      <c r="J65" s="97">
        <v>22.56</v>
      </c>
      <c r="K65" s="95">
        <v>26.07</v>
      </c>
      <c r="L65" s="95">
        <v>26.3</v>
      </c>
      <c r="M65" s="95">
        <v>26.91</v>
      </c>
      <c r="N65" s="134" t="str">
        <f t="shared" si="0"/>
        <v>203</v>
      </c>
      <c r="O65" s="135">
        <f t="shared" si="1"/>
        <v>49262</v>
      </c>
      <c r="P65" s="136">
        <f t="shared" si="2"/>
        <v>2736.8</v>
      </c>
    </row>
    <row r="66" spans="1:16" ht="13.5" thickBot="1" x14ac:dyDescent="0.25">
      <c r="A66" s="93" t="s">
        <v>241</v>
      </c>
      <c r="B66" s="93" t="s">
        <v>240</v>
      </c>
      <c r="C66" s="93" t="s">
        <v>241</v>
      </c>
      <c r="D66" s="94">
        <v>47561</v>
      </c>
      <c r="E66" s="94">
        <v>21836</v>
      </c>
      <c r="F66" s="95">
        <v>2642.3</v>
      </c>
      <c r="G66" s="95">
        <v>3658.55</v>
      </c>
      <c r="H66" s="95">
        <v>120.28</v>
      </c>
      <c r="I66" s="96">
        <v>168.86</v>
      </c>
      <c r="J66" s="97">
        <v>21.78</v>
      </c>
      <c r="K66" s="95">
        <v>25.17</v>
      </c>
      <c r="L66" s="95">
        <v>25.39</v>
      </c>
      <c r="M66" s="95">
        <v>25.98</v>
      </c>
      <c r="N66" s="134" t="str">
        <f t="shared" si="0"/>
        <v>202</v>
      </c>
      <c r="O66" s="135">
        <f t="shared" si="1"/>
        <v>47561</v>
      </c>
      <c r="P66" s="136">
        <f t="shared" si="2"/>
        <v>2642.3</v>
      </c>
    </row>
    <row r="67" spans="1:16" ht="13.5" thickBot="1" x14ac:dyDescent="0.25">
      <c r="A67" s="93" t="s">
        <v>241</v>
      </c>
      <c r="B67" s="93" t="s">
        <v>242</v>
      </c>
      <c r="C67" s="93" t="s">
        <v>184</v>
      </c>
      <c r="D67" s="94">
        <v>45838</v>
      </c>
      <c r="E67" s="94">
        <v>20113</v>
      </c>
      <c r="F67" s="95">
        <v>2546.5500000000002</v>
      </c>
      <c r="G67" s="95">
        <v>3526</v>
      </c>
      <c r="H67" s="95">
        <v>115.92</v>
      </c>
      <c r="I67" s="96">
        <v>162.74</v>
      </c>
      <c r="J67" s="97">
        <v>20.99</v>
      </c>
      <c r="K67" s="95">
        <v>24.25</v>
      </c>
      <c r="L67" s="95">
        <v>24.47</v>
      </c>
      <c r="M67" s="95">
        <v>25.03</v>
      </c>
      <c r="N67" s="134" t="str">
        <f t="shared" si="0"/>
        <v>201</v>
      </c>
      <c r="O67" s="135">
        <f t="shared" si="1"/>
        <v>45838</v>
      </c>
      <c r="P67" s="136">
        <f t="shared" si="2"/>
        <v>2546.5500000000002</v>
      </c>
    </row>
    <row r="68" spans="1:16" ht="13.5" thickBot="1" x14ac:dyDescent="0.25">
      <c r="A68" s="93" t="s">
        <v>239</v>
      </c>
      <c r="B68" s="93" t="s">
        <v>185</v>
      </c>
      <c r="C68" s="93" t="s">
        <v>186</v>
      </c>
      <c r="D68" s="94">
        <v>72323</v>
      </c>
      <c r="E68" s="94">
        <v>46598</v>
      </c>
      <c r="F68" s="95">
        <v>4017.95</v>
      </c>
      <c r="G68" s="95">
        <v>5563.3</v>
      </c>
      <c r="H68" s="95">
        <v>182.9</v>
      </c>
      <c r="I68" s="96">
        <v>256.77</v>
      </c>
      <c r="J68" s="97">
        <v>33.11</v>
      </c>
      <c r="K68" s="95">
        <v>38.26</v>
      </c>
      <c r="L68" s="95">
        <v>38.6</v>
      </c>
      <c r="M68" s="95">
        <v>39.49</v>
      </c>
      <c r="N68" s="134" t="str">
        <f t="shared" si="0"/>
        <v>331</v>
      </c>
      <c r="O68" s="135">
        <f t="shared" si="1"/>
        <v>72323</v>
      </c>
      <c r="P68" s="136">
        <f t="shared" si="2"/>
        <v>4017.95</v>
      </c>
    </row>
    <row r="69" spans="1:16" ht="13.5" thickBot="1" x14ac:dyDescent="0.25">
      <c r="A69" s="93" t="s">
        <v>239</v>
      </c>
      <c r="B69" s="93" t="s">
        <v>187</v>
      </c>
      <c r="C69" s="93" t="s">
        <v>188</v>
      </c>
      <c r="D69" s="94">
        <v>71596</v>
      </c>
      <c r="E69" s="94">
        <v>45871</v>
      </c>
      <c r="F69" s="95">
        <v>3977.55</v>
      </c>
      <c r="G69" s="95">
        <v>5507.4</v>
      </c>
      <c r="H69" s="95">
        <v>181.06</v>
      </c>
      <c r="I69" s="96">
        <v>254.19</v>
      </c>
      <c r="J69" s="97">
        <v>32.78</v>
      </c>
      <c r="K69" s="95">
        <v>37.880000000000003</v>
      </c>
      <c r="L69" s="95">
        <v>38.22</v>
      </c>
      <c r="M69" s="95">
        <v>39.1</v>
      </c>
      <c r="N69" s="134" t="str">
        <f t="shared" si="0"/>
        <v>330</v>
      </c>
      <c r="O69" s="135">
        <f t="shared" si="1"/>
        <v>71596</v>
      </c>
      <c r="P69" s="136">
        <f t="shared" si="2"/>
        <v>3977.55</v>
      </c>
    </row>
    <row r="70" spans="1:16" ht="13.5" thickBot="1" x14ac:dyDescent="0.25">
      <c r="A70" s="93" t="s">
        <v>239</v>
      </c>
      <c r="B70" s="93" t="s">
        <v>189</v>
      </c>
      <c r="C70" s="93" t="s">
        <v>190</v>
      </c>
      <c r="D70" s="94">
        <v>70870</v>
      </c>
      <c r="E70" s="94">
        <v>45145</v>
      </c>
      <c r="F70" s="95">
        <v>3937.2</v>
      </c>
      <c r="G70" s="95">
        <v>5451.55</v>
      </c>
      <c r="H70" s="95">
        <v>179.23</v>
      </c>
      <c r="I70" s="96">
        <v>251.61</v>
      </c>
      <c r="J70" s="97">
        <v>32.450000000000003</v>
      </c>
      <c r="K70" s="95">
        <v>37.5</v>
      </c>
      <c r="L70" s="95">
        <v>37.83</v>
      </c>
      <c r="M70" s="95">
        <v>38.700000000000003</v>
      </c>
      <c r="N70" s="134" t="str">
        <f t="shared" si="0"/>
        <v>329</v>
      </c>
      <c r="O70" s="135">
        <f t="shared" si="1"/>
        <v>70870</v>
      </c>
      <c r="P70" s="136">
        <f t="shared" si="2"/>
        <v>3937.2</v>
      </c>
    </row>
    <row r="71" spans="1:16" ht="13.5" thickBot="1" x14ac:dyDescent="0.25">
      <c r="A71" s="93" t="s">
        <v>239</v>
      </c>
      <c r="B71" s="93" t="s">
        <v>191</v>
      </c>
      <c r="C71" s="93" t="s">
        <v>192</v>
      </c>
      <c r="D71" s="94">
        <v>70144</v>
      </c>
      <c r="E71" s="94">
        <v>44419</v>
      </c>
      <c r="F71" s="95">
        <v>3896.9</v>
      </c>
      <c r="G71" s="95">
        <v>5395.7</v>
      </c>
      <c r="H71" s="95">
        <v>177.39</v>
      </c>
      <c r="I71" s="96">
        <v>249.03</v>
      </c>
      <c r="J71" s="97">
        <v>32.119999999999997</v>
      </c>
      <c r="K71" s="95">
        <v>37.11</v>
      </c>
      <c r="L71" s="95">
        <v>37.450000000000003</v>
      </c>
      <c r="M71" s="95">
        <v>38.31</v>
      </c>
      <c r="N71" s="134" t="str">
        <f t="shared" ref="N71:N134" si="3">_xlfn.NUMBERVALUE(A71)&amp;C71</f>
        <v>328</v>
      </c>
      <c r="O71" s="135">
        <f t="shared" ref="O71:O134" si="4">D71</f>
        <v>70144</v>
      </c>
      <c r="P71" s="136">
        <f t="shared" ref="P71:P134" si="5">F71</f>
        <v>3896.9</v>
      </c>
    </row>
    <row r="72" spans="1:16" ht="13.5" thickBot="1" x14ac:dyDescent="0.25">
      <c r="A72" s="93" t="s">
        <v>239</v>
      </c>
      <c r="B72" s="93" t="s">
        <v>193</v>
      </c>
      <c r="C72" s="93" t="s">
        <v>194</v>
      </c>
      <c r="D72" s="94">
        <v>69415</v>
      </c>
      <c r="E72" s="94">
        <v>43690</v>
      </c>
      <c r="F72" s="95">
        <v>3856.4</v>
      </c>
      <c r="G72" s="95">
        <v>5339.6</v>
      </c>
      <c r="H72" s="95">
        <v>175.55</v>
      </c>
      <c r="I72" s="96">
        <v>246.44</v>
      </c>
      <c r="J72" s="97">
        <v>31.78</v>
      </c>
      <c r="K72" s="95">
        <v>36.72</v>
      </c>
      <c r="L72" s="95">
        <v>37.049999999999997</v>
      </c>
      <c r="M72" s="95">
        <v>37.9</v>
      </c>
      <c r="N72" s="134" t="str">
        <f t="shared" si="3"/>
        <v>327</v>
      </c>
      <c r="O72" s="135">
        <f t="shared" si="4"/>
        <v>69415</v>
      </c>
      <c r="P72" s="136">
        <f t="shared" si="5"/>
        <v>3856.4</v>
      </c>
    </row>
    <row r="73" spans="1:16" ht="13.5" thickBot="1" x14ac:dyDescent="0.25">
      <c r="A73" s="93" t="s">
        <v>239</v>
      </c>
      <c r="B73" s="93" t="s">
        <v>195</v>
      </c>
      <c r="C73" s="93" t="s">
        <v>196</v>
      </c>
      <c r="D73" s="94">
        <v>68693</v>
      </c>
      <c r="E73" s="94">
        <v>42968</v>
      </c>
      <c r="F73" s="95">
        <v>3816.3</v>
      </c>
      <c r="G73" s="95">
        <v>5284.1</v>
      </c>
      <c r="H73" s="95">
        <v>173.72</v>
      </c>
      <c r="I73" s="96">
        <v>243.88</v>
      </c>
      <c r="J73" s="97">
        <v>31.45</v>
      </c>
      <c r="K73" s="95">
        <v>36.340000000000003</v>
      </c>
      <c r="L73" s="95">
        <v>36.67</v>
      </c>
      <c r="M73" s="95">
        <v>37.51</v>
      </c>
      <c r="N73" s="134" t="str">
        <f t="shared" si="3"/>
        <v>326</v>
      </c>
      <c r="O73" s="135">
        <f t="shared" si="4"/>
        <v>68693</v>
      </c>
      <c r="P73" s="136">
        <f t="shared" si="5"/>
        <v>3816.3</v>
      </c>
    </row>
    <row r="74" spans="1:16" ht="13.5" thickBot="1" x14ac:dyDescent="0.25">
      <c r="A74" s="93" t="s">
        <v>239</v>
      </c>
      <c r="B74" s="93" t="s">
        <v>197</v>
      </c>
      <c r="C74" s="93" t="s">
        <v>198</v>
      </c>
      <c r="D74" s="94">
        <v>67966</v>
      </c>
      <c r="E74" s="94">
        <v>42241</v>
      </c>
      <c r="F74" s="95">
        <v>3775.9</v>
      </c>
      <c r="G74" s="95">
        <v>5228.1499999999996</v>
      </c>
      <c r="H74" s="95">
        <v>171.88</v>
      </c>
      <c r="I74" s="96">
        <v>241.3</v>
      </c>
      <c r="J74" s="97">
        <v>31.12</v>
      </c>
      <c r="K74" s="95">
        <v>35.96</v>
      </c>
      <c r="L74" s="95">
        <v>36.28</v>
      </c>
      <c r="M74" s="95">
        <v>37.119999999999997</v>
      </c>
      <c r="N74" s="134" t="str">
        <f t="shared" si="3"/>
        <v>325</v>
      </c>
      <c r="O74" s="135">
        <f t="shared" si="4"/>
        <v>67966</v>
      </c>
      <c r="P74" s="136">
        <f t="shared" si="5"/>
        <v>3775.9</v>
      </c>
    </row>
    <row r="75" spans="1:16" ht="13.5" thickBot="1" x14ac:dyDescent="0.25">
      <c r="A75" s="93" t="s">
        <v>239</v>
      </c>
      <c r="B75" s="93" t="s">
        <v>199</v>
      </c>
      <c r="C75" s="93" t="s">
        <v>200</v>
      </c>
      <c r="D75" s="94">
        <v>67241</v>
      </c>
      <c r="E75" s="94">
        <v>41516</v>
      </c>
      <c r="F75" s="95">
        <v>3735.6</v>
      </c>
      <c r="G75" s="95">
        <v>5172.3999999999996</v>
      </c>
      <c r="H75" s="95">
        <v>170.05</v>
      </c>
      <c r="I75" s="96">
        <v>238.73</v>
      </c>
      <c r="J75" s="97">
        <v>30.79</v>
      </c>
      <c r="K75" s="95">
        <v>35.58</v>
      </c>
      <c r="L75" s="95">
        <v>35.9</v>
      </c>
      <c r="M75" s="95">
        <v>36.72</v>
      </c>
      <c r="N75" s="134" t="str">
        <f t="shared" si="3"/>
        <v>324</v>
      </c>
      <c r="O75" s="135">
        <f t="shared" si="4"/>
        <v>67241</v>
      </c>
      <c r="P75" s="136">
        <f t="shared" si="5"/>
        <v>3735.6</v>
      </c>
    </row>
    <row r="76" spans="1:16" ht="13.5" thickBot="1" x14ac:dyDescent="0.25">
      <c r="A76" s="93" t="s">
        <v>239</v>
      </c>
      <c r="B76" s="93" t="s">
        <v>201</v>
      </c>
      <c r="C76" s="93" t="s">
        <v>202</v>
      </c>
      <c r="D76" s="94">
        <v>66517</v>
      </c>
      <c r="E76" s="94">
        <v>40792</v>
      </c>
      <c r="F76" s="95">
        <v>3695.4</v>
      </c>
      <c r="G76" s="95">
        <v>5116.7</v>
      </c>
      <c r="H76" s="95">
        <v>168.22</v>
      </c>
      <c r="I76" s="96">
        <v>236.16</v>
      </c>
      <c r="J76" s="97">
        <v>30.46</v>
      </c>
      <c r="K76" s="95">
        <v>35.200000000000003</v>
      </c>
      <c r="L76" s="95">
        <v>35.51</v>
      </c>
      <c r="M76" s="95">
        <v>36.33</v>
      </c>
      <c r="N76" s="134" t="str">
        <f t="shared" si="3"/>
        <v>323</v>
      </c>
      <c r="O76" s="135">
        <f t="shared" si="4"/>
        <v>66517</v>
      </c>
      <c r="P76" s="136">
        <f t="shared" si="5"/>
        <v>3695.4</v>
      </c>
    </row>
    <row r="77" spans="1:16" ht="13.5" thickBot="1" x14ac:dyDescent="0.25">
      <c r="A77" s="93" t="s">
        <v>239</v>
      </c>
      <c r="B77" s="93" t="s">
        <v>203</v>
      </c>
      <c r="C77" s="93" t="s">
        <v>204</v>
      </c>
      <c r="D77" s="94">
        <v>65791</v>
      </c>
      <c r="E77" s="94">
        <v>40066</v>
      </c>
      <c r="F77" s="95">
        <v>3655.05</v>
      </c>
      <c r="G77" s="95">
        <v>5060.8500000000004</v>
      </c>
      <c r="H77" s="95">
        <v>166.38</v>
      </c>
      <c r="I77" s="96">
        <v>233.58</v>
      </c>
      <c r="J77" s="97">
        <v>30.12</v>
      </c>
      <c r="K77" s="95">
        <v>34.799999999999997</v>
      </c>
      <c r="L77" s="95">
        <v>35.119999999999997</v>
      </c>
      <c r="M77" s="95">
        <v>35.92</v>
      </c>
      <c r="N77" s="134" t="str">
        <f t="shared" si="3"/>
        <v>322</v>
      </c>
      <c r="O77" s="135">
        <f t="shared" si="4"/>
        <v>65791</v>
      </c>
      <c r="P77" s="136">
        <f t="shared" si="5"/>
        <v>3655.05</v>
      </c>
    </row>
    <row r="78" spans="1:16" ht="13.5" thickBot="1" x14ac:dyDescent="0.25">
      <c r="A78" s="93" t="s">
        <v>239</v>
      </c>
      <c r="B78" s="93" t="s">
        <v>205</v>
      </c>
      <c r="C78" s="93" t="s">
        <v>206</v>
      </c>
      <c r="D78" s="94">
        <v>65064</v>
      </c>
      <c r="E78" s="94">
        <v>39339</v>
      </c>
      <c r="F78" s="95">
        <v>3614.65</v>
      </c>
      <c r="G78" s="95">
        <v>5004.8999999999996</v>
      </c>
      <c r="H78" s="95">
        <v>164.55</v>
      </c>
      <c r="I78" s="96">
        <v>231</v>
      </c>
      <c r="J78" s="97">
        <v>29.79</v>
      </c>
      <c r="K78" s="95">
        <v>34.42</v>
      </c>
      <c r="L78" s="95">
        <v>34.729999999999997</v>
      </c>
      <c r="M78" s="95">
        <v>35.53</v>
      </c>
      <c r="N78" s="134" t="str">
        <f t="shared" si="3"/>
        <v>321</v>
      </c>
      <c r="O78" s="135">
        <f t="shared" si="4"/>
        <v>65064</v>
      </c>
      <c r="P78" s="136">
        <f t="shared" si="5"/>
        <v>3614.65</v>
      </c>
    </row>
    <row r="79" spans="1:16" ht="13.5" thickBot="1" x14ac:dyDescent="0.25">
      <c r="A79" s="93" t="s">
        <v>239</v>
      </c>
      <c r="B79" s="93" t="s">
        <v>207</v>
      </c>
      <c r="C79" s="93" t="s">
        <v>208</v>
      </c>
      <c r="D79" s="94">
        <v>64339</v>
      </c>
      <c r="E79" s="94">
        <v>38614</v>
      </c>
      <c r="F79" s="95">
        <v>3574.4</v>
      </c>
      <c r="G79" s="95">
        <v>4949.1499999999996</v>
      </c>
      <c r="H79" s="95">
        <v>162.71</v>
      </c>
      <c r="I79" s="96">
        <v>228.42</v>
      </c>
      <c r="J79" s="97">
        <v>29.46</v>
      </c>
      <c r="K79" s="95">
        <v>34.04</v>
      </c>
      <c r="L79" s="95">
        <v>34.35</v>
      </c>
      <c r="M79" s="95">
        <v>35.14</v>
      </c>
      <c r="N79" s="134" t="str">
        <f t="shared" si="3"/>
        <v>320</v>
      </c>
      <c r="O79" s="135">
        <f t="shared" si="4"/>
        <v>64339</v>
      </c>
      <c r="P79" s="136">
        <f t="shared" si="5"/>
        <v>3574.4</v>
      </c>
    </row>
    <row r="80" spans="1:16" ht="13.5" thickBot="1" x14ac:dyDescent="0.25">
      <c r="A80" s="93" t="s">
        <v>239</v>
      </c>
      <c r="B80" s="93" t="s">
        <v>209</v>
      </c>
      <c r="C80" s="93" t="s">
        <v>210</v>
      </c>
      <c r="D80" s="94">
        <v>63613</v>
      </c>
      <c r="E80" s="94">
        <v>37888</v>
      </c>
      <c r="F80" s="95">
        <v>3534.05</v>
      </c>
      <c r="G80" s="95">
        <v>4893.3</v>
      </c>
      <c r="H80" s="95">
        <v>160.88</v>
      </c>
      <c r="I80" s="96">
        <v>225.84</v>
      </c>
      <c r="J80" s="97">
        <v>29.13</v>
      </c>
      <c r="K80" s="95">
        <v>33.659999999999997</v>
      </c>
      <c r="L80" s="95">
        <v>33.96</v>
      </c>
      <c r="M80" s="95">
        <v>34.74</v>
      </c>
      <c r="N80" s="134" t="str">
        <f t="shared" si="3"/>
        <v>319</v>
      </c>
      <c r="O80" s="135">
        <f t="shared" si="4"/>
        <v>63613</v>
      </c>
      <c r="P80" s="136">
        <f t="shared" si="5"/>
        <v>3534.05</v>
      </c>
    </row>
    <row r="81" spans="1:16" ht="13.5" thickBot="1" x14ac:dyDescent="0.25">
      <c r="A81" s="93" t="s">
        <v>239</v>
      </c>
      <c r="B81" s="93" t="s">
        <v>211</v>
      </c>
      <c r="C81" s="93" t="s">
        <v>212</v>
      </c>
      <c r="D81" s="94">
        <v>62766</v>
      </c>
      <c r="E81" s="94">
        <v>37041</v>
      </c>
      <c r="F81" s="95">
        <v>3487</v>
      </c>
      <c r="G81" s="95">
        <v>4828.1499999999996</v>
      </c>
      <c r="H81" s="95">
        <v>158.72999999999999</v>
      </c>
      <c r="I81" s="96">
        <v>222.84</v>
      </c>
      <c r="J81" s="97">
        <v>28.74</v>
      </c>
      <c r="K81" s="95">
        <v>33.21</v>
      </c>
      <c r="L81" s="95">
        <v>33.51</v>
      </c>
      <c r="M81" s="95">
        <v>34.28</v>
      </c>
      <c r="N81" s="134" t="str">
        <f t="shared" si="3"/>
        <v>318</v>
      </c>
      <c r="O81" s="135">
        <f t="shared" si="4"/>
        <v>62766</v>
      </c>
      <c r="P81" s="136">
        <f t="shared" si="5"/>
        <v>3487</v>
      </c>
    </row>
    <row r="82" spans="1:16" ht="13.5" thickBot="1" x14ac:dyDescent="0.25">
      <c r="A82" s="93" t="s">
        <v>239</v>
      </c>
      <c r="B82" s="93" t="s">
        <v>213</v>
      </c>
      <c r="C82" s="93" t="s">
        <v>214</v>
      </c>
      <c r="D82" s="94">
        <v>61919</v>
      </c>
      <c r="E82" s="94">
        <v>36194</v>
      </c>
      <c r="F82" s="95">
        <v>3439.95</v>
      </c>
      <c r="G82" s="95">
        <v>4763</v>
      </c>
      <c r="H82" s="95">
        <v>156.59</v>
      </c>
      <c r="I82" s="96">
        <v>219.83</v>
      </c>
      <c r="J82" s="97">
        <v>28.35</v>
      </c>
      <c r="K82" s="95">
        <v>32.76</v>
      </c>
      <c r="L82" s="95">
        <v>33.049999999999997</v>
      </c>
      <c r="M82" s="95">
        <v>33.81</v>
      </c>
      <c r="N82" s="134" t="str">
        <f t="shared" si="3"/>
        <v>317</v>
      </c>
      <c r="O82" s="135">
        <f t="shared" si="4"/>
        <v>61919</v>
      </c>
      <c r="P82" s="136">
        <f t="shared" si="5"/>
        <v>3439.95</v>
      </c>
    </row>
    <row r="83" spans="1:16" ht="13.5" thickBot="1" x14ac:dyDescent="0.25">
      <c r="A83" s="93" t="s">
        <v>239</v>
      </c>
      <c r="B83" s="93" t="s">
        <v>215</v>
      </c>
      <c r="C83" s="93" t="s">
        <v>216</v>
      </c>
      <c r="D83" s="94">
        <v>61071</v>
      </c>
      <c r="E83" s="94">
        <v>35346</v>
      </c>
      <c r="F83" s="95">
        <v>3392.85</v>
      </c>
      <c r="G83" s="95">
        <v>4697.75</v>
      </c>
      <c r="H83" s="95">
        <v>154.44999999999999</v>
      </c>
      <c r="I83" s="96">
        <v>216.82</v>
      </c>
      <c r="J83" s="97">
        <v>27.96</v>
      </c>
      <c r="K83" s="95">
        <v>32.31</v>
      </c>
      <c r="L83" s="95">
        <v>32.6</v>
      </c>
      <c r="M83" s="95">
        <v>33.35</v>
      </c>
      <c r="N83" s="134" t="str">
        <f t="shared" si="3"/>
        <v>316</v>
      </c>
      <c r="O83" s="135">
        <f t="shared" si="4"/>
        <v>61071</v>
      </c>
      <c r="P83" s="136">
        <f t="shared" si="5"/>
        <v>3392.85</v>
      </c>
    </row>
    <row r="84" spans="1:16" ht="13.5" thickBot="1" x14ac:dyDescent="0.25">
      <c r="A84" s="93" t="s">
        <v>239</v>
      </c>
      <c r="B84" s="93" t="s">
        <v>217</v>
      </c>
      <c r="C84" s="93" t="s">
        <v>218</v>
      </c>
      <c r="D84" s="94">
        <v>60227</v>
      </c>
      <c r="E84" s="94">
        <v>34502</v>
      </c>
      <c r="F84" s="95">
        <v>3345.95</v>
      </c>
      <c r="G84" s="95">
        <v>4632.8500000000004</v>
      </c>
      <c r="H84" s="95">
        <v>152.31</v>
      </c>
      <c r="I84" s="96">
        <v>213.82</v>
      </c>
      <c r="J84" s="97">
        <v>27.58</v>
      </c>
      <c r="K84" s="95">
        <v>31.87</v>
      </c>
      <c r="L84" s="95">
        <v>32.159999999999997</v>
      </c>
      <c r="M84" s="95">
        <v>32.89</v>
      </c>
      <c r="N84" s="134" t="str">
        <f t="shared" si="3"/>
        <v>315</v>
      </c>
      <c r="O84" s="135">
        <f t="shared" si="4"/>
        <v>60227</v>
      </c>
      <c r="P84" s="136">
        <f t="shared" si="5"/>
        <v>3345.95</v>
      </c>
    </row>
    <row r="85" spans="1:16" ht="13.5" thickBot="1" x14ac:dyDescent="0.25">
      <c r="A85" s="93" t="s">
        <v>239</v>
      </c>
      <c r="B85" s="93" t="s">
        <v>219</v>
      </c>
      <c r="C85" s="93" t="s">
        <v>220</v>
      </c>
      <c r="D85" s="94">
        <v>59381</v>
      </c>
      <c r="E85" s="94">
        <v>33656</v>
      </c>
      <c r="F85" s="95">
        <v>3298.95</v>
      </c>
      <c r="G85" s="95">
        <v>4567.75</v>
      </c>
      <c r="H85" s="95">
        <v>150.16999999999999</v>
      </c>
      <c r="I85" s="96">
        <v>210.82</v>
      </c>
      <c r="J85" s="97">
        <v>27.19</v>
      </c>
      <c r="K85" s="95">
        <v>31.42</v>
      </c>
      <c r="L85" s="95">
        <v>31.7</v>
      </c>
      <c r="M85" s="95">
        <v>32.43</v>
      </c>
      <c r="N85" s="134" t="str">
        <f t="shared" si="3"/>
        <v>314</v>
      </c>
      <c r="O85" s="135">
        <f t="shared" si="4"/>
        <v>59381</v>
      </c>
      <c r="P85" s="136">
        <f t="shared" si="5"/>
        <v>3298.95</v>
      </c>
    </row>
    <row r="86" spans="1:16" ht="13.5" thickBot="1" x14ac:dyDescent="0.25">
      <c r="A86" s="93" t="s">
        <v>239</v>
      </c>
      <c r="B86" s="93" t="s">
        <v>221</v>
      </c>
      <c r="C86" s="93" t="s">
        <v>222</v>
      </c>
      <c r="D86" s="94">
        <v>58532</v>
      </c>
      <c r="E86" s="94">
        <v>32807</v>
      </c>
      <c r="F86" s="95">
        <v>3251.8</v>
      </c>
      <c r="G86" s="95">
        <v>4502.45</v>
      </c>
      <c r="H86" s="95">
        <v>148.03</v>
      </c>
      <c r="I86" s="96">
        <v>207.81</v>
      </c>
      <c r="J86" s="97">
        <v>26.8</v>
      </c>
      <c r="K86" s="95">
        <v>30.97</v>
      </c>
      <c r="L86" s="95">
        <v>31.25</v>
      </c>
      <c r="M86" s="95">
        <v>31.96</v>
      </c>
      <c r="N86" s="134" t="str">
        <f t="shared" si="3"/>
        <v>313</v>
      </c>
      <c r="O86" s="135">
        <f t="shared" si="4"/>
        <v>58532</v>
      </c>
      <c r="P86" s="136">
        <f t="shared" si="5"/>
        <v>3251.8</v>
      </c>
    </row>
    <row r="87" spans="1:16" ht="13.5" thickBot="1" x14ac:dyDescent="0.25">
      <c r="A87" s="93" t="s">
        <v>239</v>
      </c>
      <c r="B87" s="93" t="s">
        <v>223</v>
      </c>
      <c r="C87" s="93" t="s">
        <v>180</v>
      </c>
      <c r="D87" s="94">
        <v>57685</v>
      </c>
      <c r="E87" s="94">
        <v>31960</v>
      </c>
      <c r="F87" s="95">
        <v>3204.7</v>
      </c>
      <c r="G87" s="95">
        <v>4437.3</v>
      </c>
      <c r="H87" s="95">
        <v>145.88</v>
      </c>
      <c r="I87" s="96">
        <v>204.8</v>
      </c>
      <c r="J87" s="97">
        <v>26.41</v>
      </c>
      <c r="K87" s="95">
        <v>30.52</v>
      </c>
      <c r="L87" s="95">
        <v>30.79</v>
      </c>
      <c r="M87" s="95">
        <v>31.5</v>
      </c>
      <c r="N87" s="134" t="str">
        <f t="shared" si="3"/>
        <v>312</v>
      </c>
      <c r="O87" s="135">
        <f t="shared" si="4"/>
        <v>57685</v>
      </c>
      <c r="P87" s="136">
        <f t="shared" si="5"/>
        <v>3204.7</v>
      </c>
    </row>
    <row r="88" spans="1:16" ht="13.5" thickBot="1" x14ac:dyDescent="0.25">
      <c r="A88" s="93" t="s">
        <v>239</v>
      </c>
      <c r="B88" s="93" t="s">
        <v>224</v>
      </c>
      <c r="C88" s="93" t="s">
        <v>179</v>
      </c>
      <c r="D88" s="94">
        <v>56836</v>
      </c>
      <c r="E88" s="94">
        <v>31111</v>
      </c>
      <c r="F88" s="95">
        <v>3157.55</v>
      </c>
      <c r="G88" s="95">
        <v>4372</v>
      </c>
      <c r="H88" s="95">
        <v>143.74</v>
      </c>
      <c r="I88" s="96">
        <v>201.78</v>
      </c>
      <c r="J88" s="97">
        <v>26.02</v>
      </c>
      <c r="K88" s="95">
        <v>30.07</v>
      </c>
      <c r="L88" s="95">
        <v>30.34</v>
      </c>
      <c r="M88" s="95">
        <v>31.03</v>
      </c>
      <c r="N88" s="134" t="str">
        <f t="shared" si="3"/>
        <v>311</v>
      </c>
      <c r="O88" s="135">
        <f t="shared" si="4"/>
        <v>56836</v>
      </c>
      <c r="P88" s="136">
        <f t="shared" si="5"/>
        <v>3157.55</v>
      </c>
    </row>
    <row r="89" spans="1:16" ht="13.5" thickBot="1" x14ac:dyDescent="0.25">
      <c r="A89" s="93" t="s">
        <v>239</v>
      </c>
      <c r="B89" s="93" t="s">
        <v>225</v>
      </c>
      <c r="C89" s="93" t="s">
        <v>178</v>
      </c>
      <c r="D89" s="94">
        <v>55994</v>
      </c>
      <c r="E89" s="94">
        <v>30269</v>
      </c>
      <c r="F89" s="95">
        <v>3110.8</v>
      </c>
      <c r="G89" s="95">
        <v>4307.25</v>
      </c>
      <c r="H89" s="95">
        <v>141.61000000000001</v>
      </c>
      <c r="I89" s="96">
        <v>198.8</v>
      </c>
      <c r="J89" s="97">
        <v>25.64</v>
      </c>
      <c r="K89" s="95">
        <v>29.63</v>
      </c>
      <c r="L89" s="95">
        <v>29.89</v>
      </c>
      <c r="M89" s="95">
        <v>30.58</v>
      </c>
      <c r="N89" s="134" t="str">
        <f t="shared" si="3"/>
        <v>310</v>
      </c>
      <c r="O89" s="135">
        <f t="shared" si="4"/>
        <v>55994</v>
      </c>
      <c r="P89" s="136">
        <f t="shared" si="5"/>
        <v>3110.8</v>
      </c>
    </row>
    <row r="90" spans="1:16" ht="13.5" thickBot="1" x14ac:dyDescent="0.25">
      <c r="A90" s="93" t="s">
        <v>239</v>
      </c>
      <c r="B90" s="93" t="s">
        <v>226</v>
      </c>
      <c r="C90" s="93" t="s">
        <v>227</v>
      </c>
      <c r="D90" s="94">
        <v>55147</v>
      </c>
      <c r="E90" s="94">
        <v>29422</v>
      </c>
      <c r="F90" s="95">
        <v>3063.7</v>
      </c>
      <c r="G90" s="95">
        <v>4242.1000000000004</v>
      </c>
      <c r="H90" s="95">
        <v>139.47</v>
      </c>
      <c r="I90" s="96">
        <v>195.79</v>
      </c>
      <c r="J90" s="97">
        <v>25.25</v>
      </c>
      <c r="K90" s="95">
        <v>29.18</v>
      </c>
      <c r="L90" s="95">
        <v>29.44</v>
      </c>
      <c r="M90" s="95">
        <v>30.12</v>
      </c>
      <c r="N90" s="134" t="str">
        <f t="shared" si="3"/>
        <v>309</v>
      </c>
      <c r="O90" s="135">
        <f t="shared" si="4"/>
        <v>55147</v>
      </c>
      <c r="P90" s="136">
        <f t="shared" si="5"/>
        <v>3063.7</v>
      </c>
    </row>
    <row r="91" spans="1:16" ht="13.5" thickBot="1" x14ac:dyDescent="0.25">
      <c r="A91" s="93" t="s">
        <v>239</v>
      </c>
      <c r="B91" s="93" t="s">
        <v>228</v>
      </c>
      <c r="C91" s="93" t="s">
        <v>229</v>
      </c>
      <c r="D91" s="94">
        <v>54299</v>
      </c>
      <c r="E91" s="94">
        <v>28574</v>
      </c>
      <c r="F91" s="95">
        <v>3016.6</v>
      </c>
      <c r="G91" s="95">
        <v>4176.8500000000004</v>
      </c>
      <c r="H91" s="95">
        <v>137.32</v>
      </c>
      <c r="I91" s="96">
        <v>192.78</v>
      </c>
      <c r="J91" s="97">
        <v>24.86</v>
      </c>
      <c r="K91" s="95">
        <v>28.73</v>
      </c>
      <c r="L91" s="95">
        <v>28.98</v>
      </c>
      <c r="M91" s="95">
        <v>29.65</v>
      </c>
      <c r="N91" s="134" t="str">
        <f t="shared" si="3"/>
        <v>308</v>
      </c>
      <c r="O91" s="135">
        <f t="shared" si="4"/>
        <v>54299</v>
      </c>
      <c r="P91" s="136">
        <f t="shared" si="5"/>
        <v>3016.6</v>
      </c>
    </row>
    <row r="92" spans="1:16" ht="13.5" thickBot="1" x14ac:dyDescent="0.25">
      <c r="A92" s="93" t="s">
        <v>239</v>
      </c>
      <c r="B92" s="93" t="s">
        <v>230</v>
      </c>
      <c r="C92" s="93" t="s">
        <v>231</v>
      </c>
      <c r="D92" s="94">
        <v>53453</v>
      </c>
      <c r="E92" s="94">
        <v>27728</v>
      </c>
      <c r="F92" s="95">
        <v>2969.6</v>
      </c>
      <c r="G92" s="95">
        <v>4111.75</v>
      </c>
      <c r="H92" s="95">
        <v>135.18</v>
      </c>
      <c r="I92" s="96">
        <v>189.77</v>
      </c>
      <c r="J92" s="97">
        <v>24.47</v>
      </c>
      <c r="K92" s="95">
        <v>28.28</v>
      </c>
      <c r="L92" s="95">
        <v>28.53</v>
      </c>
      <c r="M92" s="95">
        <v>29.19</v>
      </c>
      <c r="N92" s="134" t="str">
        <f t="shared" si="3"/>
        <v>307</v>
      </c>
      <c r="O92" s="135">
        <f t="shared" si="4"/>
        <v>53453</v>
      </c>
      <c r="P92" s="136">
        <f t="shared" si="5"/>
        <v>2969.6</v>
      </c>
    </row>
    <row r="93" spans="1:16" ht="13.5" thickBot="1" x14ac:dyDescent="0.25">
      <c r="A93" s="93" t="s">
        <v>239</v>
      </c>
      <c r="B93" s="93" t="s">
        <v>232</v>
      </c>
      <c r="C93" s="93" t="s">
        <v>233</v>
      </c>
      <c r="D93" s="94">
        <v>52607</v>
      </c>
      <c r="E93" s="94">
        <v>26882</v>
      </c>
      <c r="F93" s="95">
        <v>2922.6</v>
      </c>
      <c r="G93" s="95">
        <v>4046.7</v>
      </c>
      <c r="H93" s="95">
        <v>133.04</v>
      </c>
      <c r="I93" s="96">
        <v>186.77</v>
      </c>
      <c r="J93" s="97">
        <v>24.09</v>
      </c>
      <c r="K93" s="95">
        <v>27.84</v>
      </c>
      <c r="L93" s="95">
        <v>28.09</v>
      </c>
      <c r="M93" s="95">
        <v>28.73</v>
      </c>
      <c r="N93" s="134" t="str">
        <f t="shared" si="3"/>
        <v>306</v>
      </c>
      <c r="O93" s="135">
        <f t="shared" si="4"/>
        <v>52607</v>
      </c>
      <c r="P93" s="136">
        <f t="shared" si="5"/>
        <v>2922.6</v>
      </c>
    </row>
    <row r="94" spans="1:16" ht="13.5" thickBot="1" x14ac:dyDescent="0.25">
      <c r="A94" s="93" t="s">
        <v>239</v>
      </c>
      <c r="B94" s="93" t="s">
        <v>234</v>
      </c>
      <c r="C94" s="93" t="s">
        <v>235</v>
      </c>
      <c r="D94" s="94">
        <v>51761</v>
      </c>
      <c r="E94" s="94">
        <v>26036</v>
      </c>
      <c r="F94" s="95">
        <v>2875.6</v>
      </c>
      <c r="G94" s="95">
        <v>3981.6</v>
      </c>
      <c r="H94" s="95">
        <v>130.9</v>
      </c>
      <c r="I94" s="96">
        <v>183.77</v>
      </c>
      <c r="J94" s="97">
        <v>23.7</v>
      </c>
      <c r="K94" s="95">
        <v>27.39</v>
      </c>
      <c r="L94" s="95">
        <v>27.63</v>
      </c>
      <c r="M94" s="95">
        <v>28.27</v>
      </c>
      <c r="N94" s="134" t="str">
        <f t="shared" si="3"/>
        <v>305</v>
      </c>
      <c r="O94" s="135">
        <f t="shared" si="4"/>
        <v>51761</v>
      </c>
      <c r="P94" s="136">
        <f t="shared" si="5"/>
        <v>2875.6</v>
      </c>
    </row>
    <row r="95" spans="1:16" ht="13.5" thickBot="1" x14ac:dyDescent="0.25">
      <c r="A95" s="93" t="s">
        <v>239</v>
      </c>
      <c r="B95" s="93" t="s">
        <v>236</v>
      </c>
      <c r="C95" s="93" t="s">
        <v>237</v>
      </c>
      <c r="D95" s="94">
        <v>50915</v>
      </c>
      <c r="E95" s="94">
        <v>25190</v>
      </c>
      <c r="F95" s="95">
        <v>2828.6</v>
      </c>
      <c r="G95" s="95">
        <v>3916.55</v>
      </c>
      <c r="H95" s="95">
        <v>128.76</v>
      </c>
      <c r="I95" s="96">
        <v>180.76</v>
      </c>
      <c r="J95" s="97">
        <v>23.31</v>
      </c>
      <c r="K95" s="95">
        <v>26.93</v>
      </c>
      <c r="L95" s="95">
        <v>27.18</v>
      </c>
      <c r="M95" s="95">
        <v>27.8</v>
      </c>
      <c r="N95" s="134" t="str">
        <f t="shared" si="3"/>
        <v>304</v>
      </c>
      <c r="O95" s="135">
        <f t="shared" si="4"/>
        <v>50915</v>
      </c>
      <c r="P95" s="136">
        <f t="shared" si="5"/>
        <v>2828.6</v>
      </c>
    </row>
    <row r="96" spans="1:16" ht="13.5" thickBot="1" x14ac:dyDescent="0.25">
      <c r="A96" s="93" t="s">
        <v>239</v>
      </c>
      <c r="B96" s="93" t="s">
        <v>238</v>
      </c>
      <c r="C96" s="93" t="s">
        <v>239</v>
      </c>
      <c r="D96" s="94">
        <v>50066</v>
      </c>
      <c r="E96" s="94">
        <v>24341</v>
      </c>
      <c r="F96" s="95">
        <v>2781.45</v>
      </c>
      <c r="G96" s="95">
        <v>3851.25</v>
      </c>
      <c r="H96" s="95">
        <v>126.62</v>
      </c>
      <c r="I96" s="96">
        <v>177.75</v>
      </c>
      <c r="J96" s="97">
        <v>22.92</v>
      </c>
      <c r="K96" s="95">
        <v>26.48</v>
      </c>
      <c r="L96" s="95">
        <v>26.72</v>
      </c>
      <c r="M96" s="95">
        <v>27.34</v>
      </c>
      <c r="N96" s="134" t="str">
        <f t="shared" si="3"/>
        <v>303</v>
      </c>
      <c r="O96" s="135">
        <f t="shared" si="4"/>
        <v>50066</v>
      </c>
      <c r="P96" s="136">
        <f t="shared" si="5"/>
        <v>2781.45</v>
      </c>
    </row>
    <row r="97" spans="1:16" ht="13.5" thickBot="1" x14ac:dyDescent="0.25">
      <c r="A97" s="93" t="s">
        <v>239</v>
      </c>
      <c r="B97" s="93" t="s">
        <v>240</v>
      </c>
      <c r="C97" s="93" t="s">
        <v>241</v>
      </c>
      <c r="D97" s="94">
        <v>48370</v>
      </c>
      <c r="E97" s="94">
        <v>22645</v>
      </c>
      <c r="F97" s="95">
        <v>2687.2</v>
      </c>
      <c r="G97" s="95">
        <v>3720.75</v>
      </c>
      <c r="H97" s="95">
        <v>122.33</v>
      </c>
      <c r="I97" s="96">
        <v>171.73</v>
      </c>
      <c r="J97" s="97">
        <v>22.15</v>
      </c>
      <c r="K97" s="95">
        <v>25.59</v>
      </c>
      <c r="L97" s="95">
        <v>25.82</v>
      </c>
      <c r="M97" s="95">
        <v>26.42</v>
      </c>
      <c r="N97" s="134" t="str">
        <f t="shared" si="3"/>
        <v>302</v>
      </c>
      <c r="O97" s="135">
        <f t="shared" si="4"/>
        <v>48370</v>
      </c>
      <c r="P97" s="136">
        <f t="shared" si="5"/>
        <v>2687.2</v>
      </c>
    </row>
    <row r="98" spans="1:16" ht="13.5" thickBot="1" x14ac:dyDescent="0.25">
      <c r="A98" s="93" t="s">
        <v>239</v>
      </c>
      <c r="B98" s="93" t="s">
        <v>242</v>
      </c>
      <c r="C98" s="93" t="s">
        <v>184</v>
      </c>
      <c r="D98" s="94">
        <v>46617</v>
      </c>
      <c r="E98" s="94">
        <v>20892</v>
      </c>
      <c r="F98" s="95">
        <v>2589.85</v>
      </c>
      <c r="G98" s="95">
        <v>3585.9</v>
      </c>
      <c r="H98" s="95">
        <v>117.89</v>
      </c>
      <c r="I98" s="96">
        <v>165.5</v>
      </c>
      <c r="J98" s="97">
        <v>21.34</v>
      </c>
      <c r="K98" s="95">
        <v>24.66</v>
      </c>
      <c r="L98" s="95">
        <v>24.88</v>
      </c>
      <c r="M98" s="95">
        <v>25.45</v>
      </c>
      <c r="N98" s="134" t="str">
        <f t="shared" si="3"/>
        <v>301</v>
      </c>
      <c r="O98" s="135">
        <f t="shared" si="4"/>
        <v>46617</v>
      </c>
      <c r="P98" s="136">
        <f t="shared" si="5"/>
        <v>2589.85</v>
      </c>
    </row>
    <row r="99" spans="1:16" ht="13.5" thickBot="1" x14ac:dyDescent="0.25">
      <c r="A99" s="93" t="s">
        <v>237</v>
      </c>
      <c r="B99" s="93" t="s">
        <v>185</v>
      </c>
      <c r="C99" s="93" t="s">
        <v>186</v>
      </c>
      <c r="D99" s="94">
        <v>73776</v>
      </c>
      <c r="E99" s="94">
        <v>48051</v>
      </c>
      <c r="F99" s="95">
        <v>4098.6499999999996</v>
      </c>
      <c r="G99" s="95">
        <v>5675.1</v>
      </c>
      <c r="H99" s="95">
        <v>186.58</v>
      </c>
      <c r="I99" s="96">
        <v>261.93</v>
      </c>
      <c r="J99" s="97">
        <v>33.78</v>
      </c>
      <c r="K99" s="95">
        <v>39.03</v>
      </c>
      <c r="L99" s="95">
        <v>39.380000000000003</v>
      </c>
      <c r="M99" s="95">
        <v>40.29</v>
      </c>
      <c r="N99" s="134" t="str">
        <f t="shared" si="3"/>
        <v>431</v>
      </c>
      <c r="O99" s="135">
        <f t="shared" si="4"/>
        <v>73776</v>
      </c>
      <c r="P99" s="136">
        <f t="shared" si="5"/>
        <v>4098.6499999999996</v>
      </c>
    </row>
    <row r="100" spans="1:16" ht="13.5" thickBot="1" x14ac:dyDescent="0.25">
      <c r="A100" s="93" t="s">
        <v>237</v>
      </c>
      <c r="B100" s="93" t="s">
        <v>187</v>
      </c>
      <c r="C100" s="93" t="s">
        <v>188</v>
      </c>
      <c r="D100" s="94">
        <v>73036</v>
      </c>
      <c r="E100" s="94">
        <v>47311</v>
      </c>
      <c r="F100" s="95">
        <v>4057.55</v>
      </c>
      <c r="G100" s="95">
        <v>5618.15</v>
      </c>
      <c r="H100" s="95">
        <v>184.71</v>
      </c>
      <c r="I100" s="96">
        <v>259.3</v>
      </c>
      <c r="J100" s="97">
        <v>33.44</v>
      </c>
      <c r="K100" s="95">
        <v>38.64</v>
      </c>
      <c r="L100" s="95">
        <v>38.99</v>
      </c>
      <c r="M100" s="95">
        <v>39.880000000000003</v>
      </c>
      <c r="N100" s="134" t="str">
        <f t="shared" si="3"/>
        <v>430</v>
      </c>
      <c r="O100" s="135">
        <f t="shared" si="4"/>
        <v>73036</v>
      </c>
      <c r="P100" s="136">
        <f t="shared" si="5"/>
        <v>4057.55</v>
      </c>
    </row>
    <row r="101" spans="1:16" ht="13.5" thickBot="1" x14ac:dyDescent="0.25">
      <c r="A101" s="93" t="s">
        <v>237</v>
      </c>
      <c r="B101" s="93" t="s">
        <v>189</v>
      </c>
      <c r="C101" s="93" t="s">
        <v>190</v>
      </c>
      <c r="D101" s="94">
        <v>72298</v>
      </c>
      <c r="E101" s="94">
        <v>46573</v>
      </c>
      <c r="F101" s="95">
        <v>4016.55</v>
      </c>
      <c r="G101" s="95">
        <v>5561.4</v>
      </c>
      <c r="H101" s="95">
        <v>182.84</v>
      </c>
      <c r="I101" s="96">
        <v>256.68</v>
      </c>
      <c r="J101" s="97">
        <v>33.1</v>
      </c>
      <c r="K101" s="95">
        <v>38.25</v>
      </c>
      <c r="L101" s="95">
        <v>38.590000000000003</v>
      </c>
      <c r="M101" s="95">
        <v>39.479999999999997</v>
      </c>
      <c r="N101" s="134" t="str">
        <f t="shared" si="3"/>
        <v>429</v>
      </c>
      <c r="O101" s="135">
        <f t="shared" si="4"/>
        <v>72298</v>
      </c>
      <c r="P101" s="136">
        <f t="shared" si="5"/>
        <v>4016.55</v>
      </c>
    </row>
    <row r="102" spans="1:16" ht="13.5" thickBot="1" x14ac:dyDescent="0.25">
      <c r="A102" s="93" t="s">
        <v>237</v>
      </c>
      <c r="B102" s="93" t="s">
        <v>191</v>
      </c>
      <c r="C102" s="93" t="s">
        <v>192</v>
      </c>
      <c r="D102" s="94">
        <v>71557</v>
      </c>
      <c r="E102" s="94">
        <v>45832</v>
      </c>
      <c r="F102" s="95">
        <v>3975.4</v>
      </c>
      <c r="G102" s="95">
        <v>5504.4</v>
      </c>
      <c r="H102" s="95">
        <v>180.97</v>
      </c>
      <c r="I102" s="96">
        <v>254.05</v>
      </c>
      <c r="J102" s="97">
        <v>32.76</v>
      </c>
      <c r="K102" s="95">
        <v>37.85</v>
      </c>
      <c r="L102" s="95">
        <v>38.19</v>
      </c>
      <c r="M102" s="95">
        <v>39.07</v>
      </c>
      <c r="N102" s="134" t="str">
        <f t="shared" si="3"/>
        <v>428</v>
      </c>
      <c r="O102" s="135">
        <f t="shared" si="4"/>
        <v>71557</v>
      </c>
      <c r="P102" s="136">
        <f t="shared" si="5"/>
        <v>3975.4</v>
      </c>
    </row>
    <row r="103" spans="1:16" ht="13.5" thickBot="1" x14ac:dyDescent="0.25">
      <c r="A103" s="93" t="s">
        <v>237</v>
      </c>
      <c r="B103" s="93" t="s">
        <v>193</v>
      </c>
      <c r="C103" s="93" t="s">
        <v>194</v>
      </c>
      <c r="D103" s="94">
        <v>70815</v>
      </c>
      <c r="E103" s="94">
        <v>45090</v>
      </c>
      <c r="F103" s="95">
        <v>3934.15</v>
      </c>
      <c r="G103" s="95">
        <v>5447.3</v>
      </c>
      <c r="H103" s="95">
        <v>179.09</v>
      </c>
      <c r="I103" s="96">
        <v>251.41</v>
      </c>
      <c r="J103" s="97">
        <v>32.42</v>
      </c>
      <c r="K103" s="95">
        <v>37.46</v>
      </c>
      <c r="L103" s="95">
        <v>37.799999999999997</v>
      </c>
      <c r="M103" s="95">
        <v>38.67</v>
      </c>
      <c r="N103" s="134" t="str">
        <f t="shared" si="3"/>
        <v>427</v>
      </c>
      <c r="O103" s="135">
        <f t="shared" si="4"/>
        <v>70815</v>
      </c>
      <c r="P103" s="136">
        <f t="shared" si="5"/>
        <v>3934.15</v>
      </c>
    </row>
    <row r="104" spans="1:16" ht="13.5" thickBot="1" x14ac:dyDescent="0.25">
      <c r="A104" s="93" t="s">
        <v>237</v>
      </c>
      <c r="B104" s="93" t="s">
        <v>195</v>
      </c>
      <c r="C104" s="93" t="s">
        <v>196</v>
      </c>
      <c r="D104" s="94">
        <v>70076</v>
      </c>
      <c r="E104" s="94">
        <v>44351</v>
      </c>
      <c r="F104" s="95">
        <v>3893.1</v>
      </c>
      <c r="G104" s="95">
        <v>5390.45</v>
      </c>
      <c r="H104" s="95">
        <v>177.22</v>
      </c>
      <c r="I104" s="96">
        <v>248.79</v>
      </c>
      <c r="J104" s="97">
        <v>32.090000000000003</v>
      </c>
      <c r="K104" s="95">
        <v>37.08</v>
      </c>
      <c r="L104" s="95">
        <v>37.409999999999997</v>
      </c>
      <c r="M104" s="95">
        <v>38.270000000000003</v>
      </c>
      <c r="N104" s="134" t="str">
        <f t="shared" si="3"/>
        <v>426</v>
      </c>
      <c r="O104" s="135">
        <f t="shared" si="4"/>
        <v>70076</v>
      </c>
      <c r="P104" s="136">
        <f t="shared" si="5"/>
        <v>3893.1</v>
      </c>
    </row>
    <row r="105" spans="1:16" ht="13.5" thickBot="1" x14ac:dyDescent="0.25">
      <c r="A105" s="93" t="s">
        <v>237</v>
      </c>
      <c r="B105" s="93" t="s">
        <v>197</v>
      </c>
      <c r="C105" s="93" t="s">
        <v>198</v>
      </c>
      <c r="D105" s="94">
        <v>69335</v>
      </c>
      <c r="E105" s="94">
        <v>43610</v>
      </c>
      <c r="F105" s="95">
        <v>3851.95</v>
      </c>
      <c r="G105" s="95">
        <v>5333.45</v>
      </c>
      <c r="H105" s="95">
        <v>175.35</v>
      </c>
      <c r="I105" s="96">
        <v>246.16</v>
      </c>
      <c r="J105" s="97">
        <v>31.75</v>
      </c>
      <c r="K105" s="95">
        <v>36.69</v>
      </c>
      <c r="L105" s="95">
        <v>37.020000000000003</v>
      </c>
      <c r="M105" s="95">
        <v>37.869999999999997</v>
      </c>
      <c r="N105" s="134" t="str">
        <f t="shared" si="3"/>
        <v>425</v>
      </c>
      <c r="O105" s="135">
        <f t="shared" si="4"/>
        <v>69335</v>
      </c>
      <c r="P105" s="136">
        <f t="shared" si="5"/>
        <v>3851.95</v>
      </c>
    </row>
    <row r="106" spans="1:16" ht="13.5" thickBot="1" x14ac:dyDescent="0.25">
      <c r="A106" s="93" t="s">
        <v>237</v>
      </c>
      <c r="B106" s="93" t="s">
        <v>199</v>
      </c>
      <c r="C106" s="93" t="s">
        <v>200</v>
      </c>
      <c r="D106" s="94">
        <v>68594</v>
      </c>
      <c r="E106" s="94">
        <v>42869</v>
      </c>
      <c r="F106" s="95">
        <v>3810.8</v>
      </c>
      <c r="G106" s="95">
        <v>5276.45</v>
      </c>
      <c r="H106" s="95">
        <v>173.47</v>
      </c>
      <c r="I106" s="96">
        <v>243.53</v>
      </c>
      <c r="J106" s="97">
        <v>31.41</v>
      </c>
      <c r="K106" s="95">
        <v>36.29</v>
      </c>
      <c r="L106" s="95">
        <v>36.619999999999997</v>
      </c>
      <c r="M106" s="95">
        <v>37.46</v>
      </c>
      <c r="N106" s="134" t="str">
        <f t="shared" si="3"/>
        <v>424</v>
      </c>
      <c r="O106" s="135">
        <f t="shared" si="4"/>
        <v>68594</v>
      </c>
      <c r="P106" s="136">
        <f t="shared" si="5"/>
        <v>3810.8</v>
      </c>
    </row>
    <row r="107" spans="1:16" ht="13.5" thickBot="1" x14ac:dyDescent="0.25">
      <c r="A107" s="93" t="s">
        <v>237</v>
      </c>
      <c r="B107" s="93" t="s">
        <v>201</v>
      </c>
      <c r="C107" s="93" t="s">
        <v>202</v>
      </c>
      <c r="D107" s="94">
        <v>67852</v>
      </c>
      <c r="E107" s="94">
        <v>42127</v>
      </c>
      <c r="F107" s="95">
        <v>3769.55</v>
      </c>
      <c r="G107" s="95">
        <v>5219.3999999999996</v>
      </c>
      <c r="H107" s="95">
        <v>171.6</v>
      </c>
      <c r="I107" s="96">
        <v>240.89</v>
      </c>
      <c r="J107" s="97">
        <v>31.07</v>
      </c>
      <c r="K107" s="95">
        <v>35.9</v>
      </c>
      <c r="L107" s="95">
        <v>36.22</v>
      </c>
      <c r="M107" s="95">
        <v>37.06</v>
      </c>
      <c r="N107" s="134" t="str">
        <f t="shared" si="3"/>
        <v>423</v>
      </c>
      <c r="O107" s="135">
        <f t="shared" si="4"/>
        <v>67852</v>
      </c>
      <c r="P107" s="136">
        <f t="shared" si="5"/>
        <v>3769.55</v>
      </c>
    </row>
    <row r="108" spans="1:16" ht="13.5" thickBot="1" x14ac:dyDescent="0.25">
      <c r="A108" s="93" t="s">
        <v>237</v>
      </c>
      <c r="B108" s="93" t="s">
        <v>203</v>
      </c>
      <c r="C108" s="93" t="s">
        <v>204</v>
      </c>
      <c r="D108" s="94">
        <v>67109</v>
      </c>
      <c r="E108" s="94">
        <v>41384</v>
      </c>
      <c r="F108" s="95">
        <v>3728.3</v>
      </c>
      <c r="G108" s="95">
        <v>5162.25</v>
      </c>
      <c r="H108" s="95">
        <v>169.72</v>
      </c>
      <c r="I108" s="96">
        <v>238.26</v>
      </c>
      <c r="J108" s="97">
        <v>30.73</v>
      </c>
      <c r="K108" s="95">
        <v>35.51</v>
      </c>
      <c r="L108" s="95">
        <v>35.83</v>
      </c>
      <c r="M108" s="95">
        <v>36.65</v>
      </c>
      <c r="N108" s="134" t="str">
        <f t="shared" si="3"/>
        <v>422</v>
      </c>
      <c r="O108" s="135">
        <f t="shared" si="4"/>
        <v>67109</v>
      </c>
      <c r="P108" s="136">
        <f t="shared" si="5"/>
        <v>3728.3</v>
      </c>
    </row>
    <row r="109" spans="1:16" ht="13.5" thickBot="1" x14ac:dyDescent="0.25">
      <c r="A109" s="93" t="s">
        <v>237</v>
      </c>
      <c r="B109" s="93" t="s">
        <v>205</v>
      </c>
      <c r="C109" s="93" t="s">
        <v>206</v>
      </c>
      <c r="D109" s="94">
        <v>66368</v>
      </c>
      <c r="E109" s="94">
        <v>40643</v>
      </c>
      <c r="F109" s="95">
        <v>3687.1</v>
      </c>
      <c r="G109" s="95">
        <v>5105.25</v>
      </c>
      <c r="H109" s="95">
        <v>167.84</v>
      </c>
      <c r="I109" s="96">
        <v>235.63</v>
      </c>
      <c r="J109" s="97">
        <v>30.39</v>
      </c>
      <c r="K109" s="95">
        <v>35.119999999999997</v>
      </c>
      <c r="L109" s="95">
        <v>35.43</v>
      </c>
      <c r="M109" s="95">
        <v>36.25</v>
      </c>
      <c r="N109" s="134" t="str">
        <f t="shared" si="3"/>
        <v>421</v>
      </c>
      <c r="O109" s="135">
        <f t="shared" si="4"/>
        <v>66368</v>
      </c>
      <c r="P109" s="136">
        <f t="shared" si="5"/>
        <v>3687.1</v>
      </c>
    </row>
    <row r="110" spans="1:16" ht="13.5" thickBot="1" x14ac:dyDescent="0.25">
      <c r="A110" s="93" t="s">
        <v>237</v>
      </c>
      <c r="B110" s="93" t="s">
        <v>207</v>
      </c>
      <c r="C110" s="93" t="s">
        <v>208</v>
      </c>
      <c r="D110" s="94">
        <v>65630</v>
      </c>
      <c r="E110" s="94">
        <v>39905</v>
      </c>
      <c r="F110" s="95">
        <v>3646.1</v>
      </c>
      <c r="G110" s="95">
        <v>5048.45</v>
      </c>
      <c r="H110" s="95">
        <v>165.98</v>
      </c>
      <c r="I110" s="96">
        <v>233.01</v>
      </c>
      <c r="J110" s="97">
        <v>30.05</v>
      </c>
      <c r="K110" s="95">
        <v>34.72</v>
      </c>
      <c r="L110" s="95">
        <v>35.04</v>
      </c>
      <c r="M110" s="95">
        <v>35.840000000000003</v>
      </c>
      <c r="N110" s="134" t="str">
        <f t="shared" si="3"/>
        <v>420</v>
      </c>
      <c r="O110" s="135">
        <f t="shared" si="4"/>
        <v>65630</v>
      </c>
      <c r="P110" s="136">
        <f t="shared" si="5"/>
        <v>3646.1</v>
      </c>
    </row>
    <row r="111" spans="1:16" ht="13.5" thickBot="1" x14ac:dyDescent="0.25">
      <c r="A111" s="93" t="s">
        <v>237</v>
      </c>
      <c r="B111" s="93" t="s">
        <v>209</v>
      </c>
      <c r="C111" s="93" t="s">
        <v>210</v>
      </c>
      <c r="D111" s="94">
        <v>64890</v>
      </c>
      <c r="E111" s="94">
        <v>39165</v>
      </c>
      <c r="F111" s="95">
        <v>3605</v>
      </c>
      <c r="G111" s="95">
        <v>4991.55</v>
      </c>
      <c r="H111" s="95">
        <v>164.11</v>
      </c>
      <c r="I111" s="96">
        <v>230.38</v>
      </c>
      <c r="J111" s="97">
        <v>29.71</v>
      </c>
      <c r="K111" s="95">
        <v>34.33</v>
      </c>
      <c r="L111" s="95">
        <v>34.64</v>
      </c>
      <c r="M111" s="95">
        <v>35.44</v>
      </c>
      <c r="N111" s="134" t="str">
        <f t="shared" si="3"/>
        <v>419</v>
      </c>
      <c r="O111" s="135">
        <f t="shared" si="4"/>
        <v>64890</v>
      </c>
      <c r="P111" s="136">
        <f t="shared" si="5"/>
        <v>3605</v>
      </c>
    </row>
    <row r="112" spans="1:16" ht="13.5" thickBot="1" x14ac:dyDescent="0.25">
      <c r="A112" s="93" t="s">
        <v>237</v>
      </c>
      <c r="B112" s="93" t="s">
        <v>211</v>
      </c>
      <c r="C112" s="93" t="s">
        <v>212</v>
      </c>
      <c r="D112" s="94">
        <v>64026</v>
      </c>
      <c r="E112" s="94">
        <v>38301</v>
      </c>
      <c r="F112" s="95">
        <v>3557</v>
      </c>
      <c r="G112" s="95">
        <v>4925.1000000000004</v>
      </c>
      <c r="H112" s="95">
        <v>161.91999999999999</v>
      </c>
      <c r="I112" s="96">
        <v>227.31</v>
      </c>
      <c r="J112" s="97">
        <v>29.32</v>
      </c>
      <c r="K112" s="95">
        <v>33.880000000000003</v>
      </c>
      <c r="L112" s="95">
        <v>34.18</v>
      </c>
      <c r="M112" s="95">
        <v>34.97</v>
      </c>
      <c r="N112" s="134" t="str">
        <f t="shared" si="3"/>
        <v>418</v>
      </c>
      <c r="O112" s="135">
        <f t="shared" si="4"/>
        <v>64026</v>
      </c>
      <c r="P112" s="136">
        <f t="shared" si="5"/>
        <v>3557</v>
      </c>
    </row>
    <row r="113" spans="1:16" ht="13.5" thickBot="1" x14ac:dyDescent="0.25">
      <c r="A113" s="93" t="s">
        <v>237</v>
      </c>
      <c r="B113" s="93" t="s">
        <v>213</v>
      </c>
      <c r="C113" s="93" t="s">
        <v>214</v>
      </c>
      <c r="D113" s="94">
        <v>63161</v>
      </c>
      <c r="E113" s="94">
        <v>37436</v>
      </c>
      <c r="F113" s="95">
        <v>3508.95</v>
      </c>
      <c r="G113" s="95">
        <v>4858.55</v>
      </c>
      <c r="H113" s="95">
        <v>159.72999999999999</v>
      </c>
      <c r="I113" s="96">
        <v>224.24</v>
      </c>
      <c r="J113" s="97">
        <v>28.92</v>
      </c>
      <c r="K113" s="95">
        <v>33.42</v>
      </c>
      <c r="L113" s="95">
        <v>33.72</v>
      </c>
      <c r="M113" s="95">
        <v>34.49</v>
      </c>
      <c r="N113" s="134" t="str">
        <f t="shared" si="3"/>
        <v>417</v>
      </c>
      <c r="O113" s="135">
        <f t="shared" si="4"/>
        <v>63161</v>
      </c>
      <c r="P113" s="136">
        <f t="shared" si="5"/>
        <v>3508.95</v>
      </c>
    </row>
    <row r="114" spans="1:16" ht="13.5" thickBot="1" x14ac:dyDescent="0.25">
      <c r="A114" s="93" t="s">
        <v>237</v>
      </c>
      <c r="B114" s="93" t="s">
        <v>215</v>
      </c>
      <c r="C114" s="93" t="s">
        <v>216</v>
      </c>
      <c r="D114" s="94">
        <v>62299</v>
      </c>
      <c r="E114" s="94">
        <v>36574</v>
      </c>
      <c r="F114" s="95">
        <v>3461.05</v>
      </c>
      <c r="G114" s="95">
        <v>4792.25</v>
      </c>
      <c r="H114" s="95">
        <v>157.55000000000001</v>
      </c>
      <c r="I114" s="96">
        <v>221.18</v>
      </c>
      <c r="J114" s="97">
        <v>28.53</v>
      </c>
      <c r="K114" s="95">
        <v>32.97</v>
      </c>
      <c r="L114" s="95">
        <v>33.26</v>
      </c>
      <c r="M114" s="95">
        <v>34.03</v>
      </c>
      <c r="N114" s="134" t="str">
        <f t="shared" si="3"/>
        <v>416</v>
      </c>
      <c r="O114" s="135">
        <f t="shared" si="4"/>
        <v>62299</v>
      </c>
      <c r="P114" s="136">
        <f t="shared" si="5"/>
        <v>3461.05</v>
      </c>
    </row>
    <row r="115" spans="1:16" ht="13.5" thickBot="1" x14ac:dyDescent="0.25">
      <c r="A115" s="93" t="s">
        <v>237</v>
      </c>
      <c r="B115" s="93" t="s">
        <v>217</v>
      </c>
      <c r="C115" s="93" t="s">
        <v>218</v>
      </c>
      <c r="D115" s="94">
        <v>61431</v>
      </c>
      <c r="E115" s="94">
        <v>35706</v>
      </c>
      <c r="F115" s="95">
        <v>3412.85</v>
      </c>
      <c r="G115" s="95">
        <v>4725.45</v>
      </c>
      <c r="H115" s="95">
        <v>155.36000000000001</v>
      </c>
      <c r="I115" s="96">
        <v>218.1</v>
      </c>
      <c r="J115" s="97">
        <v>28.13</v>
      </c>
      <c r="K115" s="95">
        <v>32.5</v>
      </c>
      <c r="L115" s="95">
        <v>32.799999999999997</v>
      </c>
      <c r="M115" s="95">
        <v>33.549999999999997</v>
      </c>
      <c r="N115" s="134" t="str">
        <f t="shared" si="3"/>
        <v>415</v>
      </c>
      <c r="O115" s="135">
        <f t="shared" si="4"/>
        <v>61431</v>
      </c>
      <c r="P115" s="136">
        <f t="shared" si="5"/>
        <v>3412.85</v>
      </c>
    </row>
    <row r="116" spans="1:16" ht="13.5" thickBot="1" x14ac:dyDescent="0.25">
      <c r="A116" s="93" t="s">
        <v>237</v>
      </c>
      <c r="B116" s="93" t="s">
        <v>219</v>
      </c>
      <c r="C116" s="93" t="s">
        <v>220</v>
      </c>
      <c r="D116" s="94">
        <v>60568</v>
      </c>
      <c r="E116" s="94">
        <v>34843</v>
      </c>
      <c r="F116" s="95">
        <v>3364.9</v>
      </c>
      <c r="G116" s="95">
        <v>4659.1000000000004</v>
      </c>
      <c r="H116" s="95">
        <v>153.18</v>
      </c>
      <c r="I116" s="96">
        <v>215.03</v>
      </c>
      <c r="J116" s="97">
        <v>27.73</v>
      </c>
      <c r="K116" s="95">
        <v>32.04</v>
      </c>
      <c r="L116" s="95">
        <v>32.33</v>
      </c>
      <c r="M116" s="95">
        <v>33.07</v>
      </c>
      <c r="N116" s="134" t="str">
        <f t="shared" si="3"/>
        <v>414</v>
      </c>
      <c r="O116" s="135">
        <f t="shared" si="4"/>
        <v>60568</v>
      </c>
      <c r="P116" s="136">
        <f t="shared" si="5"/>
        <v>3364.9</v>
      </c>
    </row>
    <row r="117" spans="1:16" ht="13.5" thickBot="1" x14ac:dyDescent="0.25">
      <c r="A117" s="93" t="s">
        <v>237</v>
      </c>
      <c r="B117" s="93" t="s">
        <v>221</v>
      </c>
      <c r="C117" s="93" t="s">
        <v>222</v>
      </c>
      <c r="D117" s="94">
        <v>59703</v>
      </c>
      <c r="E117" s="94">
        <v>33978</v>
      </c>
      <c r="F117" s="95">
        <v>3316.85</v>
      </c>
      <c r="G117" s="95">
        <v>4592.55</v>
      </c>
      <c r="H117" s="95">
        <v>150.99</v>
      </c>
      <c r="I117" s="96">
        <v>211.96</v>
      </c>
      <c r="J117" s="97">
        <v>27.34</v>
      </c>
      <c r="K117" s="95">
        <v>31.59</v>
      </c>
      <c r="L117" s="95">
        <v>31.88</v>
      </c>
      <c r="M117" s="95">
        <v>32.61</v>
      </c>
      <c r="N117" s="134" t="str">
        <f t="shared" si="3"/>
        <v>413</v>
      </c>
      <c r="O117" s="135">
        <f t="shared" si="4"/>
        <v>59703</v>
      </c>
      <c r="P117" s="136">
        <f t="shared" si="5"/>
        <v>3316.85</v>
      </c>
    </row>
    <row r="118" spans="1:16" ht="13.5" thickBot="1" x14ac:dyDescent="0.25">
      <c r="A118" s="93" t="s">
        <v>237</v>
      </c>
      <c r="B118" s="93" t="s">
        <v>223</v>
      </c>
      <c r="C118" s="93" t="s">
        <v>180</v>
      </c>
      <c r="D118" s="94">
        <v>58838</v>
      </c>
      <c r="E118" s="94">
        <v>33113</v>
      </c>
      <c r="F118" s="95">
        <v>3268.8</v>
      </c>
      <c r="G118" s="95">
        <v>4526</v>
      </c>
      <c r="H118" s="95">
        <v>148.80000000000001</v>
      </c>
      <c r="I118" s="96">
        <v>208.89</v>
      </c>
      <c r="J118" s="97">
        <v>26.94</v>
      </c>
      <c r="K118" s="95">
        <v>31.13</v>
      </c>
      <c r="L118" s="95">
        <v>31.41</v>
      </c>
      <c r="M118" s="95">
        <v>32.130000000000003</v>
      </c>
      <c r="N118" s="134" t="str">
        <f t="shared" si="3"/>
        <v>412</v>
      </c>
      <c r="O118" s="135">
        <f t="shared" si="4"/>
        <v>58838</v>
      </c>
      <c r="P118" s="136">
        <f t="shared" si="5"/>
        <v>3268.8</v>
      </c>
    </row>
    <row r="119" spans="1:16" ht="13.5" thickBot="1" x14ac:dyDescent="0.25">
      <c r="A119" s="93" t="s">
        <v>237</v>
      </c>
      <c r="B119" s="93" t="s">
        <v>224</v>
      </c>
      <c r="C119" s="93" t="s">
        <v>179</v>
      </c>
      <c r="D119" s="94">
        <v>57973</v>
      </c>
      <c r="E119" s="94">
        <v>32248</v>
      </c>
      <c r="F119" s="95">
        <v>3220.7</v>
      </c>
      <c r="G119" s="95">
        <v>4459.45</v>
      </c>
      <c r="H119" s="95">
        <v>146.61000000000001</v>
      </c>
      <c r="I119" s="96">
        <v>205.82</v>
      </c>
      <c r="J119" s="97">
        <v>26.54</v>
      </c>
      <c r="K119" s="95">
        <v>30.67</v>
      </c>
      <c r="L119" s="95">
        <v>30.94</v>
      </c>
      <c r="M119" s="95">
        <v>31.65</v>
      </c>
      <c r="N119" s="134" t="str">
        <f t="shared" si="3"/>
        <v>411</v>
      </c>
      <c r="O119" s="135">
        <f t="shared" si="4"/>
        <v>57973</v>
      </c>
      <c r="P119" s="136">
        <f t="shared" si="5"/>
        <v>3220.7</v>
      </c>
    </row>
    <row r="120" spans="1:16" ht="13.5" thickBot="1" x14ac:dyDescent="0.25">
      <c r="A120" s="93" t="s">
        <v>237</v>
      </c>
      <c r="B120" s="93" t="s">
        <v>225</v>
      </c>
      <c r="C120" s="93" t="s">
        <v>178</v>
      </c>
      <c r="D120" s="94">
        <v>57110</v>
      </c>
      <c r="E120" s="94">
        <v>31385</v>
      </c>
      <c r="F120" s="95">
        <v>3172.8</v>
      </c>
      <c r="G120" s="95">
        <v>4393.1000000000004</v>
      </c>
      <c r="H120" s="95">
        <v>144.43</v>
      </c>
      <c r="I120" s="96">
        <v>202.76</v>
      </c>
      <c r="J120" s="97">
        <v>26.15</v>
      </c>
      <c r="K120" s="95">
        <v>30.22</v>
      </c>
      <c r="L120" s="95">
        <v>30.49</v>
      </c>
      <c r="M120" s="95">
        <v>31.19</v>
      </c>
      <c r="N120" s="134" t="str">
        <f t="shared" si="3"/>
        <v>410</v>
      </c>
      <c r="O120" s="135">
        <f t="shared" si="4"/>
        <v>57110</v>
      </c>
      <c r="P120" s="136">
        <f t="shared" si="5"/>
        <v>3172.8</v>
      </c>
    </row>
    <row r="121" spans="1:16" ht="13.5" thickBot="1" x14ac:dyDescent="0.25">
      <c r="A121" s="93" t="s">
        <v>237</v>
      </c>
      <c r="B121" s="93" t="s">
        <v>226</v>
      </c>
      <c r="C121" s="93" t="s">
        <v>227</v>
      </c>
      <c r="D121" s="94">
        <v>56248</v>
      </c>
      <c r="E121" s="94">
        <v>30523</v>
      </c>
      <c r="F121" s="95">
        <v>3124.9</v>
      </c>
      <c r="G121" s="95">
        <v>4326.75</v>
      </c>
      <c r="H121" s="95">
        <v>142.25</v>
      </c>
      <c r="I121" s="96">
        <v>199.7</v>
      </c>
      <c r="J121" s="97">
        <v>25.75</v>
      </c>
      <c r="K121" s="95">
        <v>29.75</v>
      </c>
      <c r="L121" s="95">
        <v>30.02</v>
      </c>
      <c r="M121" s="95">
        <v>30.71</v>
      </c>
      <c r="N121" s="134" t="str">
        <f t="shared" si="3"/>
        <v>409</v>
      </c>
      <c r="O121" s="135">
        <f t="shared" si="4"/>
        <v>56248</v>
      </c>
      <c r="P121" s="136">
        <f t="shared" si="5"/>
        <v>3124.9</v>
      </c>
    </row>
    <row r="122" spans="1:16" ht="13.5" thickBot="1" x14ac:dyDescent="0.25">
      <c r="A122" s="93" t="s">
        <v>237</v>
      </c>
      <c r="B122" s="93" t="s">
        <v>228</v>
      </c>
      <c r="C122" s="93" t="s">
        <v>229</v>
      </c>
      <c r="D122" s="94">
        <v>55384</v>
      </c>
      <c r="E122" s="94">
        <v>29659</v>
      </c>
      <c r="F122" s="95">
        <v>3076.9</v>
      </c>
      <c r="G122" s="95">
        <v>4260.3</v>
      </c>
      <c r="H122" s="95">
        <v>140.06</v>
      </c>
      <c r="I122" s="96">
        <v>196.63</v>
      </c>
      <c r="J122" s="97">
        <v>25.36</v>
      </c>
      <c r="K122" s="95">
        <v>29.3</v>
      </c>
      <c r="L122" s="95">
        <v>29.57</v>
      </c>
      <c r="M122" s="95">
        <v>30.25</v>
      </c>
      <c r="N122" s="134" t="str">
        <f t="shared" si="3"/>
        <v>408</v>
      </c>
      <c r="O122" s="135">
        <f t="shared" si="4"/>
        <v>55384</v>
      </c>
      <c r="P122" s="136">
        <f t="shared" si="5"/>
        <v>3076.9</v>
      </c>
    </row>
    <row r="123" spans="1:16" ht="13.5" thickBot="1" x14ac:dyDescent="0.25">
      <c r="A123" s="93" t="s">
        <v>237</v>
      </c>
      <c r="B123" s="93" t="s">
        <v>230</v>
      </c>
      <c r="C123" s="93" t="s">
        <v>231</v>
      </c>
      <c r="D123" s="94">
        <v>54521</v>
      </c>
      <c r="E123" s="94">
        <v>28796</v>
      </c>
      <c r="F123" s="95">
        <v>3028.95</v>
      </c>
      <c r="G123" s="95">
        <v>4193.8999999999996</v>
      </c>
      <c r="H123" s="95">
        <v>137.88</v>
      </c>
      <c r="I123" s="96">
        <v>193.57</v>
      </c>
      <c r="J123" s="97">
        <v>24.96</v>
      </c>
      <c r="K123" s="95">
        <v>28.84</v>
      </c>
      <c r="L123" s="95">
        <v>29.1</v>
      </c>
      <c r="M123" s="95">
        <v>29.77</v>
      </c>
      <c r="N123" s="134" t="str">
        <f t="shared" si="3"/>
        <v>407</v>
      </c>
      <c r="O123" s="135">
        <f t="shared" si="4"/>
        <v>54521</v>
      </c>
      <c r="P123" s="136">
        <f t="shared" si="5"/>
        <v>3028.95</v>
      </c>
    </row>
    <row r="124" spans="1:16" ht="13.5" thickBot="1" x14ac:dyDescent="0.25">
      <c r="A124" s="93" t="s">
        <v>237</v>
      </c>
      <c r="B124" s="93" t="s">
        <v>232</v>
      </c>
      <c r="C124" s="93" t="s">
        <v>233</v>
      </c>
      <c r="D124" s="94">
        <v>53655</v>
      </c>
      <c r="E124" s="94">
        <v>27930</v>
      </c>
      <c r="F124" s="95">
        <v>2980.85</v>
      </c>
      <c r="G124" s="95">
        <v>4127.3</v>
      </c>
      <c r="H124" s="95">
        <v>135.69</v>
      </c>
      <c r="I124" s="96">
        <v>190.49</v>
      </c>
      <c r="J124" s="97">
        <v>24.57</v>
      </c>
      <c r="K124" s="95">
        <v>28.39</v>
      </c>
      <c r="L124" s="95">
        <v>28.65</v>
      </c>
      <c r="M124" s="95">
        <v>29.3</v>
      </c>
      <c r="N124" s="134" t="str">
        <f t="shared" si="3"/>
        <v>406</v>
      </c>
      <c r="O124" s="135">
        <f t="shared" si="4"/>
        <v>53655</v>
      </c>
      <c r="P124" s="136">
        <f t="shared" si="5"/>
        <v>2980.85</v>
      </c>
    </row>
    <row r="125" spans="1:16" ht="13.5" thickBot="1" x14ac:dyDescent="0.25">
      <c r="A125" s="93" t="s">
        <v>237</v>
      </c>
      <c r="B125" s="93" t="s">
        <v>234</v>
      </c>
      <c r="C125" s="93" t="s">
        <v>235</v>
      </c>
      <c r="D125" s="94">
        <v>52792</v>
      </c>
      <c r="E125" s="94">
        <v>27067</v>
      </c>
      <c r="F125" s="95">
        <v>2932.9</v>
      </c>
      <c r="G125" s="95">
        <v>4060.9</v>
      </c>
      <c r="H125" s="95">
        <v>133.51</v>
      </c>
      <c r="I125" s="96">
        <v>187.43</v>
      </c>
      <c r="J125" s="97">
        <v>24.17</v>
      </c>
      <c r="K125" s="95">
        <v>27.93</v>
      </c>
      <c r="L125" s="95">
        <v>28.18</v>
      </c>
      <c r="M125" s="95">
        <v>28.83</v>
      </c>
      <c r="N125" s="134" t="str">
        <f t="shared" si="3"/>
        <v>405</v>
      </c>
      <c r="O125" s="135">
        <f t="shared" si="4"/>
        <v>52792</v>
      </c>
      <c r="P125" s="136">
        <f t="shared" si="5"/>
        <v>2932.9</v>
      </c>
    </row>
    <row r="126" spans="1:16" ht="13.5" thickBot="1" x14ac:dyDescent="0.25">
      <c r="A126" s="93" t="s">
        <v>237</v>
      </c>
      <c r="B126" s="93" t="s">
        <v>236</v>
      </c>
      <c r="C126" s="93" t="s">
        <v>237</v>
      </c>
      <c r="D126" s="94">
        <v>51929</v>
      </c>
      <c r="E126" s="94">
        <v>26204</v>
      </c>
      <c r="F126" s="95">
        <v>2884.95</v>
      </c>
      <c r="G126" s="95">
        <v>3994.55</v>
      </c>
      <c r="H126" s="95">
        <v>131.33000000000001</v>
      </c>
      <c r="I126" s="96">
        <v>184.36</v>
      </c>
      <c r="J126" s="97">
        <v>23.78</v>
      </c>
      <c r="K126" s="95">
        <v>27.48</v>
      </c>
      <c r="L126" s="95">
        <v>27.73</v>
      </c>
      <c r="M126" s="95">
        <v>28.36</v>
      </c>
      <c r="N126" s="134" t="str">
        <f t="shared" si="3"/>
        <v>404</v>
      </c>
      <c r="O126" s="135">
        <f t="shared" si="4"/>
        <v>51929</v>
      </c>
      <c r="P126" s="136">
        <f t="shared" si="5"/>
        <v>2884.95</v>
      </c>
    </row>
    <row r="127" spans="1:16" ht="13.5" thickBot="1" x14ac:dyDescent="0.25">
      <c r="A127" s="93" t="s">
        <v>237</v>
      </c>
      <c r="B127" s="93" t="s">
        <v>238</v>
      </c>
      <c r="C127" s="93" t="s">
        <v>239</v>
      </c>
      <c r="D127" s="94">
        <v>51064</v>
      </c>
      <c r="E127" s="94">
        <v>25339</v>
      </c>
      <c r="F127" s="95">
        <v>2836.9</v>
      </c>
      <c r="G127" s="95">
        <v>3928</v>
      </c>
      <c r="H127" s="95">
        <v>129.13999999999999</v>
      </c>
      <c r="I127" s="96">
        <v>181.29</v>
      </c>
      <c r="J127" s="97">
        <v>23.38</v>
      </c>
      <c r="K127" s="95">
        <v>27.02</v>
      </c>
      <c r="L127" s="95">
        <v>27.26</v>
      </c>
      <c r="M127" s="95">
        <v>27.89</v>
      </c>
      <c r="N127" s="134" t="str">
        <f t="shared" si="3"/>
        <v>403</v>
      </c>
      <c r="O127" s="135">
        <f t="shared" si="4"/>
        <v>51064</v>
      </c>
      <c r="P127" s="136">
        <f t="shared" si="5"/>
        <v>2836.9</v>
      </c>
    </row>
    <row r="128" spans="1:16" ht="13.5" thickBot="1" x14ac:dyDescent="0.25">
      <c r="A128" s="93" t="s">
        <v>237</v>
      </c>
      <c r="B128" s="93" t="s">
        <v>240</v>
      </c>
      <c r="C128" s="93" t="s">
        <v>241</v>
      </c>
      <c r="D128" s="94">
        <v>49332</v>
      </c>
      <c r="E128" s="94">
        <v>23607</v>
      </c>
      <c r="F128" s="95">
        <v>2740.65</v>
      </c>
      <c r="G128" s="95">
        <v>3794.75</v>
      </c>
      <c r="H128" s="95">
        <v>124.76</v>
      </c>
      <c r="I128" s="96">
        <v>175.14</v>
      </c>
      <c r="J128" s="97">
        <v>22.59</v>
      </c>
      <c r="K128" s="95">
        <v>26.1</v>
      </c>
      <c r="L128" s="95">
        <v>26.34</v>
      </c>
      <c r="M128" s="95">
        <v>26.94</v>
      </c>
      <c r="N128" s="134" t="str">
        <f t="shared" si="3"/>
        <v>402</v>
      </c>
      <c r="O128" s="135">
        <f t="shared" si="4"/>
        <v>49332</v>
      </c>
      <c r="P128" s="136">
        <f t="shared" si="5"/>
        <v>2740.65</v>
      </c>
    </row>
    <row r="129" spans="1:16" ht="13.5" thickBot="1" x14ac:dyDescent="0.25">
      <c r="A129" s="93" t="s">
        <v>237</v>
      </c>
      <c r="B129" s="93" t="s">
        <v>242</v>
      </c>
      <c r="C129" s="93" t="s">
        <v>184</v>
      </c>
      <c r="D129" s="94">
        <v>47576</v>
      </c>
      <c r="E129" s="94">
        <v>21851</v>
      </c>
      <c r="F129" s="95">
        <v>2643.1</v>
      </c>
      <c r="G129" s="95">
        <v>3659.7</v>
      </c>
      <c r="H129" s="95">
        <v>120.32</v>
      </c>
      <c r="I129" s="96">
        <v>168.91</v>
      </c>
      <c r="J129" s="97">
        <v>21.78</v>
      </c>
      <c r="K129" s="95">
        <v>25.17</v>
      </c>
      <c r="L129" s="95">
        <v>25.39</v>
      </c>
      <c r="M129" s="95">
        <v>25.98</v>
      </c>
      <c r="N129" s="134" t="str">
        <f t="shared" si="3"/>
        <v>401</v>
      </c>
      <c r="O129" s="135">
        <f t="shared" si="4"/>
        <v>47576</v>
      </c>
      <c r="P129" s="136">
        <f t="shared" si="5"/>
        <v>2643.1</v>
      </c>
    </row>
    <row r="130" spans="1:16" ht="13.5" thickBot="1" x14ac:dyDescent="0.25">
      <c r="A130" s="93" t="s">
        <v>235</v>
      </c>
      <c r="B130" s="93" t="s">
        <v>185</v>
      </c>
      <c r="C130" s="93" t="s">
        <v>186</v>
      </c>
      <c r="D130" s="94">
        <v>75534</v>
      </c>
      <c r="E130" s="94">
        <v>49809</v>
      </c>
      <c r="F130" s="95">
        <v>4196.3500000000004</v>
      </c>
      <c r="G130" s="95">
        <v>5810.3</v>
      </c>
      <c r="H130" s="95">
        <v>191.02</v>
      </c>
      <c r="I130" s="96">
        <v>268.17</v>
      </c>
      <c r="J130" s="97">
        <v>34.590000000000003</v>
      </c>
      <c r="K130" s="95">
        <v>39.97</v>
      </c>
      <c r="L130" s="95">
        <v>40.33</v>
      </c>
      <c r="M130" s="95">
        <v>41.26</v>
      </c>
      <c r="N130" s="134" t="str">
        <f t="shared" si="3"/>
        <v>531</v>
      </c>
      <c r="O130" s="135">
        <f t="shared" si="4"/>
        <v>75534</v>
      </c>
      <c r="P130" s="136">
        <f t="shared" si="5"/>
        <v>4196.3500000000004</v>
      </c>
    </row>
    <row r="131" spans="1:16" ht="13.5" thickBot="1" x14ac:dyDescent="0.25">
      <c r="A131" s="93" t="s">
        <v>235</v>
      </c>
      <c r="B131" s="93" t="s">
        <v>187</v>
      </c>
      <c r="C131" s="93" t="s">
        <v>188</v>
      </c>
      <c r="D131" s="94">
        <v>74778</v>
      </c>
      <c r="E131" s="94">
        <v>49053</v>
      </c>
      <c r="F131" s="95">
        <v>4154.3500000000004</v>
      </c>
      <c r="G131" s="95">
        <v>5752.15</v>
      </c>
      <c r="H131" s="95">
        <v>189.11</v>
      </c>
      <c r="I131" s="96">
        <v>265.48</v>
      </c>
      <c r="J131" s="97">
        <v>34.24</v>
      </c>
      <c r="K131" s="95">
        <v>39.56</v>
      </c>
      <c r="L131" s="95">
        <v>39.92</v>
      </c>
      <c r="M131" s="95">
        <v>40.840000000000003</v>
      </c>
      <c r="N131" s="134" t="str">
        <f t="shared" si="3"/>
        <v>530</v>
      </c>
      <c r="O131" s="135">
        <f t="shared" si="4"/>
        <v>74778</v>
      </c>
      <c r="P131" s="136">
        <f t="shared" si="5"/>
        <v>4154.3500000000004</v>
      </c>
    </row>
    <row r="132" spans="1:16" ht="13.5" thickBot="1" x14ac:dyDescent="0.25">
      <c r="A132" s="93" t="s">
        <v>235</v>
      </c>
      <c r="B132" s="93" t="s">
        <v>189</v>
      </c>
      <c r="C132" s="93" t="s">
        <v>190</v>
      </c>
      <c r="D132" s="94">
        <v>74020</v>
      </c>
      <c r="E132" s="94">
        <v>48295</v>
      </c>
      <c r="F132" s="95">
        <v>4112.2</v>
      </c>
      <c r="G132" s="95">
        <v>5693.85</v>
      </c>
      <c r="H132" s="95">
        <v>187.19</v>
      </c>
      <c r="I132" s="96">
        <v>262.79000000000002</v>
      </c>
      <c r="J132" s="97">
        <v>33.89</v>
      </c>
      <c r="K132" s="95">
        <v>39.159999999999997</v>
      </c>
      <c r="L132" s="95">
        <v>39.51</v>
      </c>
      <c r="M132" s="95">
        <v>40.42</v>
      </c>
      <c r="N132" s="134" t="str">
        <f t="shared" si="3"/>
        <v>529</v>
      </c>
      <c r="O132" s="135">
        <f t="shared" si="4"/>
        <v>74020</v>
      </c>
      <c r="P132" s="136">
        <f t="shared" si="5"/>
        <v>4112.2</v>
      </c>
    </row>
    <row r="133" spans="1:16" ht="13.5" thickBot="1" x14ac:dyDescent="0.25">
      <c r="A133" s="93" t="s">
        <v>235</v>
      </c>
      <c r="B133" s="93" t="s">
        <v>191</v>
      </c>
      <c r="C133" s="93" t="s">
        <v>192</v>
      </c>
      <c r="D133" s="94">
        <v>73258</v>
      </c>
      <c r="E133" s="94">
        <v>47533</v>
      </c>
      <c r="F133" s="95">
        <v>4069.9</v>
      </c>
      <c r="G133" s="95">
        <v>5635.25</v>
      </c>
      <c r="H133" s="95">
        <v>185.27</v>
      </c>
      <c r="I133" s="96">
        <v>260.08999999999997</v>
      </c>
      <c r="J133" s="97">
        <v>33.54</v>
      </c>
      <c r="K133" s="95">
        <v>38.76</v>
      </c>
      <c r="L133" s="95">
        <v>39.1</v>
      </c>
      <c r="M133" s="95">
        <v>40</v>
      </c>
      <c r="N133" s="134" t="str">
        <f t="shared" si="3"/>
        <v>528</v>
      </c>
      <c r="O133" s="135">
        <f t="shared" si="4"/>
        <v>73258</v>
      </c>
      <c r="P133" s="136">
        <f t="shared" si="5"/>
        <v>4069.9</v>
      </c>
    </row>
    <row r="134" spans="1:16" ht="13.5" thickBot="1" x14ac:dyDescent="0.25">
      <c r="A134" s="93" t="s">
        <v>235</v>
      </c>
      <c r="B134" s="93" t="s">
        <v>193</v>
      </c>
      <c r="C134" s="93" t="s">
        <v>194</v>
      </c>
      <c r="D134" s="94">
        <v>72500</v>
      </c>
      <c r="E134" s="94">
        <v>46775</v>
      </c>
      <c r="F134" s="95">
        <v>4027.8</v>
      </c>
      <c r="G134" s="95">
        <v>5576.9</v>
      </c>
      <c r="H134" s="95">
        <v>183.35</v>
      </c>
      <c r="I134" s="96">
        <v>257.39999999999998</v>
      </c>
      <c r="J134" s="97">
        <v>33.200000000000003</v>
      </c>
      <c r="K134" s="95">
        <v>38.36</v>
      </c>
      <c r="L134" s="95">
        <v>38.71</v>
      </c>
      <c r="M134" s="95">
        <v>39.6</v>
      </c>
      <c r="N134" s="134" t="str">
        <f t="shared" si="3"/>
        <v>527</v>
      </c>
      <c r="O134" s="135">
        <f t="shared" si="4"/>
        <v>72500</v>
      </c>
      <c r="P134" s="136">
        <f t="shared" si="5"/>
        <v>4027.8</v>
      </c>
    </row>
    <row r="135" spans="1:16" ht="13.5" thickBot="1" x14ac:dyDescent="0.25">
      <c r="A135" s="93" t="s">
        <v>235</v>
      </c>
      <c r="B135" s="93" t="s">
        <v>195</v>
      </c>
      <c r="C135" s="93" t="s">
        <v>196</v>
      </c>
      <c r="D135" s="94">
        <v>71741</v>
      </c>
      <c r="E135" s="94">
        <v>46016</v>
      </c>
      <c r="F135" s="95">
        <v>3985.6</v>
      </c>
      <c r="G135" s="95">
        <v>5518.55</v>
      </c>
      <c r="H135" s="95">
        <v>181.43</v>
      </c>
      <c r="I135" s="96">
        <v>254.7</v>
      </c>
      <c r="J135" s="97">
        <v>32.85</v>
      </c>
      <c r="K135" s="95">
        <v>37.96</v>
      </c>
      <c r="L135" s="95">
        <v>38.299999999999997</v>
      </c>
      <c r="M135" s="95">
        <v>39.18</v>
      </c>
      <c r="N135" s="134" t="str">
        <f t="shared" ref="N135:N198" si="6">_xlfn.NUMBERVALUE(A135)&amp;C135</f>
        <v>526</v>
      </c>
      <c r="O135" s="135">
        <f t="shared" ref="O135:O198" si="7">D135</f>
        <v>71741</v>
      </c>
      <c r="P135" s="136">
        <f t="shared" ref="P135:P198" si="8">F135</f>
        <v>3985.6</v>
      </c>
    </row>
    <row r="136" spans="1:16" ht="13.5" thickBot="1" x14ac:dyDescent="0.25">
      <c r="A136" s="93" t="s">
        <v>235</v>
      </c>
      <c r="B136" s="93" t="s">
        <v>197</v>
      </c>
      <c r="C136" s="93" t="s">
        <v>198</v>
      </c>
      <c r="D136" s="94">
        <v>70984</v>
      </c>
      <c r="E136" s="94">
        <v>45259</v>
      </c>
      <c r="F136" s="95">
        <v>3943.55</v>
      </c>
      <c r="G136" s="95">
        <v>5460.3</v>
      </c>
      <c r="H136" s="95">
        <v>179.52</v>
      </c>
      <c r="I136" s="96">
        <v>252.01</v>
      </c>
      <c r="J136" s="97">
        <v>32.5</v>
      </c>
      <c r="K136" s="95">
        <v>37.549999999999997</v>
      </c>
      <c r="L136" s="95">
        <v>37.89</v>
      </c>
      <c r="M136" s="95">
        <v>38.76</v>
      </c>
      <c r="N136" s="134" t="str">
        <f t="shared" si="6"/>
        <v>525</v>
      </c>
      <c r="O136" s="135">
        <f t="shared" si="7"/>
        <v>70984</v>
      </c>
      <c r="P136" s="136">
        <f t="shared" si="8"/>
        <v>3943.55</v>
      </c>
    </row>
    <row r="137" spans="1:16" ht="13.5" thickBot="1" x14ac:dyDescent="0.25">
      <c r="A137" s="93" t="s">
        <v>235</v>
      </c>
      <c r="B137" s="93" t="s">
        <v>199</v>
      </c>
      <c r="C137" s="93" t="s">
        <v>200</v>
      </c>
      <c r="D137" s="94">
        <v>70226</v>
      </c>
      <c r="E137" s="94">
        <v>44501</v>
      </c>
      <c r="F137" s="95">
        <v>3901.45</v>
      </c>
      <c r="G137" s="95">
        <v>5402</v>
      </c>
      <c r="H137" s="95">
        <v>177.6</v>
      </c>
      <c r="I137" s="96">
        <v>249.32</v>
      </c>
      <c r="J137" s="97">
        <v>32.15</v>
      </c>
      <c r="K137" s="95">
        <v>37.15</v>
      </c>
      <c r="L137" s="95">
        <v>37.479999999999997</v>
      </c>
      <c r="M137" s="95">
        <v>38.35</v>
      </c>
      <c r="N137" s="134" t="str">
        <f t="shared" si="6"/>
        <v>524</v>
      </c>
      <c r="O137" s="135">
        <f t="shared" si="7"/>
        <v>70226</v>
      </c>
      <c r="P137" s="136">
        <f t="shared" si="8"/>
        <v>3901.45</v>
      </c>
    </row>
    <row r="138" spans="1:16" ht="13.5" thickBot="1" x14ac:dyDescent="0.25">
      <c r="A138" s="93" t="s">
        <v>235</v>
      </c>
      <c r="B138" s="93" t="s">
        <v>201</v>
      </c>
      <c r="C138" s="93" t="s">
        <v>202</v>
      </c>
      <c r="D138" s="94">
        <v>69468</v>
      </c>
      <c r="E138" s="94">
        <v>43743</v>
      </c>
      <c r="F138" s="95">
        <v>3859.35</v>
      </c>
      <c r="G138" s="95">
        <v>5343.7</v>
      </c>
      <c r="H138" s="95">
        <v>175.68</v>
      </c>
      <c r="I138" s="96">
        <v>246.63</v>
      </c>
      <c r="J138" s="97">
        <v>31.81</v>
      </c>
      <c r="K138" s="95">
        <v>36.76</v>
      </c>
      <c r="L138" s="95">
        <v>37.090000000000003</v>
      </c>
      <c r="M138" s="95">
        <v>37.94</v>
      </c>
      <c r="N138" s="134" t="str">
        <f t="shared" si="6"/>
        <v>523</v>
      </c>
      <c r="O138" s="135">
        <f t="shared" si="7"/>
        <v>69468</v>
      </c>
      <c r="P138" s="136">
        <f t="shared" si="8"/>
        <v>3859.35</v>
      </c>
    </row>
    <row r="139" spans="1:16" ht="13.5" thickBot="1" x14ac:dyDescent="0.25">
      <c r="A139" s="93" t="s">
        <v>235</v>
      </c>
      <c r="B139" s="93" t="s">
        <v>203</v>
      </c>
      <c r="C139" s="93" t="s">
        <v>204</v>
      </c>
      <c r="D139" s="94">
        <v>68710</v>
      </c>
      <c r="E139" s="94">
        <v>42985</v>
      </c>
      <c r="F139" s="95">
        <v>3817.2</v>
      </c>
      <c r="G139" s="95">
        <v>5285.4</v>
      </c>
      <c r="H139" s="95">
        <v>173.77</v>
      </c>
      <c r="I139" s="96">
        <v>243.94</v>
      </c>
      <c r="J139" s="97">
        <v>31.46</v>
      </c>
      <c r="K139" s="95">
        <v>36.35</v>
      </c>
      <c r="L139" s="95">
        <v>36.68</v>
      </c>
      <c r="M139" s="95">
        <v>37.520000000000003</v>
      </c>
      <c r="N139" s="134" t="str">
        <f t="shared" si="6"/>
        <v>522</v>
      </c>
      <c r="O139" s="135">
        <f t="shared" si="7"/>
        <v>68710</v>
      </c>
      <c r="P139" s="136">
        <f t="shared" si="8"/>
        <v>3817.2</v>
      </c>
    </row>
    <row r="140" spans="1:16" ht="13.5" thickBot="1" x14ac:dyDescent="0.25">
      <c r="A140" s="93" t="s">
        <v>235</v>
      </c>
      <c r="B140" s="93" t="s">
        <v>205</v>
      </c>
      <c r="C140" s="93" t="s">
        <v>206</v>
      </c>
      <c r="D140" s="94">
        <v>67950</v>
      </c>
      <c r="E140" s="94">
        <v>42225</v>
      </c>
      <c r="F140" s="95">
        <v>3775</v>
      </c>
      <c r="G140" s="95">
        <v>5226.8999999999996</v>
      </c>
      <c r="H140" s="95">
        <v>171.84</v>
      </c>
      <c r="I140" s="96">
        <v>241.24</v>
      </c>
      <c r="J140" s="97">
        <v>31.11</v>
      </c>
      <c r="K140" s="95">
        <v>35.950000000000003</v>
      </c>
      <c r="L140" s="95">
        <v>36.270000000000003</v>
      </c>
      <c r="M140" s="95">
        <v>37.1</v>
      </c>
      <c r="N140" s="134" t="str">
        <f t="shared" si="6"/>
        <v>521</v>
      </c>
      <c r="O140" s="135">
        <f t="shared" si="7"/>
        <v>67950</v>
      </c>
      <c r="P140" s="136">
        <f t="shared" si="8"/>
        <v>3775</v>
      </c>
    </row>
    <row r="141" spans="1:16" ht="13.5" thickBot="1" x14ac:dyDescent="0.25">
      <c r="A141" s="93" t="s">
        <v>235</v>
      </c>
      <c r="B141" s="93" t="s">
        <v>207</v>
      </c>
      <c r="C141" s="93" t="s">
        <v>208</v>
      </c>
      <c r="D141" s="94">
        <v>67189</v>
      </c>
      <c r="E141" s="94">
        <v>41464</v>
      </c>
      <c r="F141" s="95">
        <v>3732.7</v>
      </c>
      <c r="G141" s="95">
        <v>5168.3999999999996</v>
      </c>
      <c r="H141" s="95">
        <v>169.92</v>
      </c>
      <c r="I141" s="96">
        <v>238.54</v>
      </c>
      <c r="J141" s="97">
        <v>30.76</v>
      </c>
      <c r="K141" s="95">
        <v>35.54</v>
      </c>
      <c r="L141" s="95">
        <v>35.86</v>
      </c>
      <c r="M141" s="95">
        <v>36.69</v>
      </c>
      <c r="N141" s="134" t="str">
        <f t="shared" si="6"/>
        <v>520</v>
      </c>
      <c r="O141" s="135">
        <f t="shared" si="7"/>
        <v>67189</v>
      </c>
      <c r="P141" s="136">
        <f t="shared" si="8"/>
        <v>3732.7</v>
      </c>
    </row>
    <row r="142" spans="1:16" ht="13.5" thickBot="1" x14ac:dyDescent="0.25">
      <c r="A142" s="93" t="s">
        <v>235</v>
      </c>
      <c r="B142" s="93" t="s">
        <v>209</v>
      </c>
      <c r="C142" s="93" t="s">
        <v>210</v>
      </c>
      <c r="D142" s="94">
        <v>66431</v>
      </c>
      <c r="E142" s="94">
        <v>40706</v>
      </c>
      <c r="F142" s="95">
        <v>3690.6</v>
      </c>
      <c r="G142" s="95">
        <v>5110.1000000000004</v>
      </c>
      <c r="H142" s="95">
        <v>168</v>
      </c>
      <c r="I142" s="96">
        <v>235.85</v>
      </c>
      <c r="J142" s="97">
        <v>30.42</v>
      </c>
      <c r="K142" s="95">
        <v>35.15</v>
      </c>
      <c r="L142" s="95">
        <v>35.47</v>
      </c>
      <c r="M142" s="95">
        <v>36.28</v>
      </c>
      <c r="N142" s="134" t="str">
        <f t="shared" si="6"/>
        <v>519</v>
      </c>
      <c r="O142" s="135">
        <f t="shared" si="7"/>
        <v>66431</v>
      </c>
      <c r="P142" s="136">
        <f t="shared" si="8"/>
        <v>3690.6</v>
      </c>
    </row>
    <row r="143" spans="1:16" ht="13.5" thickBot="1" x14ac:dyDescent="0.25">
      <c r="A143" s="93" t="s">
        <v>235</v>
      </c>
      <c r="B143" s="93" t="s">
        <v>211</v>
      </c>
      <c r="C143" s="93" t="s">
        <v>212</v>
      </c>
      <c r="D143" s="94">
        <v>65549</v>
      </c>
      <c r="E143" s="94">
        <v>39824</v>
      </c>
      <c r="F143" s="95">
        <v>3641.6</v>
      </c>
      <c r="G143" s="95">
        <v>5042.25</v>
      </c>
      <c r="H143" s="95">
        <v>165.77</v>
      </c>
      <c r="I143" s="96">
        <v>232.72</v>
      </c>
      <c r="J143" s="97">
        <v>30.01</v>
      </c>
      <c r="K143" s="95">
        <v>34.68</v>
      </c>
      <c r="L143" s="95">
        <v>34.99</v>
      </c>
      <c r="M143" s="95">
        <v>35.79</v>
      </c>
      <c r="N143" s="134" t="str">
        <f t="shared" si="6"/>
        <v>518</v>
      </c>
      <c r="O143" s="135">
        <f t="shared" si="7"/>
        <v>65549</v>
      </c>
      <c r="P143" s="136">
        <f t="shared" si="8"/>
        <v>3641.6</v>
      </c>
    </row>
    <row r="144" spans="1:16" ht="13.5" thickBot="1" x14ac:dyDescent="0.25">
      <c r="A144" s="93" t="s">
        <v>235</v>
      </c>
      <c r="B144" s="93" t="s">
        <v>213</v>
      </c>
      <c r="C144" s="93" t="s">
        <v>214</v>
      </c>
      <c r="D144" s="94">
        <v>64663</v>
      </c>
      <c r="E144" s="94">
        <v>38938</v>
      </c>
      <c r="F144" s="95">
        <v>3592.4</v>
      </c>
      <c r="G144" s="95">
        <v>4974.1000000000004</v>
      </c>
      <c r="H144" s="95">
        <v>163.53</v>
      </c>
      <c r="I144" s="96">
        <v>229.57</v>
      </c>
      <c r="J144" s="97">
        <v>29.61</v>
      </c>
      <c r="K144" s="95">
        <v>34.21</v>
      </c>
      <c r="L144" s="95">
        <v>34.520000000000003</v>
      </c>
      <c r="M144" s="95">
        <v>35.32</v>
      </c>
      <c r="N144" s="134" t="str">
        <f t="shared" si="6"/>
        <v>517</v>
      </c>
      <c r="O144" s="135">
        <f t="shared" si="7"/>
        <v>64663</v>
      </c>
      <c r="P144" s="136">
        <f t="shared" si="8"/>
        <v>3592.4</v>
      </c>
    </row>
    <row r="145" spans="1:16" ht="13.5" thickBot="1" x14ac:dyDescent="0.25">
      <c r="A145" s="93" t="s">
        <v>235</v>
      </c>
      <c r="B145" s="93" t="s">
        <v>215</v>
      </c>
      <c r="C145" s="93" t="s">
        <v>216</v>
      </c>
      <c r="D145" s="94">
        <v>63779</v>
      </c>
      <c r="E145" s="94">
        <v>38054</v>
      </c>
      <c r="F145" s="95">
        <v>3543.3</v>
      </c>
      <c r="G145" s="95">
        <v>4906.1000000000004</v>
      </c>
      <c r="H145" s="95">
        <v>161.30000000000001</v>
      </c>
      <c r="I145" s="96">
        <v>226.43</v>
      </c>
      <c r="J145" s="97">
        <v>29.2</v>
      </c>
      <c r="K145" s="95">
        <v>33.74</v>
      </c>
      <c r="L145" s="95">
        <v>34.04</v>
      </c>
      <c r="M145" s="95">
        <v>34.83</v>
      </c>
      <c r="N145" s="134" t="str">
        <f t="shared" si="6"/>
        <v>516</v>
      </c>
      <c r="O145" s="135">
        <f t="shared" si="7"/>
        <v>63779</v>
      </c>
      <c r="P145" s="136">
        <f t="shared" si="8"/>
        <v>3543.3</v>
      </c>
    </row>
    <row r="146" spans="1:16" ht="13.5" thickBot="1" x14ac:dyDescent="0.25">
      <c r="A146" s="93" t="s">
        <v>235</v>
      </c>
      <c r="B146" s="93" t="s">
        <v>217</v>
      </c>
      <c r="C146" s="93" t="s">
        <v>218</v>
      </c>
      <c r="D146" s="94">
        <v>62891</v>
      </c>
      <c r="E146" s="94">
        <v>37166</v>
      </c>
      <c r="F146" s="95">
        <v>3493.95</v>
      </c>
      <c r="G146" s="95">
        <v>4837.75</v>
      </c>
      <c r="H146" s="95">
        <v>159.05000000000001</v>
      </c>
      <c r="I146" s="96">
        <v>223.28</v>
      </c>
      <c r="J146" s="97">
        <v>28.8</v>
      </c>
      <c r="K146" s="95">
        <v>33.28</v>
      </c>
      <c r="L146" s="95">
        <v>33.58</v>
      </c>
      <c r="M146" s="95">
        <v>34.35</v>
      </c>
      <c r="N146" s="134" t="str">
        <f t="shared" si="6"/>
        <v>515</v>
      </c>
      <c r="O146" s="135">
        <f t="shared" si="7"/>
        <v>62891</v>
      </c>
      <c r="P146" s="136">
        <f t="shared" si="8"/>
        <v>3493.95</v>
      </c>
    </row>
    <row r="147" spans="1:16" ht="13.5" thickBot="1" x14ac:dyDescent="0.25">
      <c r="A147" s="93" t="s">
        <v>235</v>
      </c>
      <c r="B147" s="93" t="s">
        <v>219</v>
      </c>
      <c r="C147" s="93" t="s">
        <v>220</v>
      </c>
      <c r="D147" s="94">
        <v>62007</v>
      </c>
      <c r="E147" s="94">
        <v>36282</v>
      </c>
      <c r="F147" s="95">
        <v>3444.85</v>
      </c>
      <c r="G147" s="95">
        <v>4769.75</v>
      </c>
      <c r="H147" s="95">
        <v>156.81</v>
      </c>
      <c r="I147" s="96">
        <v>220.14</v>
      </c>
      <c r="J147" s="97">
        <v>28.39</v>
      </c>
      <c r="K147" s="95">
        <v>32.799999999999997</v>
      </c>
      <c r="L147" s="95">
        <v>33.1</v>
      </c>
      <c r="M147" s="95">
        <v>33.86</v>
      </c>
      <c r="N147" s="134" t="str">
        <f t="shared" si="6"/>
        <v>514</v>
      </c>
      <c r="O147" s="135">
        <f t="shared" si="7"/>
        <v>62007</v>
      </c>
      <c r="P147" s="136">
        <f t="shared" si="8"/>
        <v>3444.85</v>
      </c>
    </row>
    <row r="148" spans="1:16" ht="13.5" thickBot="1" x14ac:dyDescent="0.25">
      <c r="A148" s="93" t="s">
        <v>235</v>
      </c>
      <c r="B148" s="93" t="s">
        <v>221</v>
      </c>
      <c r="C148" s="93" t="s">
        <v>222</v>
      </c>
      <c r="D148" s="94">
        <v>61123</v>
      </c>
      <c r="E148" s="94">
        <v>35398</v>
      </c>
      <c r="F148" s="95">
        <v>3395.7</v>
      </c>
      <c r="G148" s="95">
        <v>4701.75</v>
      </c>
      <c r="H148" s="95">
        <v>154.58000000000001</v>
      </c>
      <c r="I148" s="96">
        <v>217</v>
      </c>
      <c r="J148" s="97">
        <v>27.99</v>
      </c>
      <c r="K148" s="95">
        <v>32.340000000000003</v>
      </c>
      <c r="L148" s="95">
        <v>32.630000000000003</v>
      </c>
      <c r="M148" s="95">
        <v>33.380000000000003</v>
      </c>
      <c r="N148" s="134" t="str">
        <f t="shared" si="6"/>
        <v>513</v>
      </c>
      <c r="O148" s="135">
        <f t="shared" si="7"/>
        <v>61123</v>
      </c>
      <c r="P148" s="136">
        <f t="shared" si="8"/>
        <v>3395.7</v>
      </c>
    </row>
    <row r="149" spans="1:16" ht="13.5" thickBot="1" x14ac:dyDescent="0.25">
      <c r="A149" s="93" t="s">
        <v>235</v>
      </c>
      <c r="B149" s="93" t="s">
        <v>223</v>
      </c>
      <c r="C149" s="93" t="s">
        <v>180</v>
      </c>
      <c r="D149" s="94">
        <v>60239</v>
      </c>
      <c r="E149" s="94">
        <v>34514</v>
      </c>
      <c r="F149" s="95">
        <v>3346.6</v>
      </c>
      <c r="G149" s="95">
        <v>4633.75</v>
      </c>
      <c r="H149" s="95">
        <v>152.34</v>
      </c>
      <c r="I149" s="96">
        <v>213.87</v>
      </c>
      <c r="J149" s="97">
        <v>27.58</v>
      </c>
      <c r="K149" s="95">
        <v>31.87</v>
      </c>
      <c r="L149" s="95">
        <v>32.159999999999997</v>
      </c>
      <c r="M149" s="95">
        <v>32.89</v>
      </c>
      <c r="N149" s="134" t="str">
        <f t="shared" si="6"/>
        <v>512</v>
      </c>
      <c r="O149" s="135">
        <f t="shared" si="7"/>
        <v>60239</v>
      </c>
      <c r="P149" s="136">
        <f t="shared" si="8"/>
        <v>3346.6</v>
      </c>
    </row>
    <row r="150" spans="1:16" ht="13.5" thickBot="1" x14ac:dyDescent="0.25">
      <c r="A150" s="93" t="s">
        <v>235</v>
      </c>
      <c r="B150" s="93" t="s">
        <v>224</v>
      </c>
      <c r="C150" s="93" t="s">
        <v>179</v>
      </c>
      <c r="D150" s="94">
        <v>59353</v>
      </c>
      <c r="E150" s="94">
        <v>33628</v>
      </c>
      <c r="F150" s="95">
        <v>3297.4</v>
      </c>
      <c r="G150" s="95">
        <v>4565.6000000000004</v>
      </c>
      <c r="H150" s="95">
        <v>150.1</v>
      </c>
      <c r="I150" s="96">
        <v>210.72</v>
      </c>
      <c r="J150" s="97">
        <v>27.18</v>
      </c>
      <c r="K150" s="95">
        <v>31.41</v>
      </c>
      <c r="L150" s="95">
        <v>31.69</v>
      </c>
      <c r="M150" s="95">
        <v>32.42</v>
      </c>
      <c r="N150" s="134" t="str">
        <f t="shared" si="6"/>
        <v>511</v>
      </c>
      <c r="O150" s="135">
        <f t="shared" si="7"/>
        <v>59353</v>
      </c>
      <c r="P150" s="136">
        <f t="shared" si="8"/>
        <v>3297.4</v>
      </c>
    </row>
    <row r="151" spans="1:16" ht="13.5" thickBot="1" x14ac:dyDescent="0.25">
      <c r="A151" s="93" t="s">
        <v>235</v>
      </c>
      <c r="B151" s="93" t="s">
        <v>225</v>
      </c>
      <c r="C151" s="93" t="s">
        <v>178</v>
      </c>
      <c r="D151" s="94">
        <v>58468</v>
      </c>
      <c r="E151" s="94">
        <v>32743</v>
      </c>
      <c r="F151" s="95">
        <v>3248.2</v>
      </c>
      <c r="G151" s="95">
        <v>4497.55</v>
      </c>
      <c r="H151" s="95">
        <v>147.86000000000001</v>
      </c>
      <c r="I151" s="96">
        <v>207.58</v>
      </c>
      <c r="J151" s="97">
        <v>26.77</v>
      </c>
      <c r="K151" s="95">
        <v>30.93</v>
      </c>
      <c r="L151" s="95">
        <v>31.21</v>
      </c>
      <c r="M151" s="95">
        <v>31.93</v>
      </c>
      <c r="N151" s="134" t="str">
        <f t="shared" si="6"/>
        <v>510</v>
      </c>
      <c r="O151" s="135">
        <f t="shared" si="7"/>
        <v>58468</v>
      </c>
      <c r="P151" s="136">
        <f t="shared" si="8"/>
        <v>3248.2</v>
      </c>
    </row>
    <row r="152" spans="1:16" ht="13.5" thickBot="1" x14ac:dyDescent="0.25">
      <c r="A152" s="93" t="s">
        <v>235</v>
      </c>
      <c r="B152" s="93" t="s">
        <v>226</v>
      </c>
      <c r="C152" s="93" t="s">
        <v>227</v>
      </c>
      <c r="D152" s="94">
        <v>57580</v>
      </c>
      <c r="E152" s="94">
        <v>31855</v>
      </c>
      <c r="F152" s="95">
        <v>3198.9</v>
      </c>
      <c r="G152" s="95">
        <v>4429.25</v>
      </c>
      <c r="H152" s="95">
        <v>145.62</v>
      </c>
      <c r="I152" s="96">
        <v>204.43</v>
      </c>
      <c r="J152" s="97">
        <v>26.36</v>
      </c>
      <c r="K152" s="95">
        <v>30.46</v>
      </c>
      <c r="L152" s="95">
        <v>30.73</v>
      </c>
      <c r="M152" s="95">
        <v>31.44</v>
      </c>
      <c r="N152" s="134" t="str">
        <f t="shared" si="6"/>
        <v>509</v>
      </c>
      <c r="O152" s="135">
        <f t="shared" si="7"/>
        <v>57580</v>
      </c>
      <c r="P152" s="136">
        <f t="shared" si="8"/>
        <v>3198.9</v>
      </c>
    </row>
    <row r="153" spans="1:16" ht="13.5" thickBot="1" x14ac:dyDescent="0.25">
      <c r="A153" s="93" t="s">
        <v>235</v>
      </c>
      <c r="B153" s="93" t="s">
        <v>228</v>
      </c>
      <c r="C153" s="93" t="s">
        <v>229</v>
      </c>
      <c r="D153" s="94">
        <v>56695</v>
      </c>
      <c r="E153" s="94">
        <v>30970</v>
      </c>
      <c r="F153" s="95">
        <v>3149.7</v>
      </c>
      <c r="G153" s="95">
        <v>4361.1499999999996</v>
      </c>
      <c r="H153" s="95">
        <v>143.38</v>
      </c>
      <c r="I153" s="96">
        <v>201.28</v>
      </c>
      <c r="J153" s="97">
        <v>25.96</v>
      </c>
      <c r="K153" s="95">
        <v>30</v>
      </c>
      <c r="L153" s="95">
        <v>30.27</v>
      </c>
      <c r="M153" s="95">
        <v>30.96</v>
      </c>
      <c r="N153" s="134" t="str">
        <f t="shared" si="6"/>
        <v>508</v>
      </c>
      <c r="O153" s="135">
        <f t="shared" si="7"/>
        <v>56695</v>
      </c>
      <c r="P153" s="136">
        <f t="shared" si="8"/>
        <v>3149.7</v>
      </c>
    </row>
    <row r="154" spans="1:16" ht="13.5" thickBot="1" x14ac:dyDescent="0.25">
      <c r="A154" s="93" t="s">
        <v>235</v>
      </c>
      <c r="B154" s="93" t="s">
        <v>230</v>
      </c>
      <c r="C154" s="93" t="s">
        <v>231</v>
      </c>
      <c r="D154" s="94">
        <v>55809</v>
      </c>
      <c r="E154" s="94">
        <v>30084</v>
      </c>
      <c r="F154" s="95">
        <v>3100.5</v>
      </c>
      <c r="G154" s="95">
        <v>4293</v>
      </c>
      <c r="H154" s="95">
        <v>141.13999999999999</v>
      </c>
      <c r="I154" s="96">
        <v>198.14</v>
      </c>
      <c r="J154" s="97">
        <v>25.55</v>
      </c>
      <c r="K154" s="95">
        <v>29.52</v>
      </c>
      <c r="L154" s="95">
        <v>29.79</v>
      </c>
      <c r="M154" s="95">
        <v>30.47</v>
      </c>
      <c r="N154" s="134" t="str">
        <f t="shared" si="6"/>
        <v>507</v>
      </c>
      <c r="O154" s="135">
        <f t="shared" si="7"/>
        <v>55809</v>
      </c>
      <c r="P154" s="136">
        <f t="shared" si="8"/>
        <v>3100.5</v>
      </c>
    </row>
    <row r="155" spans="1:16" ht="13.5" thickBot="1" x14ac:dyDescent="0.25">
      <c r="A155" s="93" t="s">
        <v>235</v>
      </c>
      <c r="B155" s="93" t="s">
        <v>232</v>
      </c>
      <c r="C155" s="93" t="s">
        <v>233</v>
      </c>
      <c r="D155" s="94">
        <v>54924</v>
      </c>
      <c r="E155" s="94">
        <v>29199</v>
      </c>
      <c r="F155" s="95">
        <v>3051.35</v>
      </c>
      <c r="G155" s="95">
        <v>4224.8999999999996</v>
      </c>
      <c r="H155" s="95">
        <v>138.9</v>
      </c>
      <c r="I155" s="96">
        <v>195</v>
      </c>
      <c r="J155" s="97">
        <v>25.15</v>
      </c>
      <c r="K155" s="95">
        <v>29.06</v>
      </c>
      <c r="L155" s="95">
        <v>29.32</v>
      </c>
      <c r="M155" s="95">
        <v>30</v>
      </c>
      <c r="N155" s="134" t="str">
        <f t="shared" si="6"/>
        <v>506</v>
      </c>
      <c r="O155" s="135">
        <f t="shared" si="7"/>
        <v>54924</v>
      </c>
      <c r="P155" s="136">
        <f t="shared" si="8"/>
        <v>3051.35</v>
      </c>
    </row>
    <row r="156" spans="1:16" ht="13.5" thickBot="1" x14ac:dyDescent="0.25">
      <c r="A156" s="93" t="s">
        <v>235</v>
      </c>
      <c r="B156" s="93" t="s">
        <v>234</v>
      </c>
      <c r="C156" s="93" t="s">
        <v>235</v>
      </c>
      <c r="D156" s="94">
        <v>54039</v>
      </c>
      <c r="E156" s="94">
        <v>28314</v>
      </c>
      <c r="F156" s="95">
        <v>3002.15</v>
      </c>
      <c r="G156" s="95">
        <v>4156.8500000000004</v>
      </c>
      <c r="H156" s="95">
        <v>136.66</v>
      </c>
      <c r="I156" s="96">
        <v>191.85</v>
      </c>
      <c r="J156" s="97">
        <v>24.74</v>
      </c>
      <c r="K156" s="95">
        <v>28.59</v>
      </c>
      <c r="L156" s="95">
        <v>28.84</v>
      </c>
      <c r="M156" s="95">
        <v>29.51</v>
      </c>
      <c r="N156" s="134" t="str">
        <f t="shared" si="6"/>
        <v>505</v>
      </c>
      <c r="O156" s="135">
        <f t="shared" si="7"/>
        <v>54039</v>
      </c>
      <c r="P156" s="136">
        <f t="shared" si="8"/>
        <v>3002.15</v>
      </c>
    </row>
    <row r="157" spans="1:16" ht="13.5" thickBot="1" x14ac:dyDescent="0.25">
      <c r="A157" s="93" t="s">
        <v>235</v>
      </c>
      <c r="B157" s="93" t="s">
        <v>236</v>
      </c>
      <c r="C157" s="93" t="s">
        <v>237</v>
      </c>
      <c r="D157" s="94">
        <v>53152</v>
      </c>
      <c r="E157" s="94">
        <v>27427</v>
      </c>
      <c r="F157" s="95">
        <v>2952.9</v>
      </c>
      <c r="G157" s="95">
        <v>4088.6</v>
      </c>
      <c r="H157" s="95">
        <v>134.41999999999999</v>
      </c>
      <c r="I157" s="96">
        <v>188.71</v>
      </c>
      <c r="J157" s="97">
        <v>24.34</v>
      </c>
      <c r="K157" s="95">
        <v>28.12</v>
      </c>
      <c r="L157" s="95">
        <v>28.38</v>
      </c>
      <c r="M157" s="95">
        <v>29.03</v>
      </c>
      <c r="N157" s="134" t="str">
        <f t="shared" si="6"/>
        <v>504</v>
      </c>
      <c r="O157" s="135">
        <f t="shared" si="7"/>
        <v>53152</v>
      </c>
      <c r="P157" s="136">
        <f t="shared" si="8"/>
        <v>2952.9</v>
      </c>
    </row>
    <row r="158" spans="1:16" ht="13.5" thickBot="1" x14ac:dyDescent="0.25">
      <c r="A158" s="93" t="s">
        <v>235</v>
      </c>
      <c r="B158" s="93" t="s">
        <v>238</v>
      </c>
      <c r="C158" s="93" t="s">
        <v>239</v>
      </c>
      <c r="D158" s="94">
        <v>52268</v>
      </c>
      <c r="E158" s="94">
        <v>26543</v>
      </c>
      <c r="F158" s="95">
        <v>2903.8</v>
      </c>
      <c r="G158" s="95">
        <v>4020.6</v>
      </c>
      <c r="H158" s="95">
        <v>132.18</v>
      </c>
      <c r="I158" s="96">
        <v>185.57</v>
      </c>
      <c r="J158" s="97">
        <v>23.93</v>
      </c>
      <c r="K158" s="95">
        <v>27.65</v>
      </c>
      <c r="L158" s="95">
        <v>27.9</v>
      </c>
      <c r="M158" s="95">
        <v>28.54</v>
      </c>
      <c r="N158" s="134" t="str">
        <f t="shared" si="6"/>
        <v>503</v>
      </c>
      <c r="O158" s="135">
        <f t="shared" si="7"/>
        <v>52268</v>
      </c>
      <c r="P158" s="136">
        <f t="shared" si="8"/>
        <v>2903.8</v>
      </c>
    </row>
    <row r="159" spans="1:16" ht="13.5" thickBot="1" x14ac:dyDescent="0.25">
      <c r="A159" s="93" t="s">
        <v>235</v>
      </c>
      <c r="B159" s="93" t="s">
        <v>240</v>
      </c>
      <c r="C159" s="93" t="s">
        <v>241</v>
      </c>
      <c r="D159" s="94">
        <v>50498</v>
      </c>
      <c r="E159" s="94">
        <v>24773</v>
      </c>
      <c r="F159" s="95">
        <v>2805.45</v>
      </c>
      <c r="G159" s="95">
        <v>3884.45</v>
      </c>
      <c r="H159" s="95">
        <v>127.71</v>
      </c>
      <c r="I159" s="96">
        <v>179.28</v>
      </c>
      <c r="J159" s="97">
        <v>23.12</v>
      </c>
      <c r="K159" s="95">
        <v>26.72</v>
      </c>
      <c r="L159" s="95">
        <v>26.96</v>
      </c>
      <c r="M159" s="95">
        <v>27.58</v>
      </c>
      <c r="N159" s="134" t="str">
        <f t="shared" si="6"/>
        <v>502</v>
      </c>
      <c r="O159" s="135">
        <f t="shared" si="7"/>
        <v>50498</v>
      </c>
      <c r="P159" s="136">
        <f t="shared" si="8"/>
        <v>2805.45</v>
      </c>
    </row>
    <row r="160" spans="1:16" ht="13.5" thickBot="1" x14ac:dyDescent="0.25">
      <c r="A160" s="93" t="s">
        <v>235</v>
      </c>
      <c r="B160" s="93" t="s">
        <v>242</v>
      </c>
      <c r="C160" s="93" t="s">
        <v>184</v>
      </c>
      <c r="D160" s="94">
        <v>48730</v>
      </c>
      <c r="E160" s="94">
        <v>23005</v>
      </c>
      <c r="F160" s="95">
        <v>2707.2</v>
      </c>
      <c r="G160" s="95">
        <v>3748.45</v>
      </c>
      <c r="H160" s="95">
        <v>123.24</v>
      </c>
      <c r="I160" s="96">
        <v>173.01</v>
      </c>
      <c r="J160" s="97">
        <v>22.31</v>
      </c>
      <c r="K160" s="95">
        <v>25.78</v>
      </c>
      <c r="L160" s="95">
        <v>26.01</v>
      </c>
      <c r="M160" s="95">
        <v>26.61</v>
      </c>
      <c r="N160" s="134" t="str">
        <f t="shared" si="6"/>
        <v>501</v>
      </c>
      <c r="O160" s="135">
        <f t="shared" si="7"/>
        <v>48730</v>
      </c>
      <c r="P160" s="136">
        <f t="shared" si="8"/>
        <v>2707.2</v>
      </c>
    </row>
    <row r="161" spans="1:16" ht="13.5" thickBot="1" x14ac:dyDescent="0.25">
      <c r="A161" s="93" t="s">
        <v>233</v>
      </c>
      <c r="B161" s="93" t="s">
        <v>185</v>
      </c>
      <c r="C161" s="93" t="s">
        <v>186</v>
      </c>
      <c r="D161" s="94">
        <v>77630</v>
      </c>
      <c r="E161" s="94">
        <v>51905</v>
      </c>
      <c r="F161" s="95">
        <v>4312.8</v>
      </c>
      <c r="G161" s="95">
        <v>5971.55</v>
      </c>
      <c r="H161" s="95">
        <v>196.32</v>
      </c>
      <c r="I161" s="96">
        <v>275.61</v>
      </c>
      <c r="J161" s="97">
        <v>35.54</v>
      </c>
      <c r="K161" s="95">
        <v>41.07</v>
      </c>
      <c r="L161" s="95">
        <v>41.44</v>
      </c>
      <c r="M161" s="95">
        <v>42.39</v>
      </c>
      <c r="N161" s="134" t="str">
        <f t="shared" si="6"/>
        <v>631</v>
      </c>
      <c r="O161" s="135">
        <f t="shared" si="7"/>
        <v>77630</v>
      </c>
      <c r="P161" s="136">
        <f t="shared" si="8"/>
        <v>4312.8</v>
      </c>
    </row>
    <row r="162" spans="1:16" ht="13.5" thickBot="1" x14ac:dyDescent="0.25">
      <c r="A162" s="93" t="s">
        <v>233</v>
      </c>
      <c r="B162" s="93" t="s">
        <v>187</v>
      </c>
      <c r="C162" s="93" t="s">
        <v>188</v>
      </c>
      <c r="D162" s="94">
        <v>76852</v>
      </c>
      <c r="E162" s="94">
        <v>51127</v>
      </c>
      <c r="F162" s="95">
        <v>4269.55</v>
      </c>
      <c r="G162" s="95">
        <v>5911.7</v>
      </c>
      <c r="H162" s="95">
        <v>194.36</v>
      </c>
      <c r="I162" s="96">
        <v>272.85000000000002</v>
      </c>
      <c r="J162" s="97">
        <v>35.19</v>
      </c>
      <c r="K162" s="95">
        <v>40.659999999999997</v>
      </c>
      <c r="L162" s="95">
        <v>41.03</v>
      </c>
      <c r="M162" s="95">
        <v>41.97</v>
      </c>
      <c r="N162" s="134" t="str">
        <f t="shared" si="6"/>
        <v>630</v>
      </c>
      <c r="O162" s="135">
        <f t="shared" si="7"/>
        <v>76852</v>
      </c>
      <c r="P162" s="136">
        <f t="shared" si="8"/>
        <v>4269.55</v>
      </c>
    </row>
    <row r="163" spans="1:16" ht="13.5" thickBot="1" x14ac:dyDescent="0.25">
      <c r="A163" s="93" t="s">
        <v>233</v>
      </c>
      <c r="B163" s="93" t="s">
        <v>189</v>
      </c>
      <c r="C163" s="93" t="s">
        <v>190</v>
      </c>
      <c r="D163" s="94">
        <v>76073</v>
      </c>
      <c r="E163" s="94">
        <v>50348</v>
      </c>
      <c r="F163" s="95">
        <v>4226.3</v>
      </c>
      <c r="G163" s="95">
        <v>5851.75</v>
      </c>
      <c r="H163" s="95">
        <v>192.39</v>
      </c>
      <c r="I163" s="96">
        <v>270.08</v>
      </c>
      <c r="J163" s="97">
        <v>34.83</v>
      </c>
      <c r="K163" s="95">
        <v>40.25</v>
      </c>
      <c r="L163" s="95">
        <v>40.61</v>
      </c>
      <c r="M163" s="95">
        <v>41.54</v>
      </c>
      <c r="N163" s="134" t="str">
        <f t="shared" si="6"/>
        <v>629</v>
      </c>
      <c r="O163" s="135">
        <f t="shared" si="7"/>
        <v>76073</v>
      </c>
      <c r="P163" s="136">
        <f t="shared" si="8"/>
        <v>4226.3</v>
      </c>
    </row>
    <row r="164" spans="1:16" ht="13.5" thickBot="1" x14ac:dyDescent="0.25">
      <c r="A164" s="93" t="s">
        <v>233</v>
      </c>
      <c r="B164" s="93" t="s">
        <v>191</v>
      </c>
      <c r="C164" s="93" t="s">
        <v>192</v>
      </c>
      <c r="D164" s="94">
        <v>75291</v>
      </c>
      <c r="E164" s="94">
        <v>49566</v>
      </c>
      <c r="F164" s="95">
        <v>4182.8500000000004</v>
      </c>
      <c r="G164" s="95">
        <v>5791.6</v>
      </c>
      <c r="H164" s="95">
        <v>190.41</v>
      </c>
      <c r="I164" s="96">
        <v>267.31</v>
      </c>
      <c r="J164" s="97">
        <v>34.47</v>
      </c>
      <c r="K164" s="95">
        <v>39.83</v>
      </c>
      <c r="L164" s="95">
        <v>40.19</v>
      </c>
      <c r="M164" s="95">
        <v>41.11</v>
      </c>
      <c r="N164" s="134" t="str">
        <f t="shared" si="6"/>
        <v>628</v>
      </c>
      <c r="O164" s="135">
        <f t="shared" si="7"/>
        <v>75291</v>
      </c>
      <c r="P164" s="136">
        <f t="shared" si="8"/>
        <v>4182.8500000000004</v>
      </c>
    </row>
    <row r="165" spans="1:16" ht="13.5" thickBot="1" x14ac:dyDescent="0.25">
      <c r="A165" s="93" t="s">
        <v>233</v>
      </c>
      <c r="B165" s="93" t="s">
        <v>193</v>
      </c>
      <c r="C165" s="93" t="s">
        <v>194</v>
      </c>
      <c r="D165" s="94">
        <v>74509</v>
      </c>
      <c r="E165" s="94">
        <v>48784</v>
      </c>
      <c r="F165" s="95">
        <v>4139.3999999999996</v>
      </c>
      <c r="G165" s="95">
        <v>5731.45</v>
      </c>
      <c r="H165" s="95">
        <v>188.43</v>
      </c>
      <c r="I165" s="96">
        <v>264.52999999999997</v>
      </c>
      <c r="J165" s="97">
        <v>34.119999999999997</v>
      </c>
      <c r="K165" s="95">
        <v>39.43</v>
      </c>
      <c r="L165" s="95">
        <v>39.78</v>
      </c>
      <c r="M165" s="95">
        <v>40.69</v>
      </c>
      <c r="N165" s="134" t="str">
        <f t="shared" si="6"/>
        <v>627</v>
      </c>
      <c r="O165" s="135">
        <f t="shared" si="7"/>
        <v>74509</v>
      </c>
      <c r="P165" s="136">
        <f t="shared" si="8"/>
        <v>4139.3999999999996</v>
      </c>
    </row>
    <row r="166" spans="1:16" ht="13.5" thickBot="1" x14ac:dyDescent="0.25">
      <c r="A166" s="93" t="s">
        <v>233</v>
      </c>
      <c r="B166" s="93" t="s">
        <v>195</v>
      </c>
      <c r="C166" s="93" t="s">
        <v>196</v>
      </c>
      <c r="D166" s="94">
        <v>73728</v>
      </c>
      <c r="E166" s="94">
        <v>48003</v>
      </c>
      <c r="F166" s="95">
        <v>4096</v>
      </c>
      <c r="G166" s="95">
        <v>5671.4</v>
      </c>
      <c r="H166" s="95">
        <v>186.46</v>
      </c>
      <c r="I166" s="96">
        <v>261.76</v>
      </c>
      <c r="J166" s="97">
        <v>33.76</v>
      </c>
      <c r="K166" s="95">
        <v>39.01</v>
      </c>
      <c r="L166" s="95">
        <v>39.36</v>
      </c>
      <c r="M166" s="95">
        <v>40.270000000000003</v>
      </c>
      <c r="N166" s="134" t="str">
        <f t="shared" si="6"/>
        <v>626</v>
      </c>
      <c r="O166" s="135">
        <f t="shared" si="7"/>
        <v>73728</v>
      </c>
      <c r="P166" s="136">
        <f t="shared" si="8"/>
        <v>4096</v>
      </c>
    </row>
    <row r="167" spans="1:16" ht="13.5" thickBot="1" x14ac:dyDescent="0.25">
      <c r="A167" s="93" t="s">
        <v>233</v>
      </c>
      <c r="B167" s="93" t="s">
        <v>197</v>
      </c>
      <c r="C167" s="93" t="s">
        <v>198</v>
      </c>
      <c r="D167" s="94">
        <v>72949</v>
      </c>
      <c r="E167" s="94">
        <v>47224</v>
      </c>
      <c r="F167" s="95">
        <v>4052.7</v>
      </c>
      <c r="G167" s="95">
        <v>5611.45</v>
      </c>
      <c r="H167" s="95">
        <v>184.49</v>
      </c>
      <c r="I167" s="96">
        <v>258.99</v>
      </c>
      <c r="J167" s="97">
        <v>33.4</v>
      </c>
      <c r="K167" s="95">
        <v>38.590000000000003</v>
      </c>
      <c r="L167" s="95">
        <v>38.94</v>
      </c>
      <c r="M167" s="95">
        <v>39.840000000000003</v>
      </c>
      <c r="N167" s="134" t="str">
        <f t="shared" si="6"/>
        <v>625</v>
      </c>
      <c r="O167" s="135">
        <f t="shared" si="7"/>
        <v>72949</v>
      </c>
      <c r="P167" s="136">
        <f t="shared" si="8"/>
        <v>4052.7</v>
      </c>
    </row>
    <row r="168" spans="1:16" ht="13.5" thickBot="1" x14ac:dyDescent="0.25">
      <c r="A168" s="93" t="s">
        <v>233</v>
      </c>
      <c r="B168" s="93" t="s">
        <v>199</v>
      </c>
      <c r="C168" s="93" t="s">
        <v>200</v>
      </c>
      <c r="D168" s="94">
        <v>72168</v>
      </c>
      <c r="E168" s="94">
        <v>46443</v>
      </c>
      <c r="F168" s="95">
        <v>4009.35</v>
      </c>
      <c r="G168" s="95">
        <v>5551.4</v>
      </c>
      <c r="H168" s="95">
        <v>182.51</v>
      </c>
      <c r="I168" s="96">
        <v>256.22000000000003</v>
      </c>
      <c r="J168" s="97">
        <v>33.04</v>
      </c>
      <c r="K168" s="95">
        <v>38.18</v>
      </c>
      <c r="L168" s="95">
        <v>38.520000000000003</v>
      </c>
      <c r="M168" s="95">
        <v>39.409999999999997</v>
      </c>
      <c r="N168" s="134" t="str">
        <f t="shared" si="6"/>
        <v>624</v>
      </c>
      <c r="O168" s="135">
        <f t="shared" si="7"/>
        <v>72168</v>
      </c>
      <c r="P168" s="136">
        <f t="shared" si="8"/>
        <v>4009.35</v>
      </c>
    </row>
    <row r="169" spans="1:16" ht="13.5" thickBot="1" x14ac:dyDescent="0.25">
      <c r="A169" s="93" t="s">
        <v>233</v>
      </c>
      <c r="B169" s="93" t="s">
        <v>201</v>
      </c>
      <c r="C169" s="93" t="s">
        <v>202</v>
      </c>
      <c r="D169" s="94">
        <v>71388</v>
      </c>
      <c r="E169" s="94">
        <v>45663</v>
      </c>
      <c r="F169" s="95">
        <v>3966</v>
      </c>
      <c r="G169" s="95">
        <v>5491.4</v>
      </c>
      <c r="H169" s="95">
        <v>180.54</v>
      </c>
      <c r="I169" s="96">
        <v>253.45</v>
      </c>
      <c r="J169" s="97">
        <v>32.69</v>
      </c>
      <c r="K169" s="95">
        <v>37.770000000000003</v>
      </c>
      <c r="L169" s="95">
        <v>38.11</v>
      </c>
      <c r="M169" s="95">
        <v>38.99</v>
      </c>
      <c r="N169" s="134" t="str">
        <f t="shared" si="6"/>
        <v>623</v>
      </c>
      <c r="O169" s="135">
        <f t="shared" si="7"/>
        <v>71388</v>
      </c>
      <c r="P169" s="136">
        <f t="shared" si="8"/>
        <v>3966</v>
      </c>
    </row>
    <row r="170" spans="1:16" ht="13.5" thickBot="1" x14ac:dyDescent="0.25">
      <c r="A170" s="93" t="s">
        <v>233</v>
      </c>
      <c r="B170" s="93" t="s">
        <v>203</v>
      </c>
      <c r="C170" s="93" t="s">
        <v>204</v>
      </c>
      <c r="D170" s="94">
        <v>70611</v>
      </c>
      <c r="E170" s="94">
        <v>44886</v>
      </c>
      <c r="F170" s="95">
        <v>3922.85</v>
      </c>
      <c r="G170" s="95">
        <v>5431.6</v>
      </c>
      <c r="H170" s="95">
        <v>178.57</v>
      </c>
      <c r="I170" s="96">
        <v>250.69</v>
      </c>
      <c r="J170" s="97">
        <v>32.33</v>
      </c>
      <c r="K170" s="95">
        <v>37.36</v>
      </c>
      <c r="L170" s="95">
        <v>37.69</v>
      </c>
      <c r="M170" s="95">
        <v>38.56</v>
      </c>
      <c r="N170" s="134" t="str">
        <f t="shared" si="6"/>
        <v>622</v>
      </c>
      <c r="O170" s="135">
        <f t="shared" si="7"/>
        <v>70611</v>
      </c>
      <c r="P170" s="136">
        <f t="shared" si="8"/>
        <v>3922.85</v>
      </c>
    </row>
    <row r="171" spans="1:16" ht="13.5" thickBot="1" x14ac:dyDescent="0.25">
      <c r="A171" s="93" t="s">
        <v>233</v>
      </c>
      <c r="B171" s="93" t="s">
        <v>205</v>
      </c>
      <c r="C171" s="93" t="s">
        <v>206</v>
      </c>
      <c r="D171" s="94">
        <v>69828</v>
      </c>
      <c r="E171" s="94">
        <v>44103</v>
      </c>
      <c r="F171" s="95">
        <v>3879.35</v>
      </c>
      <c r="G171" s="95">
        <v>5371.4</v>
      </c>
      <c r="H171" s="95">
        <v>176.59</v>
      </c>
      <c r="I171" s="96">
        <v>247.91</v>
      </c>
      <c r="J171" s="97">
        <v>31.97</v>
      </c>
      <c r="K171" s="95">
        <v>36.94</v>
      </c>
      <c r="L171" s="95">
        <v>37.270000000000003</v>
      </c>
      <c r="M171" s="95">
        <v>38.130000000000003</v>
      </c>
      <c r="N171" s="134" t="str">
        <f t="shared" si="6"/>
        <v>621</v>
      </c>
      <c r="O171" s="135">
        <f t="shared" si="7"/>
        <v>69828</v>
      </c>
      <c r="P171" s="136">
        <f t="shared" si="8"/>
        <v>3879.35</v>
      </c>
    </row>
    <row r="172" spans="1:16" ht="13.5" thickBot="1" x14ac:dyDescent="0.25">
      <c r="A172" s="93" t="s">
        <v>233</v>
      </c>
      <c r="B172" s="93" t="s">
        <v>207</v>
      </c>
      <c r="C172" s="93" t="s">
        <v>208</v>
      </c>
      <c r="D172" s="94">
        <v>69049</v>
      </c>
      <c r="E172" s="94">
        <v>43324</v>
      </c>
      <c r="F172" s="95">
        <v>3836.05</v>
      </c>
      <c r="G172" s="95">
        <v>5311.45</v>
      </c>
      <c r="H172" s="95">
        <v>174.62</v>
      </c>
      <c r="I172" s="96">
        <v>245.14</v>
      </c>
      <c r="J172" s="97">
        <v>31.62</v>
      </c>
      <c r="K172" s="95">
        <v>36.54</v>
      </c>
      <c r="L172" s="95">
        <v>36.869999999999997</v>
      </c>
      <c r="M172" s="95">
        <v>37.71</v>
      </c>
      <c r="N172" s="134" t="str">
        <f t="shared" si="6"/>
        <v>620</v>
      </c>
      <c r="O172" s="135">
        <f t="shared" si="7"/>
        <v>69049</v>
      </c>
      <c r="P172" s="136">
        <f t="shared" si="8"/>
        <v>3836.05</v>
      </c>
    </row>
    <row r="173" spans="1:16" ht="13.5" thickBot="1" x14ac:dyDescent="0.25">
      <c r="A173" s="93" t="s">
        <v>233</v>
      </c>
      <c r="B173" s="93" t="s">
        <v>209</v>
      </c>
      <c r="C173" s="93" t="s">
        <v>210</v>
      </c>
      <c r="D173" s="94">
        <v>68269</v>
      </c>
      <c r="E173" s="94">
        <v>42544</v>
      </c>
      <c r="F173" s="95">
        <v>3792.7</v>
      </c>
      <c r="G173" s="95">
        <v>5251.45</v>
      </c>
      <c r="H173" s="95">
        <v>172.65</v>
      </c>
      <c r="I173" s="96">
        <v>242.38</v>
      </c>
      <c r="J173" s="97">
        <v>31.26</v>
      </c>
      <c r="K173" s="95">
        <v>36.119999999999997</v>
      </c>
      <c r="L173" s="95">
        <v>36.450000000000003</v>
      </c>
      <c r="M173" s="95">
        <v>37.28</v>
      </c>
      <c r="N173" s="134" t="str">
        <f t="shared" si="6"/>
        <v>619</v>
      </c>
      <c r="O173" s="135">
        <f t="shared" si="7"/>
        <v>68269</v>
      </c>
      <c r="P173" s="136">
        <f t="shared" si="8"/>
        <v>3792.7</v>
      </c>
    </row>
    <row r="174" spans="1:16" ht="13.5" thickBot="1" x14ac:dyDescent="0.25">
      <c r="A174" s="93" t="s">
        <v>233</v>
      </c>
      <c r="B174" s="93" t="s">
        <v>211</v>
      </c>
      <c r="C174" s="93" t="s">
        <v>212</v>
      </c>
      <c r="D174" s="94">
        <v>67357</v>
      </c>
      <c r="E174" s="94">
        <v>41632</v>
      </c>
      <c r="F174" s="95">
        <v>3742.05</v>
      </c>
      <c r="G174" s="95">
        <v>5181.3</v>
      </c>
      <c r="H174" s="95">
        <v>170.34</v>
      </c>
      <c r="I174" s="96">
        <v>239.14</v>
      </c>
      <c r="J174" s="97">
        <v>30.84</v>
      </c>
      <c r="K174" s="95">
        <v>35.64</v>
      </c>
      <c r="L174" s="95">
        <v>35.96</v>
      </c>
      <c r="M174" s="95">
        <v>36.78</v>
      </c>
      <c r="N174" s="134" t="str">
        <f t="shared" si="6"/>
        <v>618</v>
      </c>
      <c r="O174" s="135">
        <f t="shared" si="7"/>
        <v>67357</v>
      </c>
      <c r="P174" s="136">
        <f t="shared" si="8"/>
        <v>3742.05</v>
      </c>
    </row>
    <row r="175" spans="1:16" ht="13.5" thickBot="1" x14ac:dyDescent="0.25">
      <c r="A175" s="93" t="s">
        <v>233</v>
      </c>
      <c r="B175" s="93" t="s">
        <v>213</v>
      </c>
      <c r="C175" s="93" t="s">
        <v>214</v>
      </c>
      <c r="D175" s="94">
        <v>66447</v>
      </c>
      <c r="E175" s="94">
        <v>40722</v>
      </c>
      <c r="F175" s="95">
        <v>3691.5</v>
      </c>
      <c r="G175" s="95">
        <v>5111.3</v>
      </c>
      <c r="H175" s="95">
        <v>168.04</v>
      </c>
      <c r="I175" s="96">
        <v>235.91</v>
      </c>
      <c r="J175" s="97">
        <v>30.42</v>
      </c>
      <c r="K175" s="95">
        <v>35.15</v>
      </c>
      <c r="L175" s="95">
        <v>35.47</v>
      </c>
      <c r="M175" s="95">
        <v>36.28</v>
      </c>
      <c r="N175" s="134" t="str">
        <f t="shared" si="6"/>
        <v>617</v>
      </c>
      <c r="O175" s="135">
        <f t="shared" si="7"/>
        <v>66447</v>
      </c>
      <c r="P175" s="136">
        <f t="shared" si="8"/>
        <v>3691.5</v>
      </c>
    </row>
    <row r="176" spans="1:16" ht="13.5" thickBot="1" x14ac:dyDescent="0.25">
      <c r="A176" s="93" t="s">
        <v>233</v>
      </c>
      <c r="B176" s="93" t="s">
        <v>215</v>
      </c>
      <c r="C176" s="93" t="s">
        <v>216</v>
      </c>
      <c r="D176" s="94">
        <v>65537</v>
      </c>
      <c r="E176" s="94">
        <v>39812</v>
      </c>
      <c r="F176" s="95">
        <v>3640.95</v>
      </c>
      <c r="G176" s="95">
        <v>5041.3</v>
      </c>
      <c r="H176" s="95">
        <v>165.74</v>
      </c>
      <c r="I176" s="96">
        <v>232.68</v>
      </c>
      <c r="J176" s="97">
        <v>30.01</v>
      </c>
      <c r="K176" s="95">
        <v>34.68</v>
      </c>
      <c r="L176" s="95">
        <v>34.99</v>
      </c>
      <c r="M176" s="95">
        <v>35.79</v>
      </c>
      <c r="N176" s="134" t="str">
        <f t="shared" si="6"/>
        <v>616</v>
      </c>
      <c r="O176" s="135">
        <f t="shared" si="7"/>
        <v>65537</v>
      </c>
      <c r="P176" s="136">
        <f t="shared" si="8"/>
        <v>3640.95</v>
      </c>
    </row>
    <row r="177" spans="1:16" ht="13.5" thickBot="1" x14ac:dyDescent="0.25">
      <c r="A177" s="93" t="s">
        <v>233</v>
      </c>
      <c r="B177" s="93" t="s">
        <v>217</v>
      </c>
      <c r="C177" s="93" t="s">
        <v>218</v>
      </c>
      <c r="D177" s="94">
        <v>64626</v>
      </c>
      <c r="E177" s="94">
        <v>38901</v>
      </c>
      <c r="F177" s="95">
        <v>3590.35</v>
      </c>
      <c r="G177" s="95">
        <v>4971.25</v>
      </c>
      <c r="H177" s="95">
        <v>163.44</v>
      </c>
      <c r="I177" s="96">
        <v>229.44</v>
      </c>
      <c r="J177" s="97">
        <v>29.59</v>
      </c>
      <c r="K177" s="95">
        <v>34.19</v>
      </c>
      <c r="L177" s="95">
        <v>34.5</v>
      </c>
      <c r="M177" s="95">
        <v>35.29</v>
      </c>
      <c r="N177" s="134" t="str">
        <f t="shared" si="6"/>
        <v>615</v>
      </c>
      <c r="O177" s="135">
        <f t="shared" si="7"/>
        <v>64626</v>
      </c>
      <c r="P177" s="136">
        <f t="shared" si="8"/>
        <v>3590.35</v>
      </c>
    </row>
    <row r="178" spans="1:16" ht="13.5" thickBot="1" x14ac:dyDescent="0.25">
      <c r="A178" s="93" t="s">
        <v>233</v>
      </c>
      <c r="B178" s="93" t="s">
        <v>219</v>
      </c>
      <c r="C178" s="93" t="s">
        <v>220</v>
      </c>
      <c r="D178" s="94">
        <v>63716</v>
      </c>
      <c r="E178" s="94">
        <v>37991</v>
      </c>
      <c r="F178" s="95">
        <v>3539.8</v>
      </c>
      <c r="G178" s="95">
        <v>4901.25</v>
      </c>
      <c r="H178" s="95">
        <v>161.13999999999999</v>
      </c>
      <c r="I178" s="96">
        <v>226.21</v>
      </c>
      <c r="J178" s="97">
        <v>29.17</v>
      </c>
      <c r="K178" s="95">
        <v>33.71</v>
      </c>
      <c r="L178" s="95">
        <v>34.01</v>
      </c>
      <c r="M178" s="95">
        <v>34.79</v>
      </c>
      <c r="N178" s="134" t="str">
        <f t="shared" si="6"/>
        <v>614</v>
      </c>
      <c r="O178" s="135">
        <f t="shared" si="7"/>
        <v>63716</v>
      </c>
      <c r="P178" s="136">
        <f t="shared" si="8"/>
        <v>3539.8</v>
      </c>
    </row>
    <row r="179" spans="1:16" ht="13.5" thickBot="1" x14ac:dyDescent="0.25">
      <c r="A179" s="93" t="s">
        <v>233</v>
      </c>
      <c r="B179" s="93" t="s">
        <v>221</v>
      </c>
      <c r="C179" s="93" t="s">
        <v>222</v>
      </c>
      <c r="D179" s="94">
        <v>62805</v>
      </c>
      <c r="E179" s="94">
        <v>37080</v>
      </c>
      <c r="F179" s="95">
        <v>3489.15</v>
      </c>
      <c r="G179" s="95">
        <v>4831.1499999999996</v>
      </c>
      <c r="H179" s="95">
        <v>158.83000000000001</v>
      </c>
      <c r="I179" s="96">
        <v>222.98</v>
      </c>
      <c r="J179" s="97">
        <v>28.76</v>
      </c>
      <c r="K179" s="95">
        <v>33.229999999999997</v>
      </c>
      <c r="L179" s="95">
        <v>33.53</v>
      </c>
      <c r="M179" s="95">
        <v>34.299999999999997</v>
      </c>
      <c r="N179" s="134" t="str">
        <f t="shared" si="6"/>
        <v>613</v>
      </c>
      <c r="O179" s="135">
        <f t="shared" si="7"/>
        <v>62805</v>
      </c>
      <c r="P179" s="136">
        <f t="shared" si="8"/>
        <v>3489.15</v>
      </c>
    </row>
    <row r="180" spans="1:16" ht="13.5" thickBot="1" x14ac:dyDescent="0.25">
      <c r="A180" s="93" t="s">
        <v>233</v>
      </c>
      <c r="B180" s="93" t="s">
        <v>223</v>
      </c>
      <c r="C180" s="93" t="s">
        <v>180</v>
      </c>
      <c r="D180" s="94">
        <v>61895</v>
      </c>
      <c r="E180" s="94">
        <v>36170</v>
      </c>
      <c r="F180" s="95">
        <v>3438.6</v>
      </c>
      <c r="G180" s="95">
        <v>4761.1499999999996</v>
      </c>
      <c r="H180" s="95">
        <v>156.53</v>
      </c>
      <c r="I180" s="96">
        <v>219.75</v>
      </c>
      <c r="J180" s="97">
        <v>28.34</v>
      </c>
      <c r="K180" s="95">
        <v>32.75</v>
      </c>
      <c r="L180" s="95">
        <v>33.04</v>
      </c>
      <c r="M180" s="95">
        <v>33.799999999999997</v>
      </c>
      <c r="N180" s="134" t="str">
        <f t="shared" si="6"/>
        <v>612</v>
      </c>
      <c r="O180" s="135">
        <f t="shared" si="7"/>
        <v>61895</v>
      </c>
      <c r="P180" s="136">
        <f t="shared" si="8"/>
        <v>3438.6</v>
      </c>
    </row>
    <row r="181" spans="1:16" ht="13.5" thickBot="1" x14ac:dyDescent="0.25">
      <c r="A181" s="93" t="s">
        <v>233</v>
      </c>
      <c r="B181" s="93" t="s">
        <v>224</v>
      </c>
      <c r="C181" s="93" t="s">
        <v>179</v>
      </c>
      <c r="D181" s="94">
        <v>60985</v>
      </c>
      <c r="E181" s="94">
        <v>35260</v>
      </c>
      <c r="F181" s="95">
        <v>3388.05</v>
      </c>
      <c r="G181" s="95">
        <v>4691.1499999999996</v>
      </c>
      <c r="H181" s="95">
        <v>154.22999999999999</v>
      </c>
      <c r="I181" s="96">
        <v>216.51</v>
      </c>
      <c r="J181" s="97">
        <v>27.92</v>
      </c>
      <c r="K181" s="95">
        <v>32.26</v>
      </c>
      <c r="L181" s="95">
        <v>32.549999999999997</v>
      </c>
      <c r="M181" s="95">
        <v>33.299999999999997</v>
      </c>
      <c r="N181" s="134" t="str">
        <f t="shared" si="6"/>
        <v>611</v>
      </c>
      <c r="O181" s="135">
        <f t="shared" si="7"/>
        <v>60985</v>
      </c>
      <c r="P181" s="136">
        <f t="shared" si="8"/>
        <v>3388.05</v>
      </c>
    </row>
    <row r="182" spans="1:16" ht="13.5" thickBot="1" x14ac:dyDescent="0.25">
      <c r="A182" s="93" t="s">
        <v>233</v>
      </c>
      <c r="B182" s="93" t="s">
        <v>225</v>
      </c>
      <c r="C182" s="93" t="s">
        <v>178</v>
      </c>
      <c r="D182" s="94">
        <v>60077</v>
      </c>
      <c r="E182" s="94">
        <v>34352</v>
      </c>
      <c r="F182" s="95">
        <v>3337.6</v>
      </c>
      <c r="G182" s="95">
        <v>4621.3</v>
      </c>
      <c r="H182" s="95">
        <v>151.93</v>
      </c>
      <c r="I182" s="96">
        <v>213.29</v>
      </c>
      <c r="J182" s="97">
        <v>27.51</v>
      </c>
      <c r="K182" s="95">
        <v>31.79</v>
      </c>
      <c r="L182" s="95">
        <v>32.07</v>
      </c>
      <c r="M182" s="95">
        <v>32.81</v>
      </c>
      <c r="N182" s="134" t="str">
        <f t="shared" si="6"/>
        <v>610</v>
      </c>
      <c r="O182" s="135">
        <f t="shared" si="7"/>
        <v>60077</v>
      </c>
      <c r="P182" s="136">
        <f t="shared" si="8"/>
        <v>3337.6</v>
      </c>
    </row>
    <row r="183" spans="1:16" ht="13.5" thickBot="1" x14ac:dyDescent="0.25">
      <c r="A183" s="93" t="s">
        <v>233</v>
      </c>
      <c r="B183" s="93" t="s">
        <v>226</v>
      </c>
      <c r="C183" s="93" t="s">
        <v>227</v>
      </c>
      <c r="D183" s="94">
        <v>59167</v>
      </c>
      <c r="E183" s="94">
        <v>33442</v>
      </c>
      <c r="F183" s="95">
        <v>3287.05</v>
      </c>
      <c r="G183" s="95">
        <v>4551.3</v>
      </c>
      <c r="H183" s="95">
        <v>149.63</v>
      </c>
      <c r="I183" s="96">
        <v>210.06</v>
      </c>
      <c r="J183" s="97">
        <v>27.09</v>
      </c>
      <c r="K183" s="95">
        <v>31.3</v>
      </c>
      <c r="L183" s="95">
        <v>31.58</v>
      </c>
      <c r="M183" s="95">
        <v>32.31</v>
      </c>
      <c r="N183" s="134" t="str">
        <f t="shared" si="6"/>
        <v>609</v>
      </c>
      <c r="O183" s="135">
        <f t="shared" si="7"/>
        <v>59167</v>
      </c>
      <c r="P183" s="136">
        <f t="shared" si="8"/>
        <v>3287.05</v>
      </c>
    </row>
    <row r="184" spans="1:16" ht="13.5" thickBot="1" x14ac:dyDescent="0.25">
      <c r="A184" s="93" t="s">
        <v>233</v>
      </c>
      <c r="B184" s="93" t="s">
        <v>228</v>
      </c>
      <c r="C184" s="93" t="s">
        <v>229</v>
      </c>
      <c r="D184" s="94">
        <v>58257</v>
      </c>
      <c r="E184" s="94">
        <v>32532</v>
      </c>
      <c r="F184" s="95">
        <v>3236.5</v>
      </c>
      <c r="G184" s="95">
        <v>4481.3</v>
      </c>
      <c r="H184" s="95">
        <v>147.33000000000001</v>
      </c>
      <c r="I184" s="96">
        <v>206.83</v>
      </c>
      <c r="J184" s="97">
        <v>26.67</v>
      </c>
      <c r="K184" s="95">
        <v>30.82</v>
      </c>
      <c r="L184" s="95">
        <v>31.09</v>
      </c>
      <c r="M184" s="95">
        <v>31.81</v>
      </c>
      <c r="N184" s="134" t="str">
        <f t="shared" si="6"/>
        <v>608</v>
      </c>
      <c r="O184" s="135">
        <f t="shared" si="7"/>
        <v>58257</v>
      </c>
      <c r="P184" s="136">
        <f t="shared" si="8"/>
        <v>3236.5</v>
      </c>
    </row>
    <row r="185" spans="1:16" ht="13.5" thickBot="1" x14ac:dyDescent="0.25">
      <c r="A185" s="93" t="s">
        <v>233</v>
      </c>
      <c r="B185" s="93" t="s">
        <v>230</v>
      </c>
      <c r="C185" s="93" t="s">
        <v>231</v>
      </c>
      <c r="D185" s="94">
        <v>57345</v>
      </c>
      <c r="E185" s="94">
        <v>31620</v>
      </c>
      <c r="F185" s="95">
        <v>3185.85</v>
      </c>
      <c r="G185" s="95">
        <v>4411.1499999999996</v>
      </c>
      <c r="H185" s="95">
        <v>145.02000000000001</v>
      </c>
      <c r="I185" s="96">
        <v>203.59</v>
      </c>
      <c r="J185" s="97">
        <v>26.26</v>
      </c>
      <c r="K185" s="95">
        <v>30.34</v>
      </c>
      <c r="L185" s="95">
        <v>30.62</v>
      </c>
      <c r="M185" s="95">
        <v>31.32</v>
      </c>
      <c r="N185" s="134" t="str">
        <f t="shared" si="6"/>
        <v>607</v>
      </c>
      <c r="O185" s="135">
        <f t="shared" si="7"/>
        <v>57345</v>
      </c>
      <c r="P185" s="136">
        <f t="shared" si="8"/>
        <v>3185.85</v>
      </c>
    </row>
    <row r="186" spans="1:16" ht="13.5" thickBot="1" x14ac:dyDescent="0.25">
      <c r="A186" s="93" t="s">
        <v>233</v>
      </c>
      <c r="B186" s="93" t="s">
        <v>232</v>
      </c>
      <c r="C186" s="93" t="s">
        <v>233</v>
      </c>
      <c r="D186" s="94">
        <v>56433</v>
      </c>
      <c r="E186" s="94">
        <v>30708</v>
      </c>
      <c r="F186" s="95">
        <v>3135.15</v>
      </c>
      <c r="G186" s="95">
        <v>4341</v>
      </c>
      <c r="H186" s="95">
        <v>142.72</v>
      </c>
      <c r="I186" s="96">
        <v>200.35</v>
      </c>
      <c r="J186" s="97">
        <v>25.84</v>
      </c>
      <c r="K186" s="95">
        <v>29.86</v>
      </c>
      <c r="L186" s="95">
        <v>30.13</v>
      </c>
      <c r="M186" s="95">
        <v>30.82</v>
      </c>
      <c r="N186" s="134" t="str">
        <f t="shared" si="6"/>
        <v>606</v>
      </c>
      <c r="O186" s="135">
        <f t="shared" si="7"/>
        <v>56433</v>
      </c>
      <c r="P186" s="136">
        <f t="shared" si="8"/>
        <v>3135.15</v>
      </c>
    </row>
    <row r="187" spans="1:16" ht="13.5" thickBot="1" x14ac:dyDescent="0.25">
      <c r="A187" s="93" t="s">
        <v>233</v>
      </c>
      <c r="B187" s="93" t="s">
        <v>234</v>
      </c>
      <c r="C187" s="93" t="s">
        <v>235</v>
      </c>
      <c r="D187" s="94">
        <v>55521</v>
      </c>
      <c r="E187" s="94">
        <v>29796</v>
      </c>
      <c r="F187" s="95">
        <v>3084.5</v>
      </c>
      <c r="G187" s="95">
        <v>4270.8500000000004</v>
      </c>
      <c r="H187" s="95">
        <v>140.41</v>
      </c>
      <c r="I187" s="96">
        <v>197.12</v>
      </c>
      <c r="J187" s="97">
        <v>25.42</v>
      </c>
      <c r="K187" s="95">
        <v>29.37</v>
      </c>
      <c r="L187" s="95">
        <v>29.64</v>
      </c>
      <c r="M187" s="95">
        <v>30.32</v>
      </c>
      <c r="N187" s="134" t="str">
        <f t="shared" si="6"/>
        <v>605</v>
      </c>
      <c r="O187" s="135">
        <f t="shared" si="7"/>
        <v>55521</v>
      </c>
      <c r="P187" s="136">
        <f t="shared" si="8"/>
        <v>3084.5</v>
      </c>
    </row>
    <row r="188" spans="1:16" ht="13.5" thickBot="1" x14ac:dyDescent="0.25">
      <c r="A188" s="93" t="s">
        <v>233</v>
      </c>
      <c r="B188" s="93" t="s">
        <v>236</v>
      </c>
      <c r="C188" s="93" t="s">
        <v>237</v>
      </c>
      <c r="D188" s="94">
        <v>54611</v>
      </c>
      <c r="E188" s="94">
        <v>28886</v>
      </c>
      <c r="F188" s="95">
        <v>3033.95</v>
      </c>
      <c r="G188" s="95">
        <v>4200.8500000000004</v>
      </c>
      <c r="H188" s="95">
        <v>138.11000000000001</v>
      </c>
      <c r="I188" s="96">
        <v>193.89</v>
      </c>
      <c r="J188" s="97">
        <v>25.01</v>
      </c>
      <c r="K188" s="95">
        <v>28.9</v>
      </c>
      <c r="L188" s="95">
        <v>29.16</v>
      </c>
      <c r="M188" s="95">
        <v>29.83</v>
      </c>
      <c r="N188" s="134" t="str">
        <f t="shared" si="6"/>
        <v>604</v>
      </c>
      <c r="O188" s="135">
        <f t="shared" si="7"/>
        <v>54611</v>
      </c>
      <c r="P188" s="136">
        <f t="shared" si="8"/>
        <v>3033.95</v>
      </c>
    </row>
    <row r="189" spans="1:16" ht="13.5" thickBot="1" x14ac:dyDescent="0.25">
      <c r="A189" s="93" t="s">
        <v>233</v>
      </c>
      <c r="B189" s="93" t="s">
        <v>238</v>
      </c>
      <c r="C189" s="93" t="s">
        <v>239</v>
      </c>
      <c r="D189" s="94">
        <v>53703</v>
      </c>
      <c r="E189" s="94">
        <v>27978</v>
      </c>
      <c r="F189" s="95">
        <v>2983.5</v>
      </c>
      <c r="G189" s="95">
        <v>4131</v>
      </c>
      <c r="H189" s="95">
        <v>135.81</v>
      </c>
      <c r="I189" s="96">
        <v>190.66</v>
      </c>
      <c r="J189" s="97">
        <v>24.59</v>
      </c>
      <c r="K189" s="95">
        <v>28.41</v>
      </c>
      <c r="L189" s="95">
        <v>28.67</v>
      </c>
      <c r="M189" s="95">
        <v>29.33</v>
      </c>
      <c r="N189" s="134" t="str">
        <f t="shared" si="6"/>
        <v>603</v>
      </c>
      <c r="O189" s="135">
        <f t="shared" si="7"/>
        <v>53703</v>
      </c>
      <c r="P189" s="136">
        <f t="shared" si="8"/>
        <v>2983.5</v>
      </c>
    </row>
    <row r="190" spans="1:16" ht="13.5" thickBot="1" x14ac:dyDescent="0.25">
      <c r="A190" s="93" t="s">
        <v>233</v>
      </c>
      <c r="B190" s="93" t="s">
        <v>240</v>
      </c>
      <c r="C190" s="93" t="s">
        <v>241</v>
      </c>
      <c r="D190" s="94">
        <v>51882</v>
      </c>
      <c r="E190" s="94">
        <v>26157</v>
      </c>
      <c r="F190" s="95">
        <v>2882.35</v>
      </c>
      <c r="G190" s="95">
        <v>3990.9</v>
      </c>
      <c r="H190" s="95">
        <v>131.21</v>
      </c>
      <c r="I190" s="96">
        <v>184.2</v>
      </c>
      <c r="J190" s="97">
        <v>23.76</v>
      </c>
      <c r="K190" s="95">
        <v>27.45</v>
      </c>
      <c r="L190" s="95">
        <v>27.7</v>
      </c>
      <c r="M190" s="95">
        <v>28.34</v>
      </c>
      <c r="N190" s="134" t="str">
        <f t="shared" si="6"/>
        <v>602</v>
      </c>
      <c r="O190" s="135">
        <f t="shared" si="7"/>
        <v>51882</v>
      </c>
      <c r="P190" s="136">
        <f t="shared" si="8"/>
        <v>2882.35</v>
      </c>
    </row>
    <row r="191" spans="1:16" ht="13.5" thickBot="1" x14ac:dyDescent="0.25">
      <c r="A191" s="93" t="s">
        <v>233</v>
      </c>
      <c r="B191" s="93" t="s">
        <v>242</v>
      </c>
      <c r="C191" s="93" t="s">
        <v>184</v>
      </c>
      <c r="D191" s="94">
        <v>50062</v>
      </c>
      <c r="E191" s="94">
        <v>24337</v>
      </c>
      <c r="F191" s="95">
        <v>2781.2</v>
      </c>
      <c r="G191" s="95">
        <v>3850.9</v>
      </c>
      <c r="H191" s="95">
        <v>126.61</v>
      </c>
      <c r="I191" s="96">
        <v>177.73</v>
      </c>
      <c r="J191" s="97">
        <v>22.92</v>
      </c>
      <c r="K191" s="95">
        <v>26.48</v>
      </c>
      <c r="L191" s="95">
        <v>26.72</v>
      </c>
      <c r="M191" s="95">
        <v>27.34</v>
      </c>
      <c r="N191" s="134" t="str">
        <f t="shared" si="6"/>
        <v>601</v>
      </c>
      <c r="O191" s="135">
        <f t="shared" si="7"/>
        <v>50062</v>
      </c>
      <c r="P191" s="136">
        <f t="shared" si="8"/>
        <v>2781.2</v>
      </c>
    </row>
    <row r="192" spans="1:16" ht="13.5" thickBot="1" x14ac:dyDescent="0.25">
      <c r="A192" s="93" t="s">
        <v>231</v>
      </c>
      <c r="B192" s="93" t="s">
        <v>185</v>
      </c>
      <c r="C192" s="93" t="s">
        <v>186</v>
      </c>
      <c r="D192" s="94">
        <v>80090</v>
      </c>
      <c r="E192" s="94">
        <v>54365</v>
      </c>
      <c r="F192" s="95">
        <v>4449.45</v>
      </c>
      <c r="G192" s="95">
        <v>6160.75</v>
      </c>
      <c r="H192" s="95">
        <v>202.55</v>
      </c>
      <c r="I192" s="96">
        <v>284.33999999999997</v>
      </c>
      <c r="J192" s="97">
        <v>36.67</v>
      </c>
      <c r="K192" s="95">
        <v>42.37</v>
      </c>
      <c r="L192" s="95">
        <v>42.75</v>
      </c>
      <c r="M192" s="95">
        <v>43.74</v>
      </c>
      <c r="N192" s="134" t="str">
        <f t="shared" si="6"/>
        <v>731</v>
      </c>
      <c r="O192" s="135">
        <f t="shared" si="7"/>
        <v>80090</v>
      </c>
      <c r="P192" s="136">
        <f t="shared" si="8"/>
        <v>4449.45</v>
      </c>
    </row>
    <row r="193" spans="1:16" ht="13.5" thickBot="1" x14ac:dyDescent="0.25">
      <c r="A193" s="93" t="s">
        <v>231</v>
      </c>
      <c r="B193" s="93" t="s">
        <v>187</v>
      </c>
      <c r="C193" s="93" t="s">
        <v>188</v>
      </c>
      <c r="D193" s="94">
        <v>79285</v>
      </c>
      <c r="E193" s="94">
        <v>53560</v>
      </c>
      <c r="F193" s="95">
        <v>4404.7</v>
      </c>
      <c r="G193" s="95">
        <v>6098.85</v>
      </c>
      <c r="H193" s="95">
        <v>200.51</v>
      </c>
      <c r="I193" s="96">
        <v>281.49</v>
      </c>
      <c r="J193" s="97">
        <v>36.299999999999997</v>
      </c>
      <c r="K193" s="95">
        <v>41.94</v>
      </c>
      <c r="L193" s="95">
        <v>42.32</v>
      </c>
      <c r="M193" s="95">
        <v>43.3</v>
      </c>
      <c r="N193" s="134" t="str">
        <f t="shared" si="6"/>
        <v>730</v>
      </c>
      <c r="O193" s="135">
        <f t="shared" si="7"/>
        <v>79285</v>
      </c>
      <c r="P193" s="136">
        <f t="shared" si="8"/>
        <v>4404.7</v>
      </c>
    </row>
    <row r="194" spans="1:16" ht="13.5" thickBot="1" x14ac:dyDescent="0.25">
      <c r="A194" s="93" t="s">
        <v>231</v>
      </c>
      <c r="B194" s="93" t="s">
        <v>189</v>
      </c>
      <c r="C194" s="93" t="s">
        <v>190</v>
      </c>
      <c r="D194" s="94">
        <v>78479</v>
      </c>
      <c r="E194" s="94">
        <v>52754</v>
      </c>
      <c r="F194" s="95">
        <v>4359.95</v>
      </c>
      <c r="G194" s="95">
        <v>6036.85</v>
      </c>
      <c r="H194" s="95">
        <v>198.47</v>
      </c>
      <c r="I194" s="96">
        <v>278.62</v>
      </c>
      <c r="J194" s="97">
        <v>35.93</v>
      </c>
      <c r="K194" s="95">
        <v>41.52</v>
      </c>
      <c r="L194" s="95">
        <v>41.89</v>
      </c>
      <c r="M194" s="95">
        <v>42.85</v>
      </c>
      <c r="N194" s="134" t="str">
        <f t="shared" si="6"/>
        <v>729</v>
      </c>
      <c r="O194" s="135">
        <f t="shared" si="7"/>
        <v>78479</v>
      </c>
      <c r="P194" s="136">
        <f t="shared" si="8"/>
        <v>4359.95</v>
      </c>
    </row>
    <row r="195" spans="1:16" ht="13.5" thickBot="1" x14ac:dyDescent="0.25">
      <c r="A195" s="93" t="s">
        <v>231</v>
      </c>
      <c r="B195" s="93" t="s">
        <v>191</v>
      </c>
      <c r="C195" s="93" t="s">
        <v>192</v>
      </c>
      <c r="D195" s="94">
        <v>77673</v>
      </c>
      <c r="E195" s="94">
        <v>51948</v>
      </c>
      <c r="F195" s="95">
        <v>4315.1499999999996</v>
      </c>
      <c r="G195" s="95">
        <v>5974.85</v>
      </c>
      <c r="H195" s="95">
        <v>196.43</v>
      </c>
      <c r="I195" s="96">
        <v>275.76</v>
      </c>
      <c r="J195" s="97">
        <v>35.56</v>
      </c>
      <c r="K195" s="95">
        <v>41.09</v>
      </c>
      <c r="L195" s="95">
        <v>41.46</v>
      </c>
      <c r="M195" s="95">
        <v>42.41</v>
      </c>
      <c r="N195" s="134" t="str">
        <f t="shared" si="6"/>
        <v>728</v>
      </c>
      <c r="O195" s="135">
        <f t="shared" si="7"/>
        <v>77673</v>
      </c>
      <c r="P195" s="136">
        <f t="shared" si="8"/>
        <v>4315.1499999999996</v>
      </c>
    </row>
    <row r="196" spans="1:16" ht="13.5" thickBot="1" x14ac:dyDescent="0.25">
      <c r="A196" s="93" t="s">
        <v>231</v>
      </c>
      <c r="B196" s="93" t="s">
        <v>193</v>
      </c>
      <c r="C196" s="93" t="s">
        <v>194</v>
      </c>
      <c r="D196" s="94">
        <v>76866</v>
      </c>
      <c r="E196" s="94">
        <v>51141</v>
      </c>
      <c r="F196" s="95">
        <v>4270.3500000000004</v>
      </c>
      <c r="G196" s="95">
        <v>5912.75</v>
      </c>
      <c r="H196" s="95">
        <v>194.39</v>
      </c>
      <c r="I196" s="96">
        <v>272.89999999999998</v>
      </c>
      <c r="J196" s="97">
        <v>35.200000000000003</v>
      </c>
      <c r="K196" s="95">
        <v>40.67</v>
      </c>
      <c r="L196" s="95">
        <v>41.04</v>
      </c>
      <c r="M196" s="95">
        <v>41.98</v>
      </c>
      <c r="N196" s="134" t="str">
        <f t="shared" si="6"/>
        <v>727</v>
      </c>
      <c r="O196" s="135">
        <f t="shared" si="7"/>
        <v>76866</v>
      </c>
      <c r="P196" s="136">
        <f t="shared" si="8"/>
        <v>4270.3500000000004</v>
      </c>
    </row>
    <row r="197" spans="1:16" ht="13.5" thickBot="1" x14ac:dyDescent="0.25">
      <c r="A197" s="93" t="s">
        <v>231</v>
      </c>
      <c r="B197" s="93" t="s">
        <v>195</v>
      </c>
      <c r="C197" s="93" t="s">
        <v>196</v>
      </c>
      <c r="D197" s="94">
        <v>76062</v>
      </c>
      <c r="E197" s="94">
        <v>50337</v>
      </c>
      <c r="F197" s="95">
        <v>4225.6499999999996</v>
      </c>
      <c r="G197" s="95">
        <v>5850.9</v>
      </c>
      <c r="H197" s="95">
        <v>192.36</v>
      </c>
      <c r="I197" s="96">
        <v>270.04000000000002</v>
      </c>
      <c r="J197" s="97">
        <v>34.83</v>
      </c>
      <c r="K197" s="95">
        <v>40.25</v>
      </c>
      <c r="L197" s="95">
        <v>40.61</v>
      </c>
      <c r="M197" s="95">
        <v>41.54</v>
      </c>
      <c r="N197" s="134" t="str">
        <f t="shared" si="6"/>
        <v>726</v>
      </c>
      <c r="O197" s="135">
        <f t="shared" si="7"/>
        <v>76062</v>
      </c>
      <c r="P197" s="136">
        <f t="shared" si="8"/>
        <v>4225.6499999999996</v>
      </c>
    </row>
    <row r="198" spans="1:16" ht="13.5" thickBot="1" x14ac:dyDescent="0.25">
      <c r="A198" s="93" t="s">
        <v>231</v>
      </c>
      <c r="B198" s="93" t="s">
        <v>197</v>
      </c>
      <c r="C198" s="93" t="s">
        <v>198</v>
      </c>
      <c r="D198" s="94">
        <v>75258</v>
      </c>
      <c r="E198" s="94">
        <v>49533</v>
      </c>
      <c r="F198" s="95">
        <v>4181</v>
      </c>
      <c r="G198" s="95">
        <v>5789.1</v>
      </c>
      <c r="H198" s="95">
        <v>190.33</v>
      </c>
      <c r="I198" s="96">
        <v>267.19</v>
      </c>
      <c r="J198" s="97">
        <v>34.46</v>
      </c>
      <c r="K198" s="95">
        <v>39.82</v>
      </c>
      <c r="L198" s="95">
        <v>40.18</v>
      </c>
      <c r="M198" s="95">
        <v>41.1</v>
      </c>
      <c r="N198" s="134" t="str">
        <f t="shared" si="6"/>
        <v>725</v>
      </c>
      <c r="O198" s="135">
        <f t="shared" si="7"/>
        <v>75258</v>
      </c>
      <c r="P198" s="136">
        <f t="shared" si="8"/>
        <v>4181</v>
      </c>
    </row>
    <row r="199" spans="1:16" ht="13.5" thickBot="1" x14ac:dyDescent="0.25">
      <c r="A199" s="93" t="s">
        <v>231</v>
      </c>
      <c r="B199" s="93" t="s">
        <v>199</v>
      </c>
      <c r="C199" s="93" t="s">
        <v>200</v>
      </c>
      <c r="D199" s="94">
        <v>74452</v>
      </c>
      <c r="E199" s="94">
        <v>48727</v>
      </c>
      <c r="F199" s="95">
        <v>4136.2</v>
      </c>
      <c r="G199" s="95">
        <v>5727.1</v>
      </c>
      <c r="H199" s="95">
        <v>188.29</v>
      </c>
      <c r="I199" s="96">
        <v>264.33</v>
      </c>
      <c r="J199" s="97">
        <v>34.090000000000003</v>
      </c>
      <c r="K199" s="95">
        <v>39.39</v>
      </c>
      <c r="L199" s="95">
        <v>39.75</v>
      </c>
      <c r="M199" s="95">
        <v>40.659999999999997</v>
      </c>
      <c r="N199" s="134" t="str">
        <f t="shared" ref="N199:N262" si="9">_xlfn.NUMBERVALUE(A199)&amp;C199</f>
        <v>724</v>
      </c>
      <c r="O199" s="135">
        <f t="shared" ref="O199:O262" si="10">D199</f>
        <v>74452</v>
      </c>
      <c r="P199" s="136">
        <f t="shared" ref="P199:P262" si="11">F199</f>
        <v>4136.2</v>
      </c>
    </row>
    <row r="200" spans="1:16" ht="13.5" thickBot="1" x14ac:dyDescent="0.25">
      <c r="A200" s="93" t="s">
        <v>231</v>
      </c>
      <c r="B200" s="93" t="s">
        <v>201</v>
      </c>
      <c r="C200" s="93" t="s">
        <v>202</v>
      </c>
      <c r="D200" s="94">
        <v>73646</v>
      </c>
      <c r="E200" s="94">
        <v>47921</v>
      </c>
      <c r="F200" s="95">
        <v>4091.45</v>
      </c>
      <c r="G200" s="95">
        <v>5665.1</v>
      </c>
      <c r="H200" s="95">
        <v>186.25</v>
      </c>
      <c r="I200" s="96">
        <v>261.47000000000003</v>
      </c>
      <c r="J200" s="97">
        <v>33.72</v>
      </c>
      <c r="K200" s="95">
        <v>38.96</v>
      </c>
      <c r="L200" s="95">
        <v>39.31</v>
      </c>
      <c r="M200" s="95">
        <v>40.22</v>
      </c>
      <c r="N200" s="134" t="str">
        <f t="shared" si="9"/>
        <v>723</v>
      </c>
      <c r="O200" s="135">
        <f t="shared" si="10"/>
        <v>73646</v>
      </c>
      <c r="P200" s="136">
        <f t="shared" si="11"/>
        <v>4091.45</v>
      </c>
    </row>
    <row r="201" spans="1:16" ht="13.5" thickBot="1" x14ac:dyDescent="0.25">
      <c r="A201" s="93" t="s">
        <v>231</v>
      </c>
      <c r="B201" s="93" t="s">
        <v>203</v>
      </c>
      <c r="C201" s="93" t="s">
        <v>204</v>
      </c>
      <c r="D201" s="94">
        <v>72842</v>
      </c>
      <c r="E201" s="94">
        <v>47117</v>
      </c>
      <c r="F201" s="95">
        <v>4046.8</v>
      </c>
      <c r="G201" s="95">
        <v>5603.25</v>
      </c>
      <c r="H201" s="95">
        <v>184.22</v>
      </c>
      <c r="I201" s="96">
        <v>258.61</v>
      </c>
      <c r="J201" s="97">
        <v>33.35</v>
      </c>
      <c r="K201" s="95">
        <v>38.54</v>
      </c>
      <c r="L201" s="95">
        <v>38.880000000000003</v>
      </c>
      <c r="M201" s="95">
        <v>39.78</v>
      </c>
      <c r="N201" s="134" t="str">
        <f t="shared" si="9"/>
        <v>722</v>
      </c>
      <c r="O201" s="135">
        <f t="shared" si="10"/>
        <v>72842</v>
      </c>
      <c r="P201" s="136">
        <f t="shared" si="11"/>
        <v>4046.8</v>
      </c>
    </row>
    <row r="202" spans="1:16" ht="13.5" thickBot="1" x14ac:dyDescent="0.25">
      <c r="A202" s="93" t="s">
        <v>231</v>
      </c>
      <c r="B202" s="93" t="s">
        <v>205</v>
      </c>
      <c r="C202" s="93" t="s">
        <v>206</v>
      </c>
      <c r="D202" s="94">
        <v>72036</v>
      </c>
      <c r="E202" s="94">
        <v>46311</v>
      </c>
      <c r="F202" s="95">
        <v>4002</v>
      </c>
      <c r="G202" s="95">
        <v>5541.25</v>
      </c>
      <c r="H202" s="95">
        <v>182.18</v>
      </c>
      <c r="I202" s="96">
        <v>255.75</v>
      </c>
      <c r="J202" s="97">
        <v>32.979999999999997</v>
      </c>
      <c r="K202" s="95">
        <v>38.11</v>
      </c>
      <c r="L202" s="95">
        <v>38.450000000000003</v>
      </c>
      <c r="M202" s="95">
        <v>39.340000000000003</v>
      </c>
      <c r="N202" s="134" t="str">
        <f t="shared" si="9"/>
        <v>721</v>
      </c>
      <c r="O202" s="135">
        <f t="shared" si="10"/>
        <v>72036</v>
      </c>
      <c r="P202" s="136">
        <f t="shared" si="11"/>
        <v>4002</v>
      </c>
    </row>
    <row r="203" spans="1:16" ht="13.5" thickBot="1" x14ac:dyDescent="0.25">
      <c r="A203" s="93" t="s">
        <v>231</v>
      </c>
      <c r="B203" s="93" t="s">
        <v>207</v>
      </c>
      <c r="C203" s="93" t="s">
        <v>208</v>
      </c>
      <c r="D203" s="94">
        <v>71232</v>
      </c>
      <c r="E203" s="94">
        <v>45507</v>
      </c>
      <c r="F203" s="95">
        <v>3957.35</v>
      </c>
      <c r="G203" s="95">
        <v>5479.4</v>
      </c>
      <c r="H203" s="95">
        <v>180.14</v>
      </c>
      <c r="I203" s="96">
        <v>252.89</v>
      </c>
      <c r="J203" s="97">
        <v>32.619999999999997</v>
      </c>
      <c r="K203" s="95">
        <v>37.69</v>
      </c>
      <c r="L203" s="95">
        <v>38.03</v>
      </c>
      <c r="M203" s="95">
        <v>38.909999999999997</v>
      </c>
      <c r="N203" s="134" t="str">
        <f t="shared" si="9"/>
        <v>720</v>
      </c>
      <c r="O203" s="135">
        <f t="shared" si="10"/>
        <v>71232</v>
      </c>
      <c r="P203" s="136">
        <f t="shared" si="11"/>
        <v>3957.35</v>
      </c>
    </row>
    <row r="204" spans="1:16" ht="13.5" thickBot="1" x14ac:dyDescent="0.25">
      <c r="A204" s="93" t="s">
        <v>231</v>
      </c>
      <c r="B204" s="93" t="s">
        <v>209</v>
      </c>
      <c r="C204" s="93" t="s">
        <v>210</v>
      </c>
      <c r="D204" s="94">
        <v>70425</v>
      </c>
      <c r="E204" s="94">
        <v>44700</v>
      </c>
      <c r="F204" s="95">
        <v>3912.5</v>
      </c>
      <c r="G204" s="95">
        <v>5417.3</v>
      </c>
      <c r="H204" s="95">
        <v>178.1</v>
      </c>
      <c r="I204" s="96">
        <v>250.03</v>
      </c>
      <c r="J204" s="97">
        <v>32.25</v>
      </c>
      <c r="K204" s="95">
        <v>37.26</v>
      </c>
      <c r="L204" s="95">
        <v>37.6</v>
      </c>
      <c r="M204" s="95">
        <v>38.46</v>
      </c>
      <c r="N204" s="134" t="str">
        <f t="shared" si="9"/>
        <v>719</v>
      </c>
      <c r="O204" s="135">
        <f t="shared" si="10"/>
        <v>70425</v>
      </c>
      <c r="P204" s="136">
        <f t="shared" si="11"/>
        <v>3912.5</v>
      </c>
    </row>
    <row r="205" spans="1:16" ht="13.5" thickBot="1" x14ac:dyDescent="0.25">
      <c r="A205" s="93" t="s">
        <v>231</v>
      </c>
      <c r="B205" s="93" t="s">
        <v>211</v>
      </c>
      <c r="C205" s="93" t="s">
        <v>212</v>
      </c>
      <c r="D205" s="94">
        <v>69484</v>
      </c>
      <c r="E205" s="94">
        <v>43759</v>
      </c>
      <c r="F205" s="95">
        <v>3860.2</v>
      </c>
      <c r="G205" s="95">
        <v>5344.9</v>
      </c>
      <c r="H205" s="95">
        <v>175.72</v>
      </c>
      <c r="I205" s="96">
        <v>246.69</v>
      </c>
      <c r="J205" s="97">
        <v>31.82</v>
      </c>
      <c r="K205" s="95">
        <v>36.770000000000003</v>
      </c>
      <c r="L205" s="95">
        <v>37.1</v>
      </c>
      <c r="M205" s="95">
        <v>37.950000000000003</v>
      </c>
      <c r="N205" s="134" t="str">
        <f t="shared" si="9"/>
        <v>718</v>
      </c>
      <c r="O205" s="135">
        <f t="shared" si="10"/>
        <v>69484</v>
      </c>
      <c r="P205" s="136">
        <f t="shared" si="11"/>
        <v>3860.2</v>
      </c>
    </row>
    <row r="206" spans="1:16" ht="13.5" thickBot="1" x14ac:dyDescent="0.25">
      <c r="A206" s="93" t="s">
        <v>231</v>
      </c>
      <c r="B206" s="93" t="s">
        <v>213</v>
      </c>
      <c r="C206" s="93" t="s">
        <v>214</v>
      </c>
      <c r="D206" s="94">
        <v>68543</v>
      </c>
      <c r="E206" s="94">
        <v>42818</v>
      </c>
      <c r="F206" s="95">
        <v>3807.95</v>
      </c>
      <c r="G206" s="95">
        <v>5272.55</v>
      </c>
      <c r="H206" s="95">
        <v>173.34</v>
      </c>
      <c r="I206" s="96">
        <v>243.35</v>
      </c>
      <c r="J206" s="97">
        <v>31.38</v>
      </c>
      <c r="K206" s="95">
        <v>36.26</v>
      </c>
      <c r="L206" s="95">
        <v>36.590000000000003</v>
      </c>
      <c r="M206" s="95">
        <v>37.43</v>
      </c>
      <c r="N206" s="134" t="str">
        <f t="shared" si="9"/>
        <v>717</v>
      </c>
      <c r="O206" s="135">
        <f t="shared" si="10"/>
        <v>68543</v>
      </c>
      <c r="P206" s="136">
        <f t="shared" si="11"/>
        <v>3807.95</v>
      </c>
    </row>
    <row r="207" spans="1:16" ht="13.5" thickBot="1" x14ac:dyDescent="0.25">
      <c r="A207" s="93" t="s">
        <v>231</v>
      </c>
      <c r="B207" s="93" t="s">
        <v>215</v>
      </c>
      <c r="C207" s="93" t="s">
        <v>216</v>
      </c>
      <c r="D207" s="94">
        <v>67605</v>
      </c>
      <c r="E207" s="94">
        <v>41880</v>
      </c>
      <c r="F207" s="95">
        <v>3755.85</v>
      </c>
      <c r="G207" s="95">
        <v>5200.3999999999996</v>
      </c>
      <c r="H207" s="95">
        <v>170.97</v>
      </c>
      <c r="I207" s="96">
        <v>240.02</v>
      </c>
      <c r="J207" s="97">
        <v>30.95</v>
      </c>
      <c r="K207" s="95">
        <v>35.76</v>
      </c>
      <c r="L207" s="95">
        <v>36.08</v>
      </c>
      <c r="M207" s="95">
        <v>36.909999999999997</v>
      </c>
      <c r="N207" s="134" t="str">
        <f t="shared" si="9"/>
        <v>716</v>
      </c>
      <c r="O207" s="135">
        <f t="shared" si="10"/>
        <v>67605</v>
      </c>
      <c r="P207" s="136">
        <f t="shared" si="11"/>
        <v>3755.85</v>
      </c>
    </row>
    <row r="208" spans="1:16" ht="13.5" thickBot="1" x14ac:dyDescent="0.25">
      <c r="A208" s="93" t="s">
        <v>231</v>
      </c>
      <c r="B208" s="93" t="s">
        <v>217</v>
      </c>
      <c r="C208" s="93" t="s">
        <v>218</v>
      </c>
      <c r="D208" s="94">
        <v>66665</v>
      </c>
      <c r="E208" s="94">
        <v>40940</v>
      </c>
      <c r="F208" s="95">
        <v>3703.6</v>
      </c>
      <c r="G208" s="95">
        <v>5128.1000000000004</v>
      </c>
      <c r="H208" s="95">
        <v>168.59</v>
      </c>
      <c r="I208" s="96">
        <v>236.68</v>
      </c>
      <c r="J208" s="97">
        <v>30.52</v>
      </c>
      <c r="K208" s="95">
        <v>35.270000000000003</v>
      </c>
      <c r="L208" s="95">
        <v>35.58</v>
      </c>
      <c r="M208" s="95">
        <v>36.4</v>
      </c>
      <c r="N208" s="134" t="str">
        <f t="shared" si="9"/>
        <v>715</v>
      </c>
      <c r="O208" s="135">
        <f t="shared" si="10"/>
        <v>66665</v>
      </c>
      <c r="P208" s="136">
        <f t="shared" si="11"/>
        <v>3703.6</v>
      </c>
    </row>
    <row r="209" spans="1:16" ht="13.5" thickBot="1" x14ac:dyDescent="0.25">
      <c r="A209" s="93" t="s">
        <v>231</v>
      </c>
      <c r="B209" s="93" t="s">
        <v>219</v>
      </c>
      <c r="C209" s="93" t="s">
        <v>220</v>
      </c>
      <c r="D209" s="94">
        <v>65723</v>
      </c>
      <c r="E209" s="94">
        <v>39998</v>
      </c>
      <c r="F209" s="95">
        <v>3651.3</v>
      </c>
      <c r="G209" s="95">
        <v>5055.6000000000004</v>
      </c>
      <c r="H209" s="95">
        <v>166.21</v>
      </c>
      <c r="I209" s="96">
        <v>233.34</v>
      </c>
      <c r="J209" s="97">
        <v>30.09</v>
      </c>
      <c r="K209" s="95">
        <v>34.770000000000003</v>
      </c>
      <c r="L209" s="95">
        <v>35.08</v>
      </c>
      <c r="M209" s="95">
        <v>35.89</v>
      </c>
      <c r="N209" s="134" t="str">
        <f t="shared" si="9"/>
        <v>714</v>
      </c>
      <c r="O209" s="135">
        <f t="shared" si="10"/>
        <v>65723</v>
      </c>
      <c r="P209" s="136">
        <f t="shared" si="11"/>
        <v>3651.3</v>
      </c>
    </row>
    <row r="210" spans="1:16" ht="13.5" thickBot="1" x14ac:dyDescent="0.25">
      <c r="A210" s="93" t="s">
        <v>231</v>
      </c>
      <c r="B210" s="93" t="s">
        <v>221</v>
      </c>
      <c r="C210" s="93" t="s">
        <v>222</v>
      </c>
      <c r="D210" s="94">
        <v>64783</v>
      </c>
      <c r="E210" s="94">
        <v>39058</v>
      </c>
      <c r="F210" s="95">
        <v>3599.05</v>
      </c>
      <c r="G210" s="95">
        <v>4983.3</v>
      </c>
      <c r="H210" s="95">
        <v>163.83000000000001</v>
      </c>
      <c r="I210" s="96">
        <v>230</v>
      </c>
      <c r="J210" s="97">
        <v>29.66</v>
      </c>
      <c r="K210" s="95">
        <v>34.270000000000003</v>
      </c>
      <c r="L210" s="95">
        <v>34.58</v>
      </c>
      <c r="M210" s="95">
        <v>35.380000000000003</v>
      </c>
      <c r="N210" s="134" t="str">
        <f t="shared" si="9"/>
        <v>713</v>
      </c>
      <c r="O210" s="135">
        <f t="shared" si="10"/>
        <v>64783</v>
      </c>
      <c r="P210" s="136">
        <f t="shared" si="11"/>
        <v>3599.05</v>
      </c>
    </row>
    <row r="211" spans="1:16" ht="13.5" thickBot="1" x14ac:dyDescent="0.25">
      <c r="A211" s="93" t="s">
        <v>231</v>
      </c>
      <c r="B211" s="93" t="s">
        <v>223</v>
      </c>
      <c r="C211" s="93" t="s">
        <v>180</v>
      </c>
      <c r="D211" s="94">
        <v>63844</v>
      </c>
      <c r="E211" s="94">
        <v>38119</v>
      </c>
      <c r="F211" s="95">
        <v>3546.9</v>
      </c>
      <c r="G211" s="95">
        <v>4911.1000000000004</v>
      </c>
      <c r="H211" s="95">
        <v>161.46</v>
      </c>
      <c r="I211" s="96">
        <v>226.67</v>
      </c>
      <c r="J211" s="97">
        <v>29.23</v>
      </c>
      <c r="K211" s="95">
        <v>33.78</v>
      </c>
      <c r="L211" s="95">
        <v>34.08</v>
      </c>
      <c r="M211" s="95">
        <v>34.86</v>
      </c>
      <c r="N211" s="134" t="str">
        <f t="shared" si="9"/>
        <v>712</v>
      </c>
      <c r="O211" s="135">
        <f t="shared" si="10"/>
        <v>63844</v>
      </c>
      <c r="P211" s="136">
        <f t="shared" si="11"/>
        <v>3546.9</v>
      </c>
    </row>
    <row r="212" spans="1:16" ht="13.5" thickBot="1" x14ac:dyDescent="0.25">
      <c r="A212" s="93" t="s">
        <v>231</v>
      </c>
      <c r="B212" s="93" t="s">
        <v>224</v>
      </c>
      <c r="C212" s="93" t="s">
        <v>179</v>
      </c>
      <c r="D212" s="94">
        <v>62905</v>
      </c>
      <c r="E212" s="94">
        <v>37180</v>
      </c>
      <c r="F212" s="95">
        <v>3494.7</v>
      </c>
      <c r="G212" s="95">
        <v>4838.8500000000004</v>
      </c>
      <c r="H212" s="95">
        <v>159.09</v>
      </c>
      <c r="I212" s="96">
        <v>223.33</v>
      </c>
      <c r="J212" s="97">
        <v>28.8</v>
      </c>
      <c r="K212" s="95">
        <v>33.28</v>
      </c>
      <c r="L212" s="95">
        <v>33.58</v>
      </c>
      <c r="M212" s="95">
        <v>34.35</v>
      </c>
      <c r="N212" s="134" t="str">
        <f t="shared" si="9"/>
        <v>711</v>
      </c>
      <c r="O212" s="135">
        <f t="shared" si="10"/>
        <v>62905</v>
      </c>
      <c r="P212" s="136">
        <f t="shared" si="11"/>
        <v>3494.7</v>
      </c>
    </row>
    <row r="213" spans="1:16" ht="13.5" thickBot="1" x14ac:dyDescent="0.25">
      <c r="A213" s="93" t="s">
        <v>231</v>
      </c>
      <c r="B213" s="93" t="s">
        <v>225</v>
      </c>
      <c r="C213" s="93" t="s">
        <v>178</v>
      </c>
      <c r="D213" s="94">
        <v>61966</v>
      </c>
      <c r="E213" s="94">
        <v>36241</v>
      </c>
      <c r="F213" s="95">
        <v>3442.55</v>
      </c>
      <c r="G213" s="95">
        <v>4766.6000000000004</v>
      </c>
      <c r="H213" s="95">
        <v>156.71</v>
      </c>
      <c r="I213" s="96">
        <v>220</v>
      </c>
      <c r="J213" s="97">
        <v>28.37</v>
      </c>
      <c r="K213" s="95">
        <v>32.78</v>
      </c>
      <c r="L213" s="95">
        <v>33.08</v>
      </c>
      <c r="M213" s="95">
        <v>33.840000000000003</v>
      </c>
      <c r="N213" s="134" t="str">
        <f t="shared" si="9"/>
        <v>710</v>
      </c>
      <c r="O213" s="135">
        <f t="shared" si="10"/>
        <v>61966</v>
      </c>
      <c r="P213" s="136">
        <f t="shared" si="11"/>
        <v>3442.55</v>
      </c>
    </row>
    <row r="214" spans="1:16" ht="13.5" thickBot="1" x14ac:dyDescent="0.25">
      <c r="A214" s="93" t="s">
        <v>231</v>
      </c>
      <c r="B214" s="93" t="s">
        <v>226</v>
      </c>
      <c r="C214" s="93" t="s">
        <v>227</v>
      </c>
      <c r="D214" s="94">
        <v>61026</v>
      </c>
      <c r="E214" s="94">
        <v>35301</v>
      </c>
      <c r="F214" s="95">
        <v>3390.35</v>
      </c>
      <c r="G214" s="95">
        <v>4694.3</v>
      </c>
      <c r="H214" s="95">
        <v>154.33000000000001</v>
      </c>
      <c r="I214" s="96">
        <v>216.66</v>
      </c>
      <c r="J214" s="97">
        <v>27.94</v>
      </c>
      <c r="K214" s="95">
        <v>32.28</v>
      </c>
      <c r="L214" s="95">
        <v>32.58</v>
      </c>
      <c r="M214" s="95">
        <v>33.32</v>
      </c>
      <c r="N214" s="134" t="str">
        <f t="shared" si="9"/>
        <v>709</v>
      </c>
      <c r="O214" s="135">
        <f t="shared" si="10"/>
        <v>61026</v>
      </c>
      <c r="P214" s="136">
        <f t="shared" si="11"/>
        <v>3390.35</v>
      </c>
    </row>
    <row r="215" spans="1:16" ht="13.5" thickBot="1" x14ac:dyDescent="0.25">
      <c r="A215" s="93" t="s">
        <v>231</v>
      </c>
      <c r="B215" s="93" t="s">
        <v>228</v>
      </c>
      <c r="C215" s="93" t="s">
        <v>229</v>
      </c>
      <c r="D215" s="94">
        <v>60087</v>
      </c>
      <c r="E215" s="94">
        <v>34362</v>
      </c>
      <c r="F215" s="95">
        <v>3338.15</v>
      </c>
      <c r="G215" s="95">
        <v>4622.1000000000004</v>
      </c>
      <c r="H215" s="95">
        <v>151.96</v>
      </c>
      <c r="I215" s="96">
        <v>213.33</v>
      </c>
      <c r="J215" s="97">
        <v>27.51</v>
      </c>
      <c r="K215" s="95">
        <v>31.79</v>
      </c>
      <c r="L215" s="95">
        <v>32.07</v>
      </c>
      <c r="M215" s="95">
        <v>32.81</v>
      </c>
      <c r="N215" s="134" t="str">
        <f t="shared" si="9"/>
        <v>708</v>
      </c>
      <c r="O215" s="135">
        <f t="shared" si="10"/>
        <v>60087</v>
      </c>
      <c r="P215" s="136">
        <f t="shared" si="11"/>
        <v>3338.15</v>
      </c>
    </row>
    <row r="216" spans="1:16" ht="13.5" thickBot="1" x14ac:dyDescent="0.25">
      <c r="A216" s="93" t="s">
        <v>231</v>
      </c>
      <c r="B216" s="93" t="s">
        <v>230</v>
      </c>
      <c r="C216" s="93" t="s">
        <v>231</v>
      </c>
      <c r="D216" s="94">
        <v>59147</v>
      </c>
      <c r="E216" s="94">
        <v>33422</v>
      </c>
      <c r="F216" s="95">
        <v>3285.95</v>
      </c>
      <c r="G216" s="95">
        <v>4549.75</v>
      </c>
      <c r="H216" s="95">
        <v>149.58000000000001</v>
      </c>
      <c r="I216" s="96">
        <v>209.99</v>
      </c>
      <c r="J216" s="97">
        <v>27.08</v>
      </c>
      <c r="K216" s="95">
        <v>31.29</v>
      </c>
      <c r="L216" s="95">
        <v>31.57</v>
      </c>
      <c r="M216" s="95">
        <v>32.299999999999997</v>
      </c>
      <c r="N216" s="134" t="str">
        <f t="shared" si="9"/>
        <v>707</v>
      </c>
      <c r="O216" s="135">
        <f t="shared" si="10"/>
        <v>59147</v>
      </c>
      <c r="P216" s="136">
        <f t="shared" si="11"/>
        <v>3285.95</v>
      </c>
    </row>
    <row r="217" spans="1:16" ht="13.5" thickBot="1" x14ac:dyDescent="0.25">
      <c r="A217" s="93" t="s">
        <v>231</v>
      </c>
      <c r="B217" s="93" t="s">
        <v>232</v>
      </c>
      <c r="C217" s="93" t="s">
        <v>233</v>
      </c>
      <c r="D217" s="94">
        <v>58206</v>
      </c>
      <c r="E217" s="94">
        <v>32481</v>
      </c>
      <c r="F217" s="95">
        <v>3233.65</v>
      </c>
      <c r="G217" s="95">
        <v>4477.3999999999996</v>
      </c>
      <c r="H217" s="95">
        <v>147.19999999999999</v>
      </c>
      <c r="I217" s="96">
        <v>206.65</v>
      </c>
      <c r="J217" s="97">
        <v>26.65</v>
      </c>
      <c r="K217" s="95">
        <v>30.79</v>
      </c>
      <c r="L217" s="95">
        <v>31.07</v>
      </c>
      <c r="M217" s="95">
        <v>31.79</v>
      </c>
      <c r="N217" s="134" t="str">
        <f t="shared" si="9"/>
        <v>706</v>
      </c>
      <c r="O217" s="135">
        <f t="shared" si="10"/>
        <v>58206</v>
      </c>
      <c r="P217" s="136">
        <f t="shared" si="11"/>
        <v>3233.65</v>
      </c>
    </row>
    <row r="218" spans="1:16" ht="13.5" thickBot="1" x14ac:dyDescent="0.25">
      <c r="A218" s="93" t="s">
        <v>231</v>
      </c>
      <c r="B218" s="93" t="s">
        <v>234</v>
      </c>
      <c r="C218" s="93" t="s">
        <v>235</v>
      </c>
      <c r="D218" s="94">
        <v>57268</v>
      </c>
      <c r="E218" s="94">
        <v>31543</v>
      </c>
      <c r="F218" s="95">
        <v>3181.55</v>
      </c>
      <c r="G218" s="95">
        <v>4405.25</v>
      </c>
      <c r="H218" s="95">
        <v>144.83000000000001</v>
      </c>
      <c r="I218" s="96">
        <v>203.32</v>
      </c>
      <c r="J218" s="97">
        <v>26.22</v>
      </c>
      <c r="K218" s="95">
        <v>30.3</v>
      </c>
      <c r="L218" s="95">
        <v>30.57</v>
      </c>
      <c r="M218" s="95">
        <v>31.27</v>
      </c>
      <c r="N218" s="134" t="str">
        <f t="shared" si="9"/>
        <v>705</v>
      </c>
      <c r="O218" s="135">
        <f t="shared" si="10"/>
        <v>57268</v>
      </c>
      <c r="P218" s="136">
        <f t="shared" si="11"/>
        <v>3181.55</v>
      </c>
    </row>
    <row r="219" spans="1:16" ht="13.5" thickBot="1" x14ac:dyDescent="0.25">
      <c r="A219" s="93" t="s">
        <v>231</v>
      </c>
      <c r="B219" s="93" t="s">
        <v>236</v>
      </c>
      <c r="C219" s="93" t="s">
        <v>237</v>
      </c>
      <c r="D219" s="94">
        <v>56325</v>
      </c>
      <c r="E219" s="94">
        <v>30600</v>
      </c>
      <c r="F219" s="95">
        <v>3129.15</v>
      </c>
      <c r="G219" s="95">
        <v>4332.7</v>
      </c>
      <c r="H219" s="95">
        <v>142.44</v>
      </c>
      <c r="I219" s="96">
        <v>199.97</v>
      </c>
      <c r="J219" s="97">
        <v>25.79</v>
      </c>
      <c r="K219" s="95">
        <v>29.8</v>
      </c>
      <c r="L219" s="95">
        <v>30.07</v>
      </c>
      <c r="M219" s="95">
        <v>30.76</v>
      </c>
      <c r="N219" s="134" t="str">
        <f t="shared" si="9"/>
        <v>704</v>
      </c>
      <c r="O219" s="135">
        <f t="shared" si="10"/>
        <v>56325</v>
      </c>
      <c r="P219" s="136">
        <f t="shared" si="11"/>
        <v>3129.15</v>
      </c>
    </row>
    <row r="220" spans="1:16" ht="13.5" thickBot="1" x14ac:dyDescent="0.25">
      <c r="A220" s="93" t="s">
        <v>231</v>
      </c>
      <c r="B220" s="93" t="s">
        <v>238</v>
      </c>
      <c r="C220" s="93" t="s">
        <v>239</v>
      </c>
      <c r="D220" s="94">
        <v>55385</v>
      </c>
      <c r="E220" s="94">
        <v>29660</v>
      </c>
      <c r="F220" s="95">
        <v>3076.95</v>
      </c>
      <c r="G220" s="95">
        <v>4260.3999999999996</v>
      </c>
      <c r="H220" s="95">
        <v>140.07</v>
      </c>
      <c r="I220" s="96">
        <v>196.63</v>
      </c>
      <c r="J220" s="97">
        <v>25.36</v>
      </c>
      <c r="K220" s="95">
        <v>29.3</v>
      </c>
      <c r="L220" s="95">
        <v>29.57</v>
      </c>
      <c r="M220" s="95">
        <v>30.25</v>
      </c>
      <c r="N220" s="134" t="str">
        <f t="shared" si="9"/>
        <v>703</v>
      </c>
      <c r="O220" s="135">
        <f t="shared" si="10"/>
        <v>55385</v>
      </c>
      <c r="P220" s="136">
        <f t="shared" si="11"/>
        <v>3076.95</v>
      </c>
    </row>
    <row r="221" spans="1:16" ht="13.5" thickBot="1" x14ac:dyDescent="0.25">
      <c r="A221" s="93" t="s">
        <v>231</v>
      </c>
      <c r="B221" s="93" t="s">
        <v>240</v>
      </c>
      <c r="C221" s="93" t="s">
        <v>241</v>
      </c>
      <c r="D221" s="94">
        <v>53507</v>
      </c>
      <c r="E221" s="94">
        <v>27782</v>
      </c>
      <c r="F221" s="95">
        <v>2972.6</v>
      </c>
      <c r="G221" s="95">
        <v>4115.8999999999996</v>
      </c>
      <c r="H221" s="95">
        <v>135.32</v>
      </c>
      <c r="I221" s="96">
        <v>189.97</v>
      </c>
      <c r="J221" s="97">
        <v>24.5</v>
      </c>
      <c r="K221" s="95">
        <v>28.31</v>
      </c>
      <c r="L221" s="95">
        <v>28.56</v>
      </c>
      <c r="M221" s="95">
        <v>29.22</v>
      </c>
      <c r="N221" s="134" t="str">
        <f t="shared" si="9"/>
        <v>702</v>
      </c>
      <c r="O221" s="135">
        <f t="shared" si="10"/>
        <v>53507</v>
      </c>
      <c r="P221" s="136">
        <f t="shared" si="11"/>
        <v>2972.6</v>
      </c>
    </row>
    <row r="222" spans="1:16" ht="13.5" thickBot="1" x14ac:dyDescent="0.25">
      <c r="A222" s="93" t="s">
        <v>231</v>
      </c>
      <c r="B222" s="93" t="s">
        <v>242</v>
      </c>
      <c r="C222" s="93" t="s">
        <v>184</v>
      </c>
      <c r="D222" s="94">
        <v>51627</v>
      </c>
      <c r="E222" s="94">
        <v>25902</v>
      </c>
      <c r="F222" s="95">
        <v>2868.15</v>
      </c>
      <c r="G222" s="95">
        <v>3971.3</v>
      </c>
      <c r="H222" s="95">
        <v>130.56</v>
      </c>
      <c r="I222" s="96">
        <v>183.29</v>
      </c>
      <c r="J222" s="97">
        <v>23.64</v>
      </c>
      <c r="K222" s="95">
        <v>27.32</v>
      </c>
      <c r="L222" s="95">
        <v>27.56</v>
      </c>
      <c r="M222" s="95">
        <v>28.2</v>
      </c>
      <c r="N222" s="134" t="str">
        <f t="shared" si="9"/>
        <v>701</v>
      </c>
      <c r="O222" s="135">
        <f t="shared" si="10"/>
        <v>51627</v>
      </c>
      <c r="P222" s="136">
        <f t="shared" si="11"/>
        <v>2868.15</v>
      </c>
    </row>
    <row r="223" spans="1:16" ht="13.5" thickBot="1" x14ac:dyDescent="0.25">
      <c r="A223" s="93" t="s">
        <v>229</v>
      </c>
      <c r="B223" s="93" t="s">
        <v>185</v>
      </c>
      <c r="C223" s="93" t="s">
        <v>186</v>
      </c>
      <c r="D223" s="94">
        <v>82942</v>
      </c>
      <c r="E223" s="94">
        <v>57217</v>
      </c>
      <c r="F223" s="95">
        <v>4607.8999999999996</v>
      </c>
      <c r="G223" s="95">
        <v>6380.15</v>
      </c>
      <c r="H223" s="95">
        <v>209.76</v>
      </c>
      <c r="I223" s="96">
        <v>294.47000000000003</v>
      </c>
      <c r="J223" s="97">
        <v>37.979999999999997</v>
      </c>
      <c r="K223" s="95">
        <v>43.89</v>
      </c>
      <c r="L223" s="95">
        <v>44.28</v>
      </c>
      <c r="M223" s="95">
        <v>45.3</v>
      </c>
      <c r="N223" s="134" t="str">
        <f t="shared" si="9"/>
        <v>831</v>
      </c>
      <c r="O223" s="135">
        <f t="shared" si="10"/>
        <v>82942</v>
      </c>
      <c r="P223" s="136">
        <f t="shared" si="11"/>
        <v>4607.8999999999996</v>
      </c>
    </row>
    <row r="224" spans="1:16" ht="13.5" thickBot="1" x14ac:dyDescent="0.25">
      <c r="A224" s="93" t="s">
        <v>229</v>
      </c>
      <c r="B224" s="93" t="s">
        <v>187</v>
      </c>
      <c r="C224" s="93" t="s">
        <v>188</v>
      </c>
      <c r="D224" s="94">
        <v>82109</v>
      </c>
      <c r="E224" s="94">
        <v>56384</v>
      </c>
      <c r="F224" s="95">
        <v>4561.6000000000004</v>
      </c>
      <c r="G224" s="95">
        <v>6316.1</v>
      </c>
      <c r="H224" s="95">
        <v>207.65</v>
      </c>
      <c r="I224" s="96">
        <v>291.51</v>
      </c>
      <c r="J224" s="97">
        <v>37.6</v>
      </c>
      <c r="K224" s="95">
        <v>43.45</v>
      </c>
      <c r="L224" s="95">
        <v>43.84</v>
      </c>
      <c r="M224" s="95">
        <v>44.85</v>
      </c>
      <c r="N224" s="134" t="str">
        <f t="shared" si="9"/>
        <v>830</v>
      </c>
      <c r="O224" s="135">
        <f t="shared" si="10"/>
        <v>82109</v>
      </c>
      <c r="P224" s="136">
        <f t="shared" si="11"/>
        <v>4561.6000000000004</v>
      </c>
    </row>
    <row r="225" spans="1:16" ht="13.5" thickBot="1" x14ac:dyDescent="0.25">
      <c r="A225" s="93" t="s">
        <v>229</v>
      </c>
      <c r="B225" s="93" t="s">
        <v>189</v>
      </c>
      <c r="C225" s="93" t="s">
        <v>190</v>
      </c>
      <c r="D225" s="94">
        <v>81273</v>
      </c>
      <c r="E225" s="94">
        <v>55548</v>
      </c>
      <c r="F225" s="95">
        <v>4515.1499999999996</v>
      </c>
      <c r="G225" s="95">
        <v>6251.75</v>
      </c>
      <c r="H225" s="95">
        <v>205.54</v>
      </c>
      <c r="I225" s="96">
        <v>288.54000000000002</v>
      </c>
      <c r="J225" s="97">
        <v>37.21</v>
      </c>
      <c r="K225" s="95">
        <v>43</v>
      </c>
      <c r="L225" s="95">
        <v>43.38</v>
      </c>
      <c r="M225" s="95">
        <v>44.38</v>
      </c>
      <c r="N225" s="134" t="str">
        <f t="shared" si="9"/>
        <v>829</v>
      </c>
      <c r="O225" s="135">
        <f t="shared" si="10"/>
        <v>81273</v>
      </c>
      <c r="P225" s="136">
        <f t="shared" si="11"/>
        <v>4515.1499999999996</v>
      </c>
    </row>
    <row r="226" spans="1:16" ht="13.5" thickBot="1" x14ac:dyDescent="0.25">
      <c r="A226" s="93" t="s">
        <v>229</v>
      </c>
      <c r="B226" s="93" t="s">
        <v>191</v>
      </c>
      <c r="C226" s="93" t="s">
        <v>192</v>
      </c>
      <c r="D226" s="94">
        <v>80439</v>
      </c>
      <c r="E226" s="94">
        <v>54714</v>
      </c>
      <c r="F226" s="95">
        <v>4468.8500000000004</v>
      </c>
      <c r="G226" s="95">
        <v>6187.6</v>
      </c>
      <c r="H226" s="95">
        <v>203.43</v>
      </c>
      <c r="I226" s="96">
        <v>285.58</v>
      </c>
      <c r="J226" s="97">
        <v>36.83</v>
      </c>
      <c r="K226" s="95">
        <v>42.56</v>
      </c>
      <c r="L226" s="95">
        <v>42.94</v>
      </c>
      <c r="M226" s="95">
        <v>43.93</v>
      </c>
      <c r="N226" s="134" t="str">
        <f t="shared" si="9"/>
        <v>828</v>
      </c>
      <c r="O226" s="135">
        <f t="shared" si="10"/>
        <v>80439</v>
      </c>
      <c r="P226" s="136">
        <f t="shared" si="11"/>
        <v>4468.8500000000004</v>
      </c>
    </row>
    <row r="227" spans="1:16" ht="13.5" thickBot="1" x14ac:dyDescent="0.25">
      <c r="A227" s="93" t="s">
        <v>229</v>
      </c>
      <c r="B227" s="93" t="s">
        <v>193</v>
      </c>
      <c r="C227" s="93" t="s">
        <v>194</v>
      </c>
      <c r="D227" s="94">
        <v>79603</v>
      </c>
      <c r="E227" s="94">
        <v>53878</v>
      </c>
      <c r="F227" s="95">
        <v>4422.3999999999996</v>
      </c>
      <c r="G227" s="95">
        <v>6123.3</v>
      </c>
      <c r="H227" s="95">
        <v>201.31</v>
      </c>
      <c r="I227" s="96">
        <v>282.61</v>
      </c>
      <c r="J227" s="97">
        <v>36.450000000000003</v>
      </c>
      <c r="K227" s="95">
        <v>42.12</v>
      </c>
      <c r="L227" s="95">
        <v>42.5</v>
      </c>
      <c r="M227" s="95">
        <v>43.47</v>
      </c>
      <c r="N227" s="134" t="str">
        <f t="shared" si="9"/>
        <v>827</v>
      </c>
      <c r="O227" s="135">
        <f t="shared" si="10"/>
        <v>79603</v>
      </c>
      <c r="P227" s="136">
        <f t="shared" si="11"/>
        <v>4422.3999999999996</v>
      </c>
    </row>
    <row r="228" spans="1:16" ht="13.5" thickBot="1" x14ac:dyDescent="0.25">
      <c r="A228" s="93" t="s">
        <v>229</v>
      </c>
      <c r="B228" s="93" t="s">
        <v>195</v>
      </c>
      <c r="C228" s="93" t="s">
        <v>196</v>
      </c>
      <c r="D228" s="94">
        <v>78768</v>
      </c>
      <c r="E228" s="94">
        <v>53043</v>
      </c>
      <c r="F228" s="95">
        <v>4376</v>
      </c>
      <c r="G228" s="95">
        <v>6059.1</v>
      </c>
      <c r="H228" s="95">
        <v>199.2</v>
      </c>
      <c r="I228" s="96">
        <v>279.64999999999998</v>
      </c>
      <c r="J228" s="97">
        <v>36.07</v>
      </c>
      <c r="K228" s="95">
        <v>41.68</v>
      </c>
      <c r="L228" s="95">
        <v>42.05</v>
      </c>
      <c r="M228" s="95">
        <v>43.02</v>
      </c>
      <c r="N228" s="134" t="str">
        <f t="shared" si="9"/>
        <v>826</v>
      </c>
      <c r="O228" s="135">
        <f t="shared" si="10"/>
        <v>78768</v>
      </c>
      <c r="P228" s="136">
        <f t="shared" si="11"/>
        <v>4376</v>
      </c>
    </row>
    <row r="229" spans="1:16" ht="13.5" thickBot="1" x14ac:dyDescent="0.25">
      <c r="A229" s="93" t="s">
        <v>229</v>
      </c>
      <c r="B229" s="93" t="s">
        <v>197</v>
      </c>
      <c r="C229" s="93" t="s">
        <v>198</v>
      </c>
      <c r="D229" s="94">
        <v>77933</v>
      </c>
      <c r="E229" s="94">
        <v>52208</v>
      </c>
      <c r="F229" s="95">
        <v>4329.6000000000004</v>
      </c>
      <c r="G229" s="95">
        <v>5994.85</v>
      </c>
      <c r="H229" s="95">
        <v>197.09</v>
      </c>
      <c r="I229" s="96">
        <v>276.69</v>
      </c>
      <c r="J229" s="97">
        <v>35.68</v>
      </c>
      <c r="K229" s="95">
        <v>41.23</v>
      </c>
      <c r="L229" s="95">
        <v>41.6</v>
      </c>
      <c r="M229" s="95">
        <v>42.56</v>
      </c>
      <c r="N229" s="134" t="str">
        <f t="shared" si="9"/>
        <v>825</v>
      </c>
      <c r="O229" s="135">
        <f t="shared" si="10"/>
        <v>77933</v>
      </c>
      <c r="P229" s="136">
        <f t="shared" si="11"/>
        <v>4329.6000000000004</v>
      </c>
    </row>
    <row r="230" spans="1:16" ht="13.5" thickBot="1" x14ac:dyDescent="0.25">
      <c r="A230" s="93" t="s">
        <v>229</v>
      </c>
      <c r="B230" s="93" t="s">
        <v>199</v>
      </c>
      <c r="C230" s="93" t="s">
        <v>200</v>
      </c>
      <c r="D230" s="94">
        <v>77099</v>
      </c>
      <c r="E230" s="94">
        <v>51374</v>
      </c>
      <c r="F230" s="95">
        <v>4283.3</v>
      </c>
      <c r="G230" s="95">
        <v>5930.7</v>
      </c>
      <c r="H230" s="95">
        <v>194.98</v>
      </c>
      <c r="I230" s="96">
        <v>273.72000000000003</v>
      </c>
      <c r="J230" s="97">
        <v>35.299999999999997</v>
      </c>
      <c r="K230" s="95">
        <v>40.79</v>
      </c>
      <c r="L230" s="95">
        <v>41.16</v>
      </c>
      <c r="M230" s="95">
        <v>42.1</v>
      </c>
      <c r="N230" s="134" t="str">
        <f t="shared" si="9"/>
        <v>824</v>
      </c>
      <c r="O230" s="135">
        <f t="shared" si="10"/>
        <v>77099</v>
      </c>
      <c r="P230" s="136">
        <f t="shared" si="11"/>
        <v>4283.3</v>
      </c>
    </row>
    <row r="231" spans="1:16" ht="13.5" thickBot="1" x14ac:dyDescent="0.25">
      <c r="A231" s="93" t="s">
        <v>229</v>
      </c>
      <c r="B231" s="93" t="s">
        <v>201</v>
      </c>
      <c r="C231" s="93" t="s">
        <v>202</v>
      </c>
      <c r="D231" s="94">
        <v>76265</v>
      </c>
      <c r="E231" s="94">
        <v>50540</v>
      </c>
      <c r="F231" s="95">
        <v>4236.95</v>
      </c>
      <c r="G231" s="95">
        <v>5866.55</v>
      </c>
      <c r="H231" s="95">
        <v>192.87</v>
      </c>
      <c r="I231" s="96">
        <v>270.76</v>
      </c>
      <c r="J231" s="97">
        <v>34.92</v>
      </c>
      <c r="K231" s="95">
        <v>40.35</v>
      </c>
      <c r="L231" s="95">
        <v>40.71</v>
      </c>
      <c r="M231" s="95">
        <v>41.65</v>
      </c>
      <c r="N231" s="134" t="str">
        <f t="shared" si="9"/>
        <v>823</v>
      </c>
      <c r="O231" s="135">
        <f t="shared" si="10"/>
        <v>76265</v>
      </c>
      <c r="P231" s="136">
        <f t="shared" si="11"/>
        <v>4236.95</v>
      </c>
    </row>
    <row r="232" spans="1:16" ht="13.5" thickBot="1" x14ac:dyDescent="0.25">
      <c r="A232" s="93" t="s">
        <v>229</v>
      </c>
      <c r="B232" s="93" t="s">
        <v>203</v>
      </c>
      <c r="C232" s="93" t="s">
        <v>204</v>
      </c>
      <c r="D232" s="94">
        <v>75429</v>
      </c>
      <c r="E232" s="94">
        <v>49704</v>
      </c>
      <c r="F232" s="95">
        <v>4190.5</v>
      </c>
      <c r="G232" s="95">
        <v>5802.25</v>
      </c>
      <c r="H232" s="95">
        <v>190.76</v>
      </c>
      <c r="I232" s="96">
        <v>267.8</v>
      </c>
      <c r="J232" s="97">
        <v>34.54</v>
      </c>
      <c r="K232" s="95">
        <v>39.909999999999997</v>
      </c>
      <c r="L232" s="95">
        <v>40.270000000000003</v>
      </c>
      <c r="M232" s="95">
        <v>41.2</v>
      </c>
      <c r="N232" s="134" t="str">
        <f t="shared" si="9"/>
        <v>822</v>
      </c>
      <c r="O232" s="135">
        <f t="shared" si="10"/>
        <v>75429</v>
      </c>
      <c r="P232" s="136">
        <f t="shared" si="11"/>
        <v>4190.5</v>
      </c>
    </row>
    <row r="233" spans="1:16" ht="13.5" thickBot="1" x14ac:dyDescent="0.25">
      <c r="A233" s="93" t="s">
        <v>229</v>
      </c>
      <c r="B233" s="93" t="s">
        <v>205</v>
      </c>
      <c r="C233" s="93" t="s">
        <v>206</v>
      </c>
      <c r="D233" s="94">
        <v>74591</v>
      </c>
      <c r="E233" s="94">
        <v>48866</v>
      </c>
      <c r="F233" s="95">
        <v>4143.95</v>
      </c>
      <c r="G233" s="95">
        <v>5737.75</v>
      </c>
      <c r="H233" s="95">
        <v>188.64</v>
      </c>
      <c r="I233" s="96">
        <v>264.82</v>
      </c>
      <c r="J233" s="97">
        <v>34.15</v>
      </c>
      <c r="K233" s="95">
        <v>39.46</v>
      </c>
      <c r="L233" s="95">
        <v>39.82</v>
      </c>
      <c r="M233" s="95">
        <v>40.729999999999997</v>
      </c>
      <c r="N233" s="134" t="str">
        <f t="shared" si="9"/>
        <v>821</v>
      </c>
      <c r="O233" s="135">
        <f t="shared" si="10"/>
        <v>74591</v>
      </c>
      <c r="P233" s="136">
        <f t="shared" si="11"/>
        <v>4143.95</v>
      </c>
    </row>
    <row r="234" spans="1:16" ht="13.5" thickBot="1" x14ac:dyDescent="0.25">
      <c r="A234" s="93" t="s">
        <v>229</v>
      </c>
      <c r="B234" s="93" t="s">
        <v>207</v>
      </c>
      <c r="C234" s="93" t="s">
        <v>208</v>
      </c>
      <c r="D234" s="94">
        <v>73760</v>
      </c>
      <c r="E234" s="94">
        <v>48035</v>
      </c>
      <c r="F234" s="95">
        <v>4097.8</v>
      </c>
      <c r="G234" s="95">
        <v>5673.85</v>
      </c>
      <c r="H234" s="95">
        <v>186.54</v>
      </c>
      <c r="I234" s="96">
        <v>261.87</v>
      </c>
      <c r="J234" s="97">
        <v>33.770000000000003</v>
      </c>
      <c r="K234" s="95">
        <v>39.020000000000003</v>
      </c>
      <c r="L234" s="95">
        <v>39.369999999999997</v>
      </c>
      <c r="M234" s="95">
        <v>40.28</v>
      </c>
      <c r="N234" s="134" t="str">
        <f t="shared" si="9"/>
        <v>820</v>
      </c>
      <c r="O234" s="135">
        <f t="shared" si="10"/>
        <v>73760</v>
      </c>
      <c r="P234" s="136">
        <f t="shared" si="11"/>
        <v>4097.8</v>
      </c>
    </row>
    <row r="235" spans="1:16" ht="13.5" thickBot="1" x14ac:dyDescent="0.25">
      <c r="A235" s="93" t="s">
        <v>229</v>
      </c>
      <c r="B235" s="93" t="s">
        <v>209</v>
      </c>
      <c r="C235" s="93" t="s">
        <v>210</v>
      </c>
      <c r="D235" s="94">
        <v>72925</v>
      </c>
      <c r="E235" s="94">
        <v>47200</v>
      </c>
      <c r="F235" s="95">
        <v>4051.4</v>
      </c>
      <c r="G235" s="95">
        <v>5609.6</v>
      </c>
      <c r="H235" s="95">
        <v>184.43</v>
      </c>
      <c r="I235" s="96">
        <v>258.91000000000003</v>
      </c>
      <c r="J235" s="97">
        <v>33.39</v>
      </c>
      <c r="K235" s="95">
        <v>38.58</v>
      </c>
      <c r="L235" s="95">
        <v>38.93</v>
      </c>
      <c r="M235" s="95">
        <v>39.82</v>
      </c>
      <c r="N235" s="134" t="str">
        <f t="shared" si="9"/>
        <v>819</v>
      </c>
      <c r="O235" s="135">
        <f t="shared" si="10"/>
        <v>72925</v>
      </c>
      <c r="P235" s="136">
        <f t="shared" si="11"/>
        <v>4051.4</v>
      </c>
    </row>
    <row r="236" spans="1:16" ht="13.5" thickBot="1" x14ac:dyDescent="0.25">
      <c r="A236" s="93" t="s">
        <v>229</v>
      </c>
      <c r="B236" s="93" t="s">
        <v>211</v>
      </c>
      <c r="C236" s="93" t="s">
        <v>212</v>
      </c>
      <c r="D236" s="94">
        <v>71951</v>
      </c>
      <c r="E236" s="94">
        <v>46226</v>
      </c>
      <c r="F236" s="95">
        <v>3997.3</v>
      </c>
      <c r="G236" s="95">
        <v>5534.7</v>
      </c>
      <c r="H236" s="95">
        <v>181.96</v>
      </c>
      <c r="I236" s="96">
        <v>255.45</v>
      </c>
      <c r="J236" s="97">
        <v>32.94</v>
      </c>
      <c r="K236" s="95">
        <v>38.06</v>
      </c>
      <c r="L236" s="95">
        <v>38.4</v>
      </c>
      <c r="M236" s="95">
        <v>39.29</v>
      </c>
      <c r="N236" s="134" t="str">
        <f t="shared" si="9"/>
        <v>818</v>
      </c>
      <c r="O236" s="135">
        <f t="shared" si="10"/>
        <v>71951</v>
      </c>
      <c r="P236" s="136">
        <f t="shared" si="11"/>
        <v>3997.3</v>
      </c>
    </row>
    <row r="237" spans="1:16" ht="13.5" thickBot="1" x14ac:dyDescent="0.25">
      <c r="A237" s="93" t="s">
        <v>229</v>
      </c>
      <c r="B237" s="93" t="s">
        <v>213</v>
      </c>
      <c r="C237" s="93" t="s">
        <v>214</v>
      </c>
      <c r="D237" s="94">
        <v>70978</v>
      </c>
      <c r="E237" s="94">
        <v>45253</v>
      </c>
      <c r="F237" s="95">
        <v>3943.2</v>
      </c>
      <c r="G237" s="95">
        <v>5459.85</v>
      </c>
      <c r="H237" s="95">
        <v>179.5</v>
      </c>
      <c r="I237" s="96">
        <v>251.99</v>
      </c>
      <c r="J237" s="97">
        <v>32.5</v>
      </c>
      <c r="K237" s="95">
        <v>37.549999999999997</v>
      </c>
      <c r="L237" s="95">
        <v>37.89</v>
      </c>
      <c r="M237" s="95">
        <v>38.76</v>
      </c>
      <c r="N237" s="134" t="str">
        <f t="shared" si="9"/>
        <v>817</v>
      </c>
      <c r="O237" s="135">
        <f t="shared" si="10"/>
        <v>70978</v>
      </c>
      <c r="P237" s="136">
        <f t="shared" si="11"/>
        <v>3943.2</v>
      </c>
    </row>
    <row r="238" spans="1:16" ht="13.5" thickBot="1" x14ac:dyDescent="0.25">
      <c r="A238" s="93" t="s">
        <v>229</v>
      </c>
      <c r="B238" s="93" t="s">
        <v>215</v>
      </c>
      <c r="C238" s="93" t="s">
        <v>216</v>
      </c>
      <c r="D238" s="94">
        <v>70003</v>
      </c>
      <c r="E238" s="94">
        <v>44278</v>
      </c>
      <c r="F238" s="95">
        <v>3889.05</v>
      </c>
      <c r="G238" s="95">
        <v>5384.85</v>
      </c>
      <c r="H238" s="95">
        <v>177.04</v>
      </c>
      <c r="I238" s="96">
        <v>248.53</v>
      </c>
      <c r="J238" s="97">
        <v>32.049999999999997</v>
      </c>
      <c r="K238" s="95">
        <v>37.03</v>
      </c>
      <c r="L238" s="95">
        <v>37.369999999999997</v>
      </c>
      <c r="M238" s="95">
        <v>38.229999999999997</v>
      </c>
      <c r="N238" s="134" t="str">
        <f t="shared" si="9"/>
        <v>816</v>
      </c>
      <c r="O238" s="135">
        <f t="shared" si="10"/>
        <v>70003</v>
      </c>
      <c r="P238" s="136">
        <f t="shared" si="11"/>
        <v>3889.05</v>
      </c>
    </row>
    <row r="239" spans="1:16" ht="13.5" thickBot="1" x14ac:dyDescent="0.25">
      <c r="A239" s="93" t="s">
        <v>229</v>
      </c>
      <c r="B239" s="93" t="s">
        <v>217</v>
      </c>
      <c r="C239" s="93" t="s">
        <v>218</v>
      </c>
      <c r="D239" s="94">
        <v>69030</v>
      </c>
      <c r="E239" s="94">
        <v>43305</v>
      </c>
      <c r="F239" s="95">
        <v>3835</v>
      </c>
      <c r="G239" s="95">
        <v>5310</v>
      </c>
      <c r="H239" s="95">
        <v>174.58</v>
      </c>
      <c r="I239" s="96">
        <v>245.08</v>
      </c>
      <c r="J239" s="97">
        <v>31.61</v>
      </c>
      <c r="K239" s="95">
        <v>36.53</v>
      </c>
      <c r="L239" s="95">
        <v>36.85</v>
      </c>
      <c r="M239" s="95">
        <v>37.700000000000003</v>
      </c>
      <c r="N239" s="134" t="str">
        <f t="shared" si="9"/>
        <v>815</v>
      </c>
      <c r="O239" s="135">
        <f t="shared" si="10"/>
        <v>69030</v>
      </c>
      <c r="P239" s="136">
        <f t="shared" si="11"/>
        <v>3835</v>
      </c>
    </row>
    <row r="240" spans="1:16" ht="13.5" thickBot="1" x14ac:dyDescent="0.25">
      <c r="A240" s="93" t="s">
        <v>229</v>
      </c>
      <c r="B240" s="93" t="s">
        <v>219</v>
      </c>
      <c r="C240" s="93" t="s">
        <v>220</v>
      </c>
      <c r="D240" s="94">
        <v>68056</v>
      </c>
      <c r="E240" s="94">
        <v>42331</v>
      </c>
      <c r="F240" s="95">
        <v>3780.9</v>
      </c>
      <c r="G240" s="95">
        <v>5235.1000000000004</v>
      </c>
      <c r="H240" s="95">
        <v>172.11</v>
      </c>
      <c r="I240" s="96">
        <v>241.62</v>
      </c>
      <c r="J240" s="97">
        <v>31.16</v>
      </c>
      <c r="K240" s="95">
        <v>36.01</v>
      </c>
      <c r="L240" s="95">
        <v>36.33</v>
      </c>
      <c r="M240" s="95">
        <v>37.159999999999997</v>
      </c>
      <c r="N240" s="134" t="str">
        <f t="shared" si="9"/>
        <v>814</v>
      </c>
      <c r="O240" s="135">
        <f t="shared" si="10"/>
        <v>68056</v>
      </c>
      <c r="P240" s="136">
        <f t="shared" si="11"/>
        <v>3780.9</v>
      </c>
    </row>
    <row r="241" spans="1:16" ht="13.5" thickBot="1" x14ac:dyDescent="0.25">
      <c r="A241" s="93" t="s">
        <v>229</v>
      </c>
      <c r="B241" s="93" t="s">
        <v>221</v>
      </c>
      <c r="C241" s="93" t="s">
        <v>222</v>
      </c>
      <c r="D241" s="94">
        <v>67080</v>
      </c>
      <c r="E241" s="94">
        <v>41355</v>
      </c>
      <c r="F241" s="95">
        <v>3726.65</v>
      </c>
      <c r="G241" s="95">
        <v>5160</v>
      </c>
      <c r="H241" s="95">
        <v>169.64</v>
      </c>
      <c r="I241" s="96">
        <v>238.15</v>
      </c>
      <c r="J241" s="97">
        <v>30.71</v>
      </c>
      <c r="K241" s="95">
        <v>35.49</v>
      </c>
      <c r="L241" s="95">
        <v>35.799999999999997</v>
      </c>
      <c r="M241" s="95">
        <v>36.630000000000003</v>
      </c>
      <c r="N241" s="134" t="str">
        <f t="shared" si="9"/>
        <v>813</v>
      </c>
      <c r="O241" s="135">
        <f t="shared" si="10"/>
        <v>67080</v>
      </c>
      <c r="P241" s="136">
        <f t="shared" si="11"/>
        <v>3726.65</v>
      </c>
    </row>
    <row r="242" spans="1:16" ht="13.5" thickBot="1" x14ac:dyDescent="0.25">
      <c r="A242" s="93" t="s">
        <v>229</v>
      </c>
      <c r="B242" s="93" t="s">
        <v>223</v>
      </c>
      <c r="C242" s="93" t="s">
        <v>180</v>
      </c>
      <c r="D242" s="94">
        <v>66108</v>
      </c>
      <c r="E242" s="94">
        <v>40383</v>
      </c>
      <c r="F242" s="95">
        <v>3672.65</v>
      </c>
      <c r="G242" s="95">
        <v>5085.25</v>
      </c>
      <c r="H242" s="95">
        <v>167.19</v>
      </c>
      <c r="I242" s="96">
        <v>234.7</v>
      </c>
      <c r="J242" s="97">
        <v>30.27</v>
      </c>
      <c r="K242" s="95">
        <v>34.979999999999997</v>
      </c>
      <c r="L242" s="95">
        <v>35.29</v>
      </c>
      <c r="M242" s="95">
        <v>36.1</v>
      </c>
      <c r="N242" s="134" t="str">
        <f t="shared" si="9"/>
        <v>812</v>
      </c>
      <c r="O242" s="135">
        <f t="shared" si="10"/>
        <v>66108</v>
      </c>
      <c r="P242" s="136">
        <f t="shared" si="11"/>
        <v>3672.65</v>
      </c>
    </row>
    <row r="243" spans="1:16" ht="13.5" thickBot="1" x14ac:dyDescent="0.25">
      <c r="A243" s="93" t="s">
        <v>229</v>
      </c>
      <c r="B243" s="93" t="s">
        <v>224</v>
      </c>
      <c r="C243" s="93" t="s">
        <v>179</v>
      </c>
      <c r="D243" s="94">
        <v>65134</v>
      </c>
      <c r="E243" s="94">
        <v>39409</v>
      </c>
      <c r="F243" s="95">
        <v>3618.55</v>
      </c>
      <c r="G243" s="95">
        <v>5010.3</v>
      </c>
      <c r="H243" s="95">
        <v>164.72</v>
      </c>
      <c r="I243" s="96">
        <v>231.24</v>
      </c>
      <c r="J243" s="97">
        <v>29.82</v>
      </c>
      <c r="K243" s="95">
        <v>34.46</v>
      </c>
      <c r="L243" s="95">
        <v>34.770000000000003</v>
      </c>
      <c r="M243" s="95">
        <v>35.57</v>
      </c>
      <c r="N243" s="134" t="str">
        <f t="shared" si="9"/>
        <v>811</v>
      </c>
      <c r="O243" s="135">
        <f t="shared" si="10"/>
        <v>65134</v>
      </c>
      <c r="P243" s="136">
        <f t="shared" si="11"/>
        <v>3618.55</v>
      </c>
    </row>
    <row r="244" spans="1:16" ht="13.5" thickBot="1" x14ac:dyDescent="0.25">
      <c r="A244" s="93" t="s">
        <v>229</v>
      </c>
      <c r="B244" s="93" t="s">
        <v>225</v>
      </c>
      <c r="C244" s="93" t="s">
        <v>178</v>
      </c>
      <c r="D244" s="94">
        <v>64160</v>
      </c>
      <c r="E244" s="94">
        <v>38435</v>
      </c>
      <c r="F244" s="95">
        <v>3564.45</v>
      </c>
      <c r="G244" s="95">
        <v>4935.3999999999996</v>
      </c>
      <c r="H244" s="95">
        <v>162.26</v>
      </c>
      <c r="I244" s="96">
        <v>227.79</v>
      </c>
      <c r="J244" s="97">
        <v>29.38</v>
      </c>
      <c r="K244" s="95">
        <v>33.950000000000003</v>
      </c>
      <c r="L244" s="95">
        <v>34.25</v>
      </c>
      <c r="M244" s="95">
        <v>35.04</v>
      </c>
      <c r="N244" s="134" t="str">
        <f t="shared" si="9"/>
        <v>810</v>
      </c>
      <c r="O244" s="135">
        <f t="shared" si="10"/>
        <v>64160</v>
      </c>
      <c r="P244" s="136">
        <f t="shared" si="11"/>
        <v>3564.45</v>
      </c>
    </row>
    <row r="245" spans="1:16" ht="13.5" thickBot="1" x14ac:dyDescent="0.25">
      <c r="A245" s="93" t="s">
        <v>229</v>
      </c>
      <c r="B245" s="93" t="s">
        <v>226</v>
      </c>
      <c r="C245" s="93" t="s">
        <v>227</v>
      </c>
      <c r="D245" s="94">
        <v>63184</v>
      </c>
      <c r="E245" s="94">
        <v>37459</v>
      </c>
      <c r="F245" s="95">
        <v>3510.2</v>
      </c>
      <c r="G245" s="95">
        <v>4860.3</v>
      </c>
      <c r="H245" s="95">
        <v>159.79</v>
      </c>
      <c r="I245" s="96">
        <v>224.32</v>
      </c>
      <c r="J245" s="97">
        <v>28.93</v>
      </c>
      <c r="K245" s="95">
        <v>33.43</v>
      </c>
      <c r="L245" s="95">
        <v>33.729999999999997</v>
      </c>
      <c r="M245" s="95">
        <v>34.5</v>
      </c>
      <c r="N245" s="134" t="str">
        <f t="shared" si="9"/>
        <v>809</v>
      </c>
      <c r="O245" s="135">
        <f t="shared" si="10"/>
        <v>63184</v>
      </c>
      <c r="P245" s="136">
        <f t="shared" si="11"/>
        <v>3510.2</v>
      </c>
    </row>
    <row r="246" spans="1:16" ht="13.5" thickBot="1" x14ac:dyDescent="0.25">
      <c r="A246" s="93" t="s">
        <v>229</v>
      </c>
      <c r="B246" s="93" t="s">
        <v>228</v>
      </c>
      <c r="C246" s="93" t="s">
        <v>229</v>
      </c>
      <c r="D246" s="94">
        <v>62212</v>
      </c>
      <c r="E246" s="94">
        <v>36487</v>
      </c>
      <c r="F246" s="95">
        <v>3456.2</v>
      </c>
      <c r="G246" s="95">
        <v>4785.55</v>
      </c>
      <c r="H246" s="95">
        <v>157.33000000000001</v>
      </c>
      <c r="I246" s="96">
        <v>220.87</v>
      </c>
      <c r="J246" s="97">
        <v>28.49</v>
      </c>
      <c r="K246" s="95">
        <v>32.92</v>
      </c>
      <c r="L246" s="95">
        <v>33.22</v>
      </c>
      <c r="M246" s="95">
        <v>33.979999999999997</v>
      </c>
      <c r="N246" s="134" t="str">
        <f t="shared" si="9"/>
        <v>808</v>
      </c>
      <c r="O246" s="135">
        <f t="shared" si="10"/>
        <v>62212</v>
      </c>
      <c r="P246" s="136">
        <f t="shared" si="11"/>
        <v>3456.2</v>
      </c>
    </row>
    <row r="247" spans="1:16" ht="13.5" thickBot="1" x14ac:dyDescent="0.25">
      <c r="A247" s="93" t="s">
        <v>229</v>
      </c>
      <c r="B247" s="93" t="s">
        <v>230</v>
      </c>
      <c r="C247" s="93" t="s">
        <v>231</v>
      </c>
      <c r="D247" s="94">
        <v>61240</v>
      </c>
      <c r="E247" s="94">
        <v>35515</v>
      </c>
      <c r="F247" s="95">
        <v>3402.2</v>
      </c>
      <c r="G247" s="95">
        <v>4710.75</v>
      </c>
      <c r="H247" s="95">
        <v>154.87</v>
      </c>
      <c r="I247" s="96">
        <v>217.42</v>
      </c>
      <c r="J247" s="97">
        <v>28.04</v>
      </c>
      <c r="K247" s="95">
        <v>32.4</v>
      </c>
      <c r="L247" s="95">
        <v>32.69</v>
      </c>
      <c r="M247" s="95">
        <v>33.44</v>
      </c>
      <c r="N247" s="134" t="str">
        <f t="shared" si="9"/>
        <v>807</v>
      </c>
      <c r="O247" s="135">
        <f t="shared" si="10"/>
        <v>61240</v>
      </c>
      <c r="P247" s="136">
        <f t="shared" si="11"/>
        <v>3402.2</v>
      </c>
    </row>
    <row r="248" spans="1:16" ht="13.5" thickBot="1" x14ac:dyDescent="0.25">
      <c r="A248" s="93" t="s">
        <v>229</v>
      </c>
      <c r="B248" s="93" t="s">
        <v>232</v>
      </c>
      <c r="C248" s="93" t="s">
        <v>233</v>
      </c>
      <c r="D248" s="94">
        <v>60265</v>
      </c>
      <c r="E248" s="94">
        <v>34540</v>
      </c>
      <c r="F248" s="95">
        <v>3348.05</v>
      </c>
      <c r="G248" s="95">
        <v>4635.75</v>
      </c>
      <c r="H248" s="95">
        <v>152.41</v>
      </c>
      <c r="I248" s="96">
        <v>213.96</v>
      </c>
      <c r="J248" s="97">
        <v>27.59</v>
      </c>
      <c r="K248" s="95">
        <v>31.88</v>
      </c>
      <c r="L248" s="95">
        <v>32.17</v>
      </c>
      <c r="M248" s="95">
        <v>32.909999999999997</v>
      </c>
      <c r="N248" s="134" t="str">
        <f t="shared" si="9"/>
        <v>806</v>
      </c>
      <c r="O248" s="135">
        <f t="shared" si="10"/>
        <v>60265</v>
      </c>
      <c r="P248" s="136">
        <f t="shared" si="11"/>
        <v>3348.05</v>
      </c>
    </row>
    <row r="249" spans="1:16" ht="13.5" thickBot="1" x14ac:dyDescent="0.25">
      <c r="A249" s="93" t="s">
        <v>229</v>
      </c>
      <c r="B249" s="93" t="s">
        <v>234</v>
      </c>
      <c r="C249" s="93" t="s">
        <v>235</v>
      </c>
      <c r="D249" s="94">
        <v>59290</v>
      </c>
      <c r="E249" s="94">
        <v>33565</v>
      </c>
      <c r="F249" s="95">
        <v>3293.9</v>
      </c>
      <c r="G249" s="95">
        <v>4560.75</v>
      </c>
      <c r="H249" s="95">
        <v>149.94</v>
      </c>
      <c r="I249" s="96">
        <v>210.5</v>
      </c>
      <c r="J249" s="97">
        <v>27.15</v>
      </c>
      <c r="K249" s="95">
        <v>31.37</v>
      </c>
      <c r="L249" s="95">
        <v>31.65</v>
      </c>
      <c r="M249" s="95">
        <v>32.380000000000003</v>
      </c>
      <c r="N249" s="134" t="str">
        <f t="shared" si="9"/>
        <v>805</v>
      </c>
      <c r="O249" s="135">
        <f t="shared" si="10"/>
        <v>59290</v>
      </c>
      <c r="P249" s="136">
        <f t="shared" si="11"/>
        <v>3293.9</v>
      </c>
    </row>
    <row r="250" spans="1:16" ht="13.5" thickBot="1" x14ac:dyDescent="0.25">
      <c r="A250" s="93" t="s">
        <v>229</v>
      </c>
      <c r="B250" s="93" t="s">
        <v>236</v>
      </c>
      <c r="C250" s="93" t="s">
        <v>237</v>
      </c>
      <c r="D250" s="94">
        <v>58318</v>
      </c>
      <c r="E250" s="94">
        <v>32593</v>
      </c>
      <c r="F250" s="95">
        <v>3239.9</v>
      </c>
      <c r="G250" s="95">
        <v>4486</v>
      </c>
      <c r="H250" s="95">
        <v>147.47999999999999</v>
      </c>
      <c r="I250" s="96">
        <v>207.05</v>
      </c>
      <c r="J250" s="97">
        <v>26.7</v>
      </c>
      <c r="K250" s="95">
        <v>30.85</v>
      </c>
      <c r="L250" s="95">
        <v>31.13</v>
      </c>
      <c r="M250" s="95">
        <v>31.85</v>
      </c>
      <c r="N250" s="134" t="str">
        <f t="shared" si="9"/>
        <v>804</v>
      </c>
      <c r="O250" s="135">
        <f t="shared" si="10"/>
        <v>58318</v>
      </c>
      <c r="P250" s="136">
        <f t="shared" si="11"/>
        <v>3239.9</v>
      </c>
    </row>
    <row r="251" spans="1:16" ht="13.5" thickBot="1" x14ac:dyDescent="0.25">
      <c r="A251" s="93" t="s">
        <v>229</v>
      </c>
      <c r="B251" s="93" t="s">
        <v>238</v>
      </c>
      <c r="C251" s="93" t="s">
        <v>239</v>
      </c>
      <c r="D251" s="94">
        <v>57344</v>
      </c>
      <c r="E251" s="94">
        <v>31619</v>
      </c>
      <c r="F251" s="95">
        <v>3185.8</v>
      </c>
      <c r="G251" s="95">
        <v>4411.1000000000004</v>
      </c>
      <c r="H251" s="95">
        <v>145.02000000000001</v>
      </c>
      <c r="I251" s="96">
        <v>203.59</v>
      </c>
      <c r="J251" s="97">
        <v>26.26</v>
      </c>
      <c r="K251" s="95">
        <v>30.34</v>
      </c>
      <c r="L251" s="95">
        <v>30.62</v>
      </c>
      <c r="M251" s="95">
        <v>31.32</v>
      </c>
      <c r="N251" s="134" t="str">
        <f t="shared" si="9"/>
        <v>803</v>
      </c>
      <c r="O251" s="135">
        <f t="shared" si="10"/>
        <v>57344</v>
      </c>
      <c r="P251" s="136">
        <f t="shared" si="11"/>
        <v>3185.8</v>
      </c>
    </row>
    <row r="252" spans="1:16" ht="13.5" thickBot="1" x14ac:dyDescent="0.25">
      <c r="A252" s="93" t="s">
        <v>229</v>
      </c>
      <c r="B252" s="93" t="s">
        <v>240</v>
      </c>
      <c r="C252" s="93" t="s">
        <v>241</v>
      </c>
      <c r="D252" s="94">
        <v>55394</v>
      </c>
      <c r="E252" s="94">
        <v>29669</v>
      </c>
      <c r="F252" s="95">
        <v>3077.45</v>
      </c>
      <c r="G252" s="95">
        <v>4261.1000000000004</v>
      </c>
      <c r="H252" s="95">
        <v>140.09</v>
      </c>
      <c r="I252" s="96">
        <v>196.67</v>
      </c>
      <c r="J252" s="97">
        <v>25.36</v>
      </c>
      <c r="K252" s="95">
        <v>29.3</v>
      </c>
      <c r="L252" s="95">
        <v>29.57</v>
      </c>
      <c r="M252" s="95">
        <v>30.25</v>
      </c>
      <c r="N252" s="134" t="str">
        <f t="shared" si="9"/>
        <v>802</v>
      </c>
      <c r="O252" s="135">
        <f t="shared" si="10"/>
        <v>55394</v>
      </c>
      <c r="P252" s="136">
        <f t="shared" si="11"/>
        <v>3077.45</v>
      </c>
    </row>
    <row r="253" spans="1:16" ht="13.5" thickBot="1" x14ac:dyDescent="0.25">
      <c r="A253" s="93" t="s">
        <v>229</v>
      </c>
      <c r="B253" s="93" t="s">
        <v>242</v>
      </c>
      <c r="C253" s="93" t="s">
        <v>184</v>
      </c>
      <c r="D253" s="94">
        <v>53444</v>
      </c>
      <c r="E253" s="94">
        <v>27719</v>
      </c>
      <c r="F253" s="95">
        <v>2969.1</v>
      </c>
      <c r="G253" s="95">
        <v>4111.1000000000004</v>
      </c>
      <c r="H253" s="95">
        <v>135.16</v>
      </c>
      <c r="I253" s="96">
        <v>189.74</v>
      </c>
      <c r="J253" s="97">
        <v>24.47</v>
      </c>
      <c r="K253" s="95">
        <v>28.28</v>
      </c>
      <c r="L253" s="95">
        <v>28.53</v>
      </c>
      <c r="M253" s="95">
        <v>29.19</v>
      </c>
      <c r="N253" s="134" t="str">
        <f t="shared" si="9"/>
        <v>801</v>
      </c>
      <c r="O253" s="135">
        <f t="shared" si="10"/>
        <v>53444</v>
      </c>
      <c r="P253" s="136">
        <f t="shared" si="11"/>
        <v>2969.1</v>
      </c>
    </row>
    <row r="254" spans="1:16" ht="13.5" thickBot="1" x14ac:dyDescent="0.25">
      <c r="A254" s="93" t="s">
        <v>227</v>
      </c>
      <c r="B254" s="93" t="s">
        <v>185</v>
      </c>
      <c r="C254" s="93" t="s">
        <v>186</v>
      </c>
      <c r="D254" s="94">
        <v>86225</v>
      </c>
      <c r="E254" s="94">
        <v>60500</v>
      </c>
      <c r="F254" s="95">
        <v>4790.3</v>
      </c>
      <c r="G254" s="95">
        <v>6632.7</v>
      </c>
      <c r="H254" s="95">
        <v>218.06</v>
      </c>
      <c r="I254" s="96">
        <v>306.12</v>
      </c>
      <c r="J254" s="97">
        <v>39.479999999999997</v>
      </c>
      <c r="K254" s="95">
        <v>45.62</v>
      </c>
      <c r="L254" s="95">
        <v>46.03</v>
      </c>
      <c r="M254" s="95">
        <v>47.09</v>
      </c>
      <c r="N254" s="134" t="str">
        <f t="shared" si="9"/>
        <v>931</v>
      </c>
      <c r="O254" s="135">
        <f t="shared" si="10"/>
        <v>86225</v>
      </c>
      <c r="P254" s="136">
        <f t="shared" si="11"/>
        <v>4790.3</v>
      </c>
    </row>
    <row r="255" spans="1:16" ht="13.5" thickBot="1" x14ac:dyDescent="0.25">
      <c r="A255" s="93" t="s">
        <v>227</v>
      </c>
      <c r="B255" s="93" t="s">
        <v>187</v>
      </c>
      <c r="C255" s="93" t="s">
        <v>188</v>
      </c>
      <c r="D255" s="94">
        <v>85355</v>
      </c>
      <c r="E255" s="94">
        <v>59630</v>
      </c>
      <c r="F255" s="95">
        <v>4741.95</v>
      </c>
      <c r="G255" s="95">
        <v>6565.75</v>
      </c>
      <c r="H255" s="95">
        <v>215.86</v>
      </c>
      <c r="I255" s="96">
        <v>303.04000000000002</v>
      </c>
      <c r="J255" s="97">
        <v>39.08</v>
      </c>
      <c r="K255" s="95">
        <v>45.16</v>
      </c>
      <c r="L255" s="95">
        <v>45.56</v>
      </c>
      <c r="M255" s="95">
        <v>46.61</v>
      </c>
      <c r="N255" s="134" t="str">
        <f t="shared" si="9"/>
        <v>930</v>
      </c>
      <c r="O255" s="135">
        <f t="shared" si="10"/>
        <v>85355</v>
      </c>
      <c r="P255" s="136">
        <f t="shared" si="11"/>
        <v>4741.95</v>
      </c>
    </row>
    <row r="256" spans="1:16" ht="13.5" thickBot="1" x14ac:dyDescent="0.25">
      <c r="A256" s="93" t="s">
        <v>227</v>
      </c>
      <c r="B256" s="93" t="s">
        <v>189</v>
      </c>
      <c r="C256" s="93" t="s">
        <v>190</v>
      </c>
      <c r="D256" s="94">
        <v>84486</v>
      </c>
      <c r="E256" s="94">
        <v>58761</v>
      </c>
      <c r="F256" s="95">
        <v>4693.6499999999996</v>
      </c>
      <c r="G256" s="95">
        <v>6498.9</v>
      </c>
      <c r="H256" s="95">
        <v>213.66</v>
      </c>
      <c r="I256" s="96">
        <v>299.95</v>
      </c>
      <c r="J256" s="97">
        <v>38.68</v>
      </c>
      <c r="K256" s="95">
        <v>44.69</v>
      </c>
      <c r="L256" s="95">
        <v>45.1</v>
      </c>
      <c r="M256" s="95">
        <v>46.13</v>
      </c>
      <c r="N256" s="134" t="str">
        <f t="shared" si="9"/>
        <v>929</v>
      </c>
      <c r="O256" s="135">
        <f t="shared" si="10"/>
        <v>84486</v>
      </c>
      <c r="P256" s="136">
        <f t="shared" si="11"/>
        <v>4693.6499999999996</v>
      </c>
    </row>
    <row r="257" spans="1:16" ht="13.5" thickBot="1" x14ac:dyDescent="0.25">
      <c r="A257" s="93" t="s">
        <v>227</v>
      </c>
      <c r="B257" s="93" t="s">
        <v>191</v>
      </c>
      <c r="C257" s="93" t="s">
        <v>192</v>
      </c>
      <c r="D257" s="94">
        <v>83620</v>
      </c>
      <c r="E257" s="94">
        <v>57895</v>
      </c>
      <c r="F257" s="95">
        <v>4645.55</v>
      </c>
      <c r="G257" s="95">
        <v>6432.3</v>
      </c>
      <c r="H257" s="95">
        <v>211.47</v>
      </c>
      <c r="I257" s="96">
        <v>296.88</v>
      </c>
      <c r="J257" s="97">
        <v>38.29</v>
      </c>
      <c r="K257" s="95">
        <v>44.24</v>
      </c>
      <c r="L257" s="95">
        <v>44.64</v>
      </c>
      <c r="M257" s="95">
        <v>45.67</v>
      </c>
      <c r="N257" s="134" t="str">
        <f t="shared" si="9"/>
        <v>928</v>
      </c>
      <c r="O257" s="135">
        <f t="shared" si="10"/>
        <v>83620</v>
      </c>
      <c r="P257" s="136">
        <f t="shared" si="11"/>
        <v>4645.55</v>
      </c>
    </row>
    <row r="258" spans="1:16" ht="13.5" thickBot="1" x14ac:dyDescent="0.25">
      <c r="A258" s="93" t="s">
        <v>227</v>
      </c>
      <c r="B258" s="93" t="s">
        <v>193</v>
      </c>
      <c r="C258" s="93" t="s">
        <v>194</v>
      </c>
      <c r="D258" s="94">
        <v>82751</v>
      </c>
      <c r="E258" s="94">
        <v>57026</v>
      </c>
      <c r="F258" s="95">
        <v>4597.3</v>
      </c>
      <c r="G258" s="95">
        <v>6365.45</v>
      </c>
      <c r="H258" s="95">
        <v>209.28</v>
      </c>
      <c r="I258" s="96">
        <v>293.79000000000002</v>
      </c>
      <c r="J258" s="97">
        <v>37.89</v>
      </c>
      <c r="K258" s="95">
        <v>43.78</v>
      </c>
      <c r="L258" s="95">
        <v>44.18</v>
      </c>
      <c r="M258" s="95">
        <v>45.19</v>
      </c>
      <c r="N258" s="134" t="str">
        <f t="shared" si="9"/>
        <v>927</v>
      </c>
      <c r="O258" s="135">
        <f t="shared" si="10"/>
        <v>82751</v>
      </c>
      <c r="P258" s="136">
        <f t="shared" si="11"/>
        <v>4597.3</v>
      </c>
    </row>
    <row r="259" spans="1:16" ht="13.5" thickBot="1" x14ac:dyDescent="0.25">
      <c r="A259" s="93" t="s">
        <v>227</v>
      </c>
      <c r="B259" s="93" t="s">
        <v>195</v>
      </c>
      <c r="C259" s="93" t="s">
        <v>196</v>
      </c>
      <c r="D259" s="94">
        <v>81883</v>
      </c>
      <c r="E259" s="94">
        <v>56158</v>
      </c>
      <c r="F259" s="95">
        <v>4549.05</v>
      </c>
      <c r="G259" s="95">
        <v>6298.7</v>
      </c>
      <c r="H259" s="95">
        <v>207.08</v>
      </c>
      <c r="I259" s="96">
        <v>290.70999999999998</v>
      </c>
      <c r="J259" s="97">
        <v>37.49</v>
      </c>
      <c r="K259" s="95">
        <v>43.32</v>
      </c>
      <c r="L259" s="95">
        <v>43.71</v>
      </c>
      <c r="M259" s="95">
        <v>44.71</v>
      </c>
      <c r="N259" s="134" t="str">
        <f t="shared" si="9"/>
        <v>926</v>
      </c>
      <c r="O259" s="135">
        <f t="shared" si="10"/>
        <v>81883</v>
      </c>
      <c r="P259" s="136">
        <f t="shared" si="11"/>
        <v>4549.05</v>
      </c>
    </row>
    <row r="260" spans="1:16" ht="13.5" thickBot="1" x14ac:dyDescent="0.25">
      <c r="A260" s="93" t="s">
        <v>227</v>
      </c>
      <c r="B260" s="93" t="s">
        <v>197</v>
      </c>
      <c r="C260" s="93" t="s">
        <v>198</v>
      </c>
      <c r="D260" s="94">
        <v>81013</v>
      </c>
      <c r="E260" s="94">
        <v>55288</v>
      </c>
      <c r="F260" s="95">
        <v>4500.7</v>
      </c>
      <c r="G260" s="95">
        <v>6231.75</v>
      </c>
      <c r="H260" s="95">
        <v>204.88</v>
      </c>
      <c r="I260" s="96">
        <v>287.62</v>
      </c>
      <c r="J260" s="97">
        <v>37.090000000000003</v>
      </c>
      <c r="K260" s="95">
        <v>42.86</v>
      </c>
      <c r="L260" s="95">
        <v>43.24</v>
      </c>
      <c r="M260" s="95">
        <v>44.24</v>
      </c>
      <c r="N260" s="134" t="str">
        <f t="shared" si="9"/>
        <v>925</v>
      </c>
      <c r="O260" s="135">
        <f t="shared" si="10"/>
        <v>81013</v>
      </c>
      <c r="P260" s="136">
        <f t="shared" si="11"/>
        <v>4500.7</v>
      </c>
    </row>
    <row r="261" spans="1:16" ht="13.5" thickBot="1" x14ac:dyDescent="0.25">
      <c r="A261" s="93" t="s">
        <v>227</v>
      </c>
      <c r="B261" s="93" t="s">
        <v>199</v>
      </c>
      <c r="C261" s="93" t="s">
        <v>200</v>
      </c>
      <c r="D261" s="94">
        <v>80145</v>
      </c>
      <c r="E261" s="94">
        <v>54420</v>
      </c>
      <c r="F261" s="95">
        <v>4452.5</v>
      </c>
      <c r="G261" s="95">
        <v>6165</v>
      </c>
      <c r="H261" s="95">
        <v>202.68</v>
      </c>
      <c r="I261" s="96">
        <v>284.54000000000002</v>
      </c>
      <c r="J261" s="97">
        <v>36.700000000000003</v>
      </c>
      <c r="K261" s="95">
        <v>42.41</v>
      </c>
      <c r="L261" s="95">
        <v>42.79</v>
      </c>
      <c r="M261" s="95">
        <v>43.77</v>
      </c>
      <c r="N261" s="134" t="str">
        <f t="shared" si="9"/>
        <v>924</v>
      </c>
      <c r="O261" s="135">
        <f t="shared" si="10"/>
        <v>80145</v>
      </c>
      <c r="P261" s="136">
        <f t="shared" si="11"/>
        <v>4452.5</v>
      </c>
    </row>
    <row r="262" spans="1:16" ht="13.5" thickBot="1" x14ac:dyDescent="0.25">
      <c r="A262" s="93" t="s">
        <v>227</v>
      </c>
      <c r="B262" s="93" t="s">
        <v>201</v>
      </c>
      <c r="C262" s="93" t="s">
        <v>202</v>
      </c>
      <c r="D262" s="94">
        <v>79276</v>
      </c>
      <c r="E262" s="94">
        <v>53551</v>
      </c>
      <c r="F262" s="95">
        <v>4404.2</v>
      </c>
      <c r="G262" s="95">
        <v>6098.15</v>
      </c>
      <c r="H262" s="95">
        <v>200.49</v>
      </c>
      <c r="I262" s="96">
        <v>281.45</v>
      </c>
      <c r="J262" s="97">
        <v>36.299999999999997</v>
      </c>
      <c r="K262" s="95">
        <v>41.94</v>
      </c>
      <c r="L262" s="95">
        <v>42.32</v>
      </c>
      <c r="M262" s="95">
        <v>43.3</v>
      </c>
      <c r="N262" s="134" t="str">
        <f t="shared" si="9"/>
        <v>923</v>
      </c>
      <c r="O262" s="135">
        <f t="shared" si="10"/>
        <v>79276</v>
      </c>
      <c r="P262" s="136">
        <f t="shared" si="11"/>
        <v>4404.2</v>
      </c>
    </row>
    <row r="263" spans="1:16" ht="13.5" thickBot="1" x14ac:dyDescent="0.25">
      <c r="A263" s="93" t="s">
        <v>227</v>
      </c>
      <c r="B263" s="93" t="s">
        <v>203</v>
      </c>
      <c r="C263" s="93" t="s">
        <v>204</v>
      </c>
      <c r="D263" s="94">
        <v>78409</v>
      </c>
      <c r="E263" s="94">
        <v>52684</v>
      </c>
      <c r="F263" s="95">
        <v>4356.05</v>
      </c>
      <c r="G263" s="95">
        <v>6031.45</v>
      </c>
      <c r="H263" s="95">
        <v>198.29</v>
      </c>
      <c r="I263" s="96">
        <v>278.38</v>
      </c>
      <c r="J263" s="97">
        <v>35.9</v>
      </c>
      <c r="K263" s="95">
        <v>41.48</v>
      </c>
      <c r="L263" s="95">
        <v>41.86</v>
      </c>
      <c r="M263" s="95">
        <v>42.82</v>
      </c>
      <c r="N263" s="134" t="str">
        <f t="shared" ref="N263:N326" si="12">_xlfn.NUMBERVALUE(A263)&amp;C263</f>
        <v>922</v>
      </c>
      <c r="O263" s="135">
        <f t="shared" ref="O263:O326" si="13">D263</f>
        <v>78409</v>
      </c>
      <c r="P263" s="136">
        <f t="shared" ref="P263:P326" si="14">F263</f>
        <v>4356.05</v>
      </c>
    </row>
    <row r="264" spans="1:16" ht="13.5" thickBot="1" x14ac:dyDescent="0.25">
      <c r="A264" s="93" t="s">
        <v>227</v>
      </c>
      <c r="B264" s="93" t="s">
        <v>205</v>
      </c>
      <c r="C264" s="93" t="s">
        <v>206</v>
      </c>
      <c r="D264" s="94">
        <v>77538</v>
      </c>
      <c r="E264" s="94">
        <v>51813</v>
      </c>
      <c r="F264" s="95">
        <v>4307.6499999999996</v>
      </c>
      <c r="G264" s="95">
        <v>5964.45</v>
      </c>
      <c r="H264" s="95">
        <v>196.09</v>
      </c>
      <c r="I264" s="96">
        <v>275.27999999999997</v>
      </c>
      <c r="J264" s="97">
        <v>35.5</v>
      </c>
      <c r="K264" s="95">
        <v>41.02</v>
      </c>
      <c r="L264" s="95">
        <v>41.39</v>
      </c>
      <c r="M264" s="95">
        <v>42.34</v>
      </c>
      <c r="N264" s="134" t="str">
        <f t="shared" si="12"/>
        <v>921</v>
      </c>
      <c r="O264" s="135">
        <f t="shared" si="13"/>
        <v>77538</v>
      </c>
      <c r="P264" s="136">
        <f t="shared" si="14"/>
        <v>4307.6499999999996</v>
      </c>
    </row>
    <row r="265" spans="1:16" ht="13.5" thickBot="1" x14ac:dyDescent="0.25">
      <c r="A265" s="93" t="s">
        <v>227</v>
      </c>
      <c r="B265" s="93" t="s">
        <v>207</v>
      </c>
      <c r="C265" s="93" t="s">
        <v>208</v>
      </c>
      <c r="D265" s="94">
        <v>76670</v>
      </c>
      <c r="E265" s="94">
        <v>50945</v>
      </c>
      <c r="F265" s="95">
        <v>4259.45</v>
      </c>
      <c r="G265" s="95">
        <v>5897.7</v>
      </c>
      <c r="H265" s="95">
        <v>193.9</v>
      </c>
      <c r="I265" s="96">
        <v>272.2</v>
      </c>
      <c r="J265" s="97">
        <v>35.11</v>
      </c>
      <c r="K265" s="95">
        <v>40.57</v>
      </c>
      <c r="L265" s="95">
        <v>40.93</v>
      </c>
      <c r="M265" s="95">
        <v>41.88</v>
      </c>
      <c r="N265" s="134" t="str">
        <f t="shared" si="12"/>
        <v>920</v>
      </c>
      <c r="O265" s="135">
        <f t="shared" si="13"/>
        <v>76670</v>
      </c>
      <c r="P265" s="136">
        <f t="shared" si="14"/>
        <v>4259.45</v>
      </c>
    </row>
    <row r="266" spans="1:16" ht="13.5" thickBot="1" x14ac:dyDescent="0.25">
      <c r="A266" s="93" t="s">
        <v>227</v>
      </c>
      <c r="B266" s="93" t="s">
        <v>209</v>
      </c>
      <c r="C266" s="93" t="s">
        <v>210</v>
      </c>
      <c r="D266" s="94">
        <v>75801</v>
      </c>
      <c r="E266" s="94">
        <v>50076</v>
      </c>
      <c r="F266" s="95">
        <v>4211.1499999999996</v>
      </c>
      <c r="G266" s="95">
        <v>5830.85</v>
      </c>
      <c r="H266" s="95">
        <v>191.7</v>
      </c>
      <c r="I266" s="96">
        <v>269.12</v>
      </c>
      <c r="J266" s="97">
        <v>34.71</v>
      </c>
      <c r="K266" s="95">
        <v>40.11</v>
      </c>
      <c r="L266" s="95">
        <v>40.47</v>
      </c>
      <c r="M266" s="95">
        <v>41.4</v>
      </c>
      <c r="N266" s="134" t="str">
        <f t="shared" si="12"/>
        <v>919</v>
      </c>
      <c r="O266" s="135">
        <f t="shared" si="13"/>
        <v>75801</v>
      </c>
      <c r="P266" s="136">
        <f t="shared" si="14"/>
        <v>4211.1499999999996</v>
      </c>
    </row>
    <row r="267" spans="1:16" ht="13.5" thickBot="1" x14ac:dyDescent="0.25">
      <c r="A267" s="93" t="s">
        <v>227</v>
      </c>
      <c r="B267" s="93" t="s">
        <v>211</v>
      </c>
      <c r="C267" s="93" t="s">
        <v>212</v>
      </c>
      <c r="D267" s="94">
        <v>74788</v>
      </c>
      <c r="E267" s="94">
        <v>49063</v>
      </c>
      <c r="F267" s="95">
        <v>4154.8999999999996</v>
      </c>
      <c r="G267" s="95">
        <v>5752.9</v>
      </c>
      <c r="H267" s="95">
        <v>189.14</v>
      </c>
      <c r="I267" s="96">
        <v>265.52</v>
      </c>
      <c r="J267" s="97">
        <v>34.24</v>
      </c>
      <c r="K267" s="95">
        <v>39.56</v>
      </c>
      <c r="L267" s="95">
        <v>39.92</v>
      </c>
      <c r="M267" s="95">
        <v>40.840000000000003</v>
      </c>
      <c r="N267" s="134" t="str">
        <f t="shared" si="12"/>
        <v>918</v>
      </c>
      <c r="O267" s="135">
        <f t="shared" si="13"/>
        <v>74788</v>
      </c>
      <c r="P267" s="136">
        <f t="shared" si="14"/>
        <v>4154.8999999999996</v>
      </c>
    </row>
    <row r="268" spans="1:16" ht="13.5" thickBot="1" x14ac:dyDescent="0.25">
      <c r="A268" s="93" t="s">
        <v>227</v>
      </c>
      <c r="B268" s="93" t="s">
        <v>213</v>
      </c>
      <c r="C268" s="93" t="s">
        <v>214</v>
      </c>
      <c r="D268" s="94">
        <v>73775</v>
      </c>
      <c r="E268" s="94">
        <v>48050</v>
      </c>
      <c r="F268" s="95">
        <v>4098.6000000000004</v>
      </c>
      <c r="G268" s="95">
        <v>5675</v>
      </c>
      <c r="H268" s="95">
        <v>186.58</v>
      </c>
      <c r="I268" s="96">
        <v>261.92</v>
      </c>
      <c r="J268" s="97">
        <v>33.78</v>
      </c>
      <c r="K268" s="95">
        <v>39.03</v>
      </c>
      <c r="L268" s="95">
        <v>39.380000000000003</v>
      </c>
      <c r="M268" s="95">
        <v>40.29</v>
      </c>
      <c r="N268" s="134" t="str">
        <f t="shared" si="12"/>
        <v>917</v>
      </c>
      <c r="O268" s="135">
        <f t="shared" si="13"/>
        <v>73775</v>
      </c>
      <c r="P268" s="136">
        <f t="shared" si="14"/>
        <v>4098.6000000000004</v>
      </c>
    </row>
    <row r="269" spans="1:16" ht="13.5" thickBot="1" x14ac:dyDescent="0.25">
      <c r="A269" s="93" t="s">
        <v>227</v>
      </c>
      <c r="B269" s="93" t="s">
        <v>215</v>
      </c>
      <c r="C269" s="93" t="s">
        <v>216</v>
      </c>
      <c r="D269" s="94">
        <v>72761</v>
      </c>
      <c r="E269" s="94">
        <v>47036</v>
      </c>
      <c r="F269" s="95">
        <v>4042.3</v>
      </c>
      <c r="G269" s="95">
        <v>5597</v>
      </c>
      <c r="H269" s="95">
        <v>184.01</v>
      </c>
      <c r="I269" s="96">
        <v>258.32</v>
      </c>
      <c r="J269" s="97">
        <v>33.32</v>
      </c>
      <c r="K269" s="95">
        <v>38.5</v>
      </c>
      <c r="L269" s="95">
        <v>38.85</v>
      </c>
      <c r="M269" s="95">
        <v>39.74</v>
      </c>
      <c r="N269" s="134" t="str">
        <f t="shared" si="12"/>
        <v>916</v>
      </c>
      <c r="O269" s="135">
        <f t="shared" si="13"/>
        <v>72761</v>
      </c>
      <c r="P269" s="136">
        <f t="shared" si="14"/>
        <v>4042.3</v>
      </c>
    </row>
    <row r="270" spans="1:16" ht="13.5" thickBot="1" x14ac:dyDescent="0.25">
      <c r="A270" s="93" t="s">
        <v>227</v>
      </c>
      <c r="B270" s="93" t="s">
        <v>217</v>
      </c>
      <c r="C270" s="93" t="s">
        <v>218</v>
      </c>
      <c r="D270" s="94">
        <v>71747</v>
      </c>
      <c r="E270" s="94">
        <v>46022</v>
      </c>
      <c r="F270" s="95">
        <v>3985.95</v>
      </c>
      <c r="G270" s="95">
        <v>5519</v>
      </c>
      <c r="H270" s="95">
        <v>181.45</v>
      </c>
      <c r="I270" s="96">
        <v>254.72</v>
      </c>
      <c r="J270" s="97">
        <v>32.85</v>
      </c>
      <c r="K270" s="95">
        <v>37.96</v>
      </c>
      <c r="L270" s="95">
        <v>38.299999999999997</v>
      </c>
      <c r="M270" s="95">
        <v>39.18</v>
      </c>
      <c r="N270" s="134" t="str">
        <f t="shared" si="12"/>
        <v>915</v>
      </c>
      <c r="O270" s="135">
        <f t="shared" si="13"/>
        <v>71747</v>
      </c>
      <c r="P270" s="136">
        <f t="shared" si="14"/>
        <v>3985.95</v>
      </c>
    </row>
    <row r="271" spans="1:16" ht="13.5" thickBot="1" x14ac:dyDescent="0.25">
      <c r="A271" s="93" t="s">
        <v>227</v>
      </c>
      <c r="B271" s="93" t="s">
        <v>219</v>
      </c>
      <c r="C271" s="93" t="s">
        <v>220</v>
      </c>
      <c r="D271" s="94">
        <v>70735</v>
      </c>
      <c r="E271" s="94">
        <v>45010</v>
      </c>
      <c r="F271" s="95">
        <v>3929.7</v>
      </c>
      <c r="G271" s="95">
        <v>5441.15</v>
      </c>
      <c r="H271" s="95">
        <v>178.89</v>
      </c>
      <c r="I271" s="96">
        <v>251.13</v>
      </c>
      <c r="J271" s="97">
        <v>32.39</v>
      </c>
      <c r="K271" s="95">
        <v>37.43</v>
      </c>
      <c r="L271" s="95">
        <v>37.76</v>
      </c>
      <c r="M271" s="95">
        <v>38.630000000000003</v>
      </c>
      <c r="N271" s="134" t="str">
        <f t="shared" si="12"/>
        <v>914</v>
      </c>
      <c r="O271" s="135">
        <f t="shared" si="13"/>
        <v>70735</v>
      </c>
      <c r="P271" s="136">
        <f t="shared" si="14"/>
        <v>3929.7</v>
      </c>
    </row>
    <row r="272" spans="1:16" ht="13.5" thickBot="1" x14ac:dyDescent="0.25">
      <c r="A272" s="93" t="s">
        <v>227</v>
      </c>
      <c r="B272" s="93" t="s">
        <v>221</v>
      </c>
      <c r="C272" s="93" t="s">
        <v>222</v>
      </c>
      <c r="D272" s="94">
        <v>69723</v>
      </c>
      <c r="E272" s="94">
        <v>43998</v>
      </c>
      <c r="F272" s="95">
        <v>3873.5</v>
      </c>
      <c r="G272" s="95">
        <v>5363.3</v>
      </c>
      <c r="H272" s="95">
        <v>176.33</v>
      </c>
      <c r="I272" s="96">
        <v>247.54</v>
      </c>
      <c r="J272" s="97">
        <v>31.92</v>
      </c>
      <c r="K272" s="95">
        <v>36.880000000000003</v>
      </c>
      <c r="L272" s="95">
        <v>37.22</v>
      </c>
      <c r="M272" s="95">
        <v>38.07</v>
      </c>
      <c r="N272" s="134" t="str">
        <f t="shared" si="12"/>
        <v>913</v>
      </c>
      <c r="O272" s="135">
        <f t="shared" si="13"/>
        <v>69723</v>
      </c>
      <c r="P272" s="136">
        <f t="shared" si="14"/>
        <v>3873.5</v>
      </c>
    </row>
    <row r="273" spans="1:16" ht="13.5" thickBot="1" x14ac:dyDescent="0.25">
      <c r="A273" s="93" t="s">
        <v>227</v>
      </c>
      <c r="B273" s="93" t="s">
        <v>223</v>
      </c>
      <c r="C273" s="93" t="s">
        <v>180</v>
      </c>
      <c r="D273" s="94">
        <v>68710</v>
      </c>
      <c r="E273" s="94">
        <v>42985</v>
      </c>
      <c r="F273" s="95">
        <v>3817.2</v>
      </c>
      <c r="G273" s="95">
        <v>5285.4</v>
      </c>
      <c r="H273" s="95">
        <v>173.77</v>
      </c>
      <c r="I273" s="96">
        <v>243.94</v>
      </c>
      <c r="J273" s="97">
        <v>31.46</v>
      </c>
      <c r="K273" s="95">
        <v>36.35</v>
      </c>
      <c r="L273" s="95">
        <v>36.68</v>
      </c>
      <c r="M273" s="95">
        <v>37.520000000000003</v>
      </c>
      <c r="N273" s="134" t="str">
        <f t="shared" si="12"/>
        <v>912</v>
      </c>
      <c r="O273" s="135">
        <f t="shared" si="13"/>
        <v>68710</v>
      </c>
      <c r="P273" s="136">
        <f t="shared" si="14"/>
        <v>3817.2</v>
      </c>
    </row>
    <row r="274" spans="1:16" ht="13.5" thickBot="1" x14ac:dyDescent="0.25">
      <c r="A274" s="93" t="s">
        <v>227</v>
      </c>
      <c r="B274" s="93" t="s">
        <v>224</v>
      </c>
      <c r="C274" s="93" t="s">
        <v>179</v>
      </c>
      <c r="D274" s="94">
        <v>67695</v>
      </c>
      <c r="E274" s="94">
        <v>41970</v>
      </c>
      <c r="F274" s="95">
        <v>3760.85</v>
      </c>
      <c r="G274" s="95">
        <v>5207.3</v>
      </c>
      <c r="H274" s="95">
        <v>171.2</v>
      </c>
      <c r="I274" s="96">
        <v>240.34</v>
      </c>
      <c r="J274" s="97">
        <v>31</v>
      </c>
      <c r="K274" s="95">
        <v>35.82</v>
      </c>
      <c r="L274" s="95">
        <v>36.14</v>
      </c>
      <c r="M274" s="95">
        <v>36.97</v>
      </c>
      <c r="N274" s="134" t="str">
        <f t="shared" si="12"/>
        <v>911</v>
      </c>
      <c r="O274" s="135">
        <f t="shared" si="13"/>
        <v>67695</v>
      </c>
      <c r="P274" s="136">
        <f t="shared" si="14"/>
        <v>3760.85</v>
      </c>
    </row>
    <row r="275" spans="1:16" ht="13.5" thickBot="1" x14ac:dyDescent="0.25">
      <c r="A275" s="93" t="s">
        <v>227</v>
      </c>
      <c r="B275" s="93" t="s">
        <v>225</v>
      </c>
      <c r="C275" s="93" t="s">
        <v>178</v>
      </c>
      <c r="D275" s="94">
        <v>66683</v>
      </c>
      <c r="E275" s="94">
        <v>40958</v>
      </c>
      <c r="F275" s="95">
        <v>3704.6</v>
      </c>
      <c r="G275" s="95">
        <v>5129.45</v>
      </c>
      <c r="H275" s="95">
        <v>168.64</v>
      </c>
      <c r="I275" s="96">
        <v>236.74</v>
      </c>
      <c r="J275" s="97">
        <v>30.53</v>
      </c>
      <c r="K275" s="95">
        <v>35.28</v>
      </c>
      <c r="L275" s="95">
        <v>35.590000000000003</v>
      </c>
      <c r="M275" s="95">
        <v>36.409999999999997</v>
      </c>
      <c r="N275" s="134" t="str">
        <f t="shared" si="12"/>
        <v>910</v>
      </c>
      <c r="O275" s="135">
        <f t="shared" si="13"/>
        <v>66683</v>
      </c>
      <c r="P275" s="136">
        <f t="shared" si="14"/>
        <v>3704.6</v>
      </c>
    </row>
    <row r="276" spans="1:16" ht="13.5" thickBot="1" x14ac:dyDescent="0.25">
      <c r="A276" s="93" t="s">
        <v>227</v>
      </c>
      <c r="B276" s="93" t="s">
        <v>226</v>
      </c>
      <c r="C276" s="93" t="s">
        <v>227</v>
      </c>
      <c r="D276" s="94">
        <v>65668</v>
      </c>
      <c r="E276" s="94">
        <v>39943</v>
      </c>
      <c r="F276" s="95">
        <v>3648.2</v>
      </c>
      <c r="G276" s="95">
        <v>5051.3999999999996</v>
      </c>
      <c r="H276" s="95">
        <v>166.07</v>
      </c>
      <c r="I276" s="96">
        <v>233.14</v>
      </c>
      <c r="J276" s="97">
        <v>30.07</v>
      </c>
      <c r="K276" s="95">
        <v>34.75</v>
      </c>
      <c r="L276" s="95">
        <v>35.06</v>
      </c>
      <c r="M276" s="95">
        <v>35.86</v>
      </c>
      <c r="N276" s="134" t="str">
        <f t="shared" si="12"/>
        <v>909</v>
      </c>
      <c r="O276" s="135">
        <f t="shared" si="13"/>
        <v>65668</v>
      </c>
      <c r="P276" s="136">
        <f t="shared" si="14"/>
        <v>3648.2</v>
      </c>
    </row>
    <row r="277" spans="1:16" ht="13.5" thickBot="1" x14ac:dyDescent="0.25">
      <c r="A277" s="93" t="s">
        <v>227</v>
      </c>
      <c r="B277" s="93" t="s">
        <v>228</v>
      </c>
      <c r="C277" s="93" t="s">
        <v>229</v>
      </c>
      <c r="D277" s="94">
        <v>64655</v>
      </c>
      <c r="E277" s="94">
        <v>38930</v>
      </c>
      <c r="F277" s="95">
        <v>3591.95</v>
      </c>
      <c r="G277" s="95">
        <v>4973.45</v>
      </c>
      <c r="H277" s="95">
        <v>163.51</v>
      </c>
      <c r="I277" s="96">
        <v>229.54</v>
      </c>
      <c r="J277" s="97">
        <v>29.6</v>
      </c>
      <c r="K277" s="95">
        <v>34.200000000000003</v>
      </c>
      <c r="L277" s="95">
        <v>34.51</v>
      </c>
      <c r="M277" s="95">
        <v>35.299999999999997</v>
      </c>
      <c r="N277" s="134" t="str">
        <f t="shared" si="12"/>
        <v>908</v>
      </c>
      <c r="O277" s="135">
        <f t="shared" si="13"/>
        <v>64655</v>
      </c>
      <c r="P277" s="136">
        <f t="shared" si="14"/>
        <v>3591.95</v>
      </c>
    </row>
    <row r="278" spans="1:16" ht="13.5" thickBot="1" x14ac:dyDescent="0.25">
      <c r="A278" s="93" t="s">
        <v>227</v>
      </c>
      <c r="B278" s="93" t="s">
        <v>230</v>
      </c>
      <c r="C278" s="93" t="s">
        <v>231</v>
      </c>
      <c r="D278" s="94">
        <v>63645</v>
      </c>
      <c r="E278" s="94">
        <v>37920</v>
      </c>
      <c r="F278" s="95">
        <v>3535.85</v>
      </c>
      <c r="G278" s="95">
        <v>4895.75</v>
      </c>
      <c r="H278" s="95">
        <v>160.96</v>
      </c>
      <c r="I278" s="96">
        <v>225.96</v>
      </c>
      <c r="J278" s="97">
        <v>29.14</v>
      </c>
      <c r="K278" s="95">
        <v>33.67</v>
      </c>
      <c r="L278" s="95">
        <v>33.97</v>
      </c>
      <c r="M278" s="95">
        <v>34.76</v>
      </c>
      <c r="N278" s="134" t="str">
        <f t="shared" si="12"/>
        <v>907</v>
      </c>
      <c r="O278" s="135">
        <f t="shared" si="13"/>
        <v>63645</v>
      </c>
      <c r="P278" s="136">
        <f t="shared" si="14"/>
        <v>3535.85</v>
      </c>
    </row>
    <row r="279" spans="1:16" ht="13.5" thickBot="1" x14ac:dyDescent="0.25">
      <c r="A279" s="93" t="s">
        <v>227</v>
      </c>
      <c r="B279" s="93" t="s">
        <v>232</v>
      </c>
      <c r="C279" s="93" t="s">
        <v>233</v>
      </c>
      <c r="D279" s="94">
        <v>62632</v>
      </c>
      <c r="E279" s="94">
        <v>36907</v>
      </c>
      <c r="F279" s="95">
        <v>3479.55</v>
      </c>
      <c r="G279" s="95">
        <v>4817.8500000000004</v>
      </c>
      <c r="H279" s="95">
        <v>158.38999999999999</v>
      </c>
      <c r="I279" s="96">
        <v>222.36</v>
      </c>
      <c r="J279" s="97">
        <v>28.68</v>
      </c>
      <c r="K279" s="95">
        <v>33.14</v>
      </c>
      <c r="L279" s="95">
        <v>33.44</v>
      </c>
      <c r="M279" s="95">
        <v>34.21</v>
      </c>
      <c r="N279" s="134" t="str">
        <f t="shared" si="12"/>
        <v>906</v>
      </c>
      <c r="O279" s="135">
        <f t="shared" si="13"/>
        <v>62632</v>
      </c>
      <c r="P279" s="136">
        <f t="shared" si="14"/>
        <v>3479.55</v>
      </c>
    </row>
    <row r="280" spans="1:16" ht="13.5" thickBot="1" x14ac:dyDescent="0.25">
      <c r="A280" s="93" t="s">
        <v>227</v>
      </c>
      <c r="B280" s="93" t="s">
        <v>234</v>
      </c>
      <c r="C280" s="93" t="s">
        <v>235</v>
      </c>
      <c r="D280" s="94">
        <v>61618</v>
      </c>
      <c r="E280" s="94">
        <v>35893</v>
      </c>
      <c r="F280" s="95">
        <v>3423.2</v>
      </c>
      <c r="G280" s="95">
        <v>4739.8500000000004</v>
      </c>
      <c r="H280" s="95">
        <v>155.83000000000001</v>
      </c>
      <c r="I280" s="96">
        <v>218.76</v>
      </c>
      <c r="J280" s="97">
        <v>28.21</v>
      </c>
      <c r="K280" s="95">
        <v>32.6</v>
      </c>
      <c r="L280" s="95">
        <v>32.89</v>
      </c>
      <c r="M280" s="95">
        <v>33.65</v>
      </c>
      <c r="N280" s="134" t="str">
        <f t="shared" si="12"/>
        <v>905</v>
      </c>
      <c r="O280" s="135">
        <f t="shared" si="13"/>
        <v>61618</v>
      </c>
      <c r="P280" s="136">
        <f t="shared" si="14"/>
        <v>3423.2</v>
      </c>
    </row>
    <row r="281" spans="1:16" ht="13.5" thickBot="1" x14ac:dyDescent="0.25">
      <c r="A281" s="93" t="s">
        <v>227</v>
      </c>
      <c r="B281" s="93" t="s">
        <v>236</v>
      </c>
      <c r="C281" s="93" t="s">
        <v>237</v>
      </c>
      <c r="D281" s="94">
        <v>60604</v>
      </c>
      <c r="E281" s="94">
        <v>34879</v>
      </c>
      <c r="F281" s="95">
        <v>3366.9</v>
      </c>
      <c r="G281" s="95">
        <v>4661.8500000000004</v>
      </c>
      <c r="H281" s="95">
        <v>153.27000000000001</v>
      </c>
      <c r="I281" s="96">
        <v>215.16</v>
      </c>
      <c r="J281" s="97">
        <v>27.75</v>
      </c>
      <c r="K281" s="95">
        <v>32.07</v>
      </c>
      <c r="L281" s="95">
        <v>32.35</v>
      </c>
      <c r="M281" s="95">
        <v>33.1</v>
      </c>
      <c r="N281" s="134" t="str">
        <f t="shared" si="12"/>
        <v>904</v>
      </c>
      <c r="O281" s="135">
        <f t="shared" si="13"/>
        <v>60604</v>
      </c>
      <c r="P281" s="136">
        <f t="shared" si="14"/>
        <v>3366.9</v>
      </c>
    </row>
    <row r="282" spans="1:16" ht="13.5" thickBot="1" x14ac:dyDescent="0.25">
      <c r="A282" s="93" t="s">
        <v>227</v>
      </c>
      <c r="B282" s="93" t="s">
        <v>238</v>
      </c>
      <c r="C282" s="93" t="s">
        <v>239</v>
      </c>
      <c r="D282" s="94">
        <v>59591</v>
      </c>
      <c r="E282" s="94">
        <v>33866</v>
      </c>
      <c r="F282" s="95">
        <v>3310.6</v>
      </c>
      <c r="G282" s="95">
        <v>4583.8999999999996</v>
      </c>
      <c r="H282" s="95">
        <v>150.69999999999999</v>
      </c>
      <c r="I282" s="96">
        <v>211.57</v>
      </c>
      <c r="J282" s="97">
        <v>27.29</v>
      </c>
      <c r="K282" s="95">
        <v>31.53</v>
      </c>
      <c r="L282" s="95">
        <v>31.82</v>
      </c>
      <c r="M282" s="95">
        <v>32.549999999999997</v>
      </c>
      <c r="N282" s="134" t="str">
        <f t="shared" si="12"/>
        <v>903</v>
      </c>
      <c r="O282" s="135">
        <f t="shared" si="13"/>
        <v>59591</v>
      </c>
      <c r="P282" s="136">
        <f t="shared" si="14"/>
        <v>3310.6</v>
      </c>
    </row>
    <row r="283" spans="1:16" ht="13.5" thickBot="1" x14ac:dyDescent="0.25">
      <c r="A283" s="93" t="s">
        <v>227</v>
      </c>
      <c r="B283" s="93" t="s">
        <v>240</v>
      </c>
      <c r="C283" s="93" t="s">
        <v>241</v>
      </c>
      <c r="D283" s="94">
        <v>57563</v>
      </c>
      <c r="E283" s="94">
        <v>31838</v>
      </c>
      <c r="F283" s="95">
        <v>3197.95</v>
      </c>
      <c r="G283" s="95">
        <v>4427.8999999999996</v>
      </c>
      <c r="H283" s="95">
        <v>145.58000000000001</v>
      </c>
      <c r="I283" s="96">
        <v>204.37</v>
      </c>
      <c r="J283" s="97">
        <v>26.36</v>
      </c>
      <c r="K283" s="95">
        <v>30.46</v>
      </c>
      <c r="L283" s="95">
        <v>30.73</v>
      </c>
      <c r="M283" s="95">
        <v>31.44</v>
      </c>
      <c r="N283" s="134" t="str">
        <f t="shared" si="12"/>
        <v>902</v>
      </c>
      <c r="O283" s="135">
        <f t="shared" si="13"/>
        <v>57563</v>
      </c>
      <c r="P283" s="136">
        <f t="shared" si="14"/>
        <v>3197.95</v>
      </c>
    </row>
    <row r="284" spans="1:16" ht="13.5" thickBot="1" x14ac:dyDescent="0.25">
      <c r="A284" s="93" t="s">
        <v>227</v>
      </c>
      <c r="B284" s="93" t="s">
        <v>242</v>
      </c>
      <c r="C284" s="93" t="s">
        <v>184</v>
      </c>
      <c r="D284" s="94">
        <v>55536</v>
      </c>
      <c r="E284" s="94">
        <v>29811</v>
      </c>
      <c r="F284" s="95">
        <v>3085.35</v>
      </c>
      <c r="G284" s="95">
        <v>4272</v>
      </c>
      <c r="H284" s="95">
        <v>140.44999999999999</v>
      </c>
      <c r="I284" s="96">
        <v>197.17</v>
      </c>
      <c r="J284" s="97">
        <v>25.43</v>
      </c>
      <c r="K284" s="95">
        <v>29.38</v>
      </c>
      <c r="L284" s="95">
        <v>29.65</v>
      </c>
      <c r="M284" s="95">
        <v>30.33</v>
      </c>
      <c r="N284" s="134" t="str">
        <f t="shared" si="12"/>
        <v>901</v>
      </c>
      <c r="O284" s="135">
        <f t="shared" si="13"/>
        <v>55536</v>
      </c>
      <c r="P284" s="136">
        <f t="shared" si="14"/>
        <v>3085.35</v>
      </c>
    </row>
    <row r="285" spans="1:16" ht="13.5" thickBot="1" x14ac:dyDescent="0.25">
      <c r="A285" s="93" t="s">
        <v>178</v>
      </c>
      <c r="B285" s="93" t="s">
        <v>185</v>
      </c>
      <c r="C285" s="93" t="s">
        <v>186</v>
      </c>
      <c r="D285" s="94">
        <v>89964</v>
      </c>
      <c r="E285" s="94">
        <v>64239</v>
      </c>
      <c r="F285" s="95">
        <v>4998</v>
      </c>
      <c r="G285" s="95">
        <v>6920.3</v>
      </c>
      <c r="H285" s="95">
        <v>227.52</v>
      </c>
      <c r="I285" s="96">
        <v>319.39999999999998</v>
      </c>
      <c r="J285" s="97">
        <v>41.19</v>
      </c>
      <c r="K285" s="95">
        <v>47.6</v>
      </c>
      <c r="L285" s="95">
        <v>48.02</v>
      </c>
      <c r="M285" s="95">
        <v>49.13</v>
      </c>
      <c r="N285" s="134" t="str">
        <f t="shared" si="12"/>
        <v>1031</v>
      </c>
      <c r="O285" s="135">
        <f t="shared" si="13"/>
        <v>89964</v>
      </c>
      <c r="P285" s="136">
        <f t="shared" si="14"/>
        <v>4998</v>
      </c>
    </row>
    <row r="286" spans="1:16" ht="13.5" thickBot="1" x14ac:dyDescent="0.25">
      <c r="A286" s="93" t="s">
        <v>178</v>
      </c>
      <c r="B286" s="93" t="s">
        <v>187</v>
      </c>
      <c r="C286" s="93" t="s">
        <v>188</v>
      </c>
      <c r="D286" s="94">
        <v>89061</v>
      </c>
      <c r="E286" s="94">
        <v>63336</v>
      </c>
      <c r="F286" s="95">
        <v>4947.8500000000004</v>
      </c>
      <c r="G286" s="95">
        <v>6850.85</v>
      </c>
      <c r="H286" s="95">
        <v>225.23</v>
      </c>
      <c r="I286" s="96">
        <v>316.19</v>
      </c>
      <c r="J286" s="97">
        <v>40.78</v>
      </c>
      <c r="K286" s="95">
        <v>47.12</v>
      </c>
      <c r="L286" s="95">
        <v>47.55</v>
      </c>
      <c r="M286" s="95">
        <v>48.64</v>
      </c>
      <c r="N286" s="134" t="str">
        <f t="shared" si="12"/>
        <v>1030</v>
      </c>
      <c r="O286" s="135">
        <f t="shared" si="13"/>
        <v>89061</v>
      </c>
      <c r="P286" s="136">
        <f t="shared" si="14"/>
        <v>4947.8500000000004</v>
      </c>
    </row>
    <row r="287" spans="1:16" ht="13.5" thickBot="1" x14ac:dyDescent="0.25">
      <c r="A287" s="93" t="s">
        <v>178</v>
      </c>
      <c r="B287" s="93" t="s">
        <v>189</v>
      </c>
      <c r="C287" s="93" t="s">
        <v>190</v>
      </c>
      <c r="D287" s="94">
        <v>88151</v>
      </c>
      <c r="E287" s="94">
        <v>62426</v>
      </c>
      <c r="F287" s="95">
        <v>4897.3</v>
      </c>
      <c r="G287" s="95">
        <v>6780.85</v>
      </c>
      <c r="H287" s="95">
        <v>222.93</v>
      </c>
      <c r="I287" s="96">
        <v>312.95999999999998</v>
      </c>
      <c r="J287" s="97">
        <v>40.36</v>
      </c>
      <c r="K287" s="95">
        <v>46.64</v>
      </c>
      <c r="L287" s="95">
        <v>47.06</v>
      </c>
      <c r="M287" s="95">
        <v>48.14</v>
      </c>
      <c r="N287" s="134" t="str">
        <f t="shared" si="12"/>
        <v>1029</v>
      </c>
      <c r="O287" s="135">
        <f t="shared" si="13"/>
        <v>88151</v>
      </c>
      <c r="P287" s="136">
        <f t="shared" si="14"/>
        <v>4897.3</v>
      </c>
    </row>
    <row r="288" spans="1:16" ht="13.5" thickBot="1" x14ac:dyDescent="0.25">
      <c r="A288" s="93" t="s">
        <v>178</v>
      </c>
      <c r="B288" s="93" t="s">
        <v>191</v>
      </c>
      <c r="C288" s="93" t="s">
        <v>192</v>
      </c>
      <c r="D288" s="94">
        <v>87244</v>
      </c>
      <c r="E288" s="94">
        <v>61519</v>
      </c>
      <c r="F288" s="95">
        <v>4846.8999999999996</v>
      </c>
      <c r="G288" s="95">
        <v>6711.1</v>
      </c>
      <c r="H288" s="95">
        <v>220.64</v>
      </c>
      <c r="I288" s="96">
        <v>309.74</v>
      </c>
      <c r="J288" s="97">
        <v>39.950000000000003</v>
      </c>
      <c r="K288" s="95">
        <v>46.16</v>
      </c>
      <c r="L288" s="95">
        <v>46.58</v>
      </c>
      <c r="M288" s="95">
        <v>47.65</v>
      </c>
      <c r="N288" s="134" t="str">
        <f t="shared" si="12"/>
        <v>1028</v>
      </c>
      <c r="O288" s="135">
        <f t="shared" si="13"/>
        <v>87244</v>
      </c>
      <c r="P288" s="136">
        <f t="shared" si="14"/>
        <v>4846.8999999999996</v>
      </c>
    </row>
    <row r="289" spans="1:16" ht="13.5" thickBot="1" x14ac:dyDescent="0.25">
      <c r="A289" s="93" t="s">
        <v>178</v>
      </c>
      <c r="B289" s="93" t="s">
        <v>193</v>
      </c>
      <c r="C289" s="93" t="s">
        <v>194</v>
      </c>
      <c r="D289" s="94">
        <v>86338</v>
      </c>
      <c r="E289" s="94">
        <v>60613</v>
      </c>
      <c r="F289" s="95">
        <v>4796.55</v>
      </c>
      <c r="G289" s="95">
        <v>6641.4</v>
      </c>
      <c r="H289" s="95">
        <v>218.35</v>
      </c>
      <c r="I289" s="96">
        <v>306.52999999999997</v>
      </c>
      <c r="J289" s="97">
        <v>39.53</v>
      </c>
      <c r="K289" s="95">
        <v>45.68</v>
      </c>
      <c r="L289" s="95">
        <v>46.09</v>
      </c>
      <c r="M289" s="95">
        <v>47.15</v>
      </c>
      <c r="N289" s="134" t="str">
        <f t="shared" si="12"/>
        <v>1027</v>
      </c>
      <c r="O289" s="135">
        <f t="shared" si="13"/>
        <v>86338</v>
      </c>
      <c r="P289" s="136">
        <f t="shared" si="14"/>
        <v>4796.55</v>
      </c>
    </row>
    <row r="290" spans="1:16" ht="13.5" thickBot="1" x14ac:dyDescent="0.25">
      <c r="A290" s="93" t="s">
        <v>178</v>
      </c>
      <c r="B290" s="93" t="s">
        <v>195</v>
      </c>
      <c r="C290" s="93" t="s">
        <v>196</v>
      </c>
      <c r="D290" s="94">
        <v>85432</v>
      </c>
      <c r="E290" s="94">
        <v>59707</v>
      </c>
      <c r="F290" s="95">
        <v>4746.2</v>
      </c>
      <c r="G290" s="95">
        <v>6571.7</v>
      </c>
      <c r="H290" s="95">
        <v>216.06</v>
      </c>
      <c r="I290" s="96">
        <v>303.31</v>
      </c>
      <c r="J290" s="97">
        <v>39.119999999999997</v>
      </c>
      <c r="K290" s="95">
        <v>45.2</v>
      </c>
      <c r="L290" s="95">
        <v>45.61</v>
      </c>
      <c r="M290" s="95">
        <v>46.66</v>
      </c>
      <c r="N290" s="134" t="str">
        <f t="shared" si="12"/>
        <v>1026</v>
      </c>
      <c r="O290" s="135">
        <f t="shared" si="13"/>
        <v>85432</v>
      </c>
      <c r="P290" s="136">
        <f t="shared" si="14"/>
        <v>4746.2</v>
      </c>
    </row>
    <row r="291" spans="1:16" ht="13.5" thickBot="1" x14ac:dyDescent="0.25">
      <c r="A291" s="93" t="s">
        <v>178</v>
      </c>
      <c r="B291" s="93" t="s">
        <v>197</v>
      </c>
      <c r="C291" s="93" t="s">
        <v>198</v>
      </c>
      <c r="D291" s="94">
        <v>84524</v>
      </c>
      <c r="E291" s="94">
        <v>58799</v>
      </c>
      <c r="F291" s="95">
        <v>4695.8</v>
      </c>
      <c r="G291" s="95">
        <v>6501.85</v>
      </c>
      <c r="H291" s="95">
        <v>213.76</v>
      </c>
      <c r="I291" s="96">
        <v>300.08999999999997</v>
      </c>
      <c r="J291" s="97">
        <v>38.700000000000003</v>
      </c>
      <c r="K291" s="95">
        <v>44.72</v>
      </c>
      <c r="L291" s="95">
        <v>45.12</v>
      </c>
      <c r="M291" s="95">
        <v>46.16</v>
      </c>
      <c r="N291" s="134" t="str">
        <f t="shared" si="12"/>
        <v>1025</v>
      </c>
      <c r="O291" s="135">
        <f t="shared" si="13"/>
        <v>84524</v>
      </c>
      <c r="P291" s="136">
        <f t="shared" si="14"/>
        <v>4695.8</v>
      </c>
    </row>
    <row r="292" spans="1:16" ht="13.5" thickBot="1" x14ac:dyDescent="0.25">
      <c r="A292" s="93" t="s">
        <v>178</v>
      </c>
      <c r="B292" s="93" t="s">
        <v>199</v>
      </c>
      <c r="C292" s="93" t="s">
        <v>200</v>
      </c>
      <c r="D292" s="94">
        <v>83619</v>
      </c>
      <c r="E292" s="94">
        <v>57894</v>
      </c>
      <c r="F292" s="95">
        <v>4645.5</v>
      </c>
      <c r="G292" s="95">
        <v>6432.25</v>
      </c>
      <c r="H292" s="95">
        <v>211.47</v>
      </c>
      <c r="I292" s="96">
        <v>296.87</v>
      </c>
      <c r="J292" s="97">
        <v>38.29</v>
      </c>
      <c r="K292" s="95">
        <v>44.24</v>
      </c>
      <c r="L292" s="95">
        <v>44.64</v>
      </c>
      <c r="M292" s="95">
        <v>45.67</v>
      </c>
      <c r="N292" s="134" t="str">
        <f t="shared" si="12"/>
        <v>1024</v>
      </c>
      <c r="O292" s="135">
        <f t="shared" si="13"/>
        <v>83619</v>
      </c>
      <c r="P292" s="136">
        <f t="shared" si="14"/>
        <v>4645.5</v>
      </c>
    </row>
    <row r="293" spans="1:16" ht="13.5" thickBot="1" x14ac:dyDescent="0.25">
      <c r="A293" s="93" t="s">
        <v>178</v>
      </c>
      <c r="B293" s="93" t="s">
        <v>201</v>
      </c>
      <c r="C293" s="93" t="s">
        <v>202</v>
      </c>
      <c r="D293" s="94">
        <v>82711</v>
      </c>
      <c r="E293" s="94">
        <v>56986</v>
      </c>
      <c r="F293" s="95">
        <v>4595.05</v>
      </c>
      <c r="G293" s="95">
        <v>6362.4</v>
      </c>
      <c r="H293" s="95">
        <v>209.17</v>
      </c>
      <c r="I293" s="96">
        <v>293.64999999999998</v>
      </c>
      <c r="J293" s="97">
        <v>37.869999999999997</v>
      </c>
      <c r="K293" s="95">
        <v>43.76</v>
      </c>
      <c r="L293" s="95">
        <v>44.15</v>
      </c>
      <c r="M293" s="95">
        <v>45.17</v>
      </c>
      <c r="N293" s="134" t="str">
        <f t="shared" si="12"/>
        <v>1023</v>
      </c>
      <c r="O293" s="135">
        <f t="shared" si="13"/>
        <v>82711</v>
      </c>
      <c r="P293" s="136">
        <f t="shared" si="14"/>
        <v>4595.05</v>
      </c>
    </row>
    <row r="294" spans="1:16" ht="13.5" thickBot="1" x14ac:dyDescent="0.25">
      <c r="A294" s="93" t="s">
        <v>178</v>
      </c>
      <c r="B294" s="93" t="s">
        <v>203</v>
      </c>
      <c r="C294" s="93" t="s">
        <v>204</v>
      </c>
      <c r="D294" s="94">
        <v>81803</v>
      </c>
      <c r="E294" s="94">
        <v>56078</v>
      </c>
      <c r="F294" s="95">
        <v>4544.6000000000004</v>
      </c>
      <c r="G294" s="95">
        <v>6292.55</v>
      </c>
      <c r="H294" s="95">
        <v>206.88</v>
      </c>
      <c r="I294" s="96">
        <v>290.42</v>
      </c>
      <c r="J294" s="97">
        <v>37.46</v>
      </c>
      <c r="K294" s="95">
        <v>43.29</v>
      </c>
      <c r="L294" s="95">
        <v>43.67</v>
      </c>
      <c r="M294" s="95">
        <v>44.68</v>
      </c>
      <c r="N294" s="134" t="str">
        <f t="shared" si="12"/>
        <v>1022</v>
      </c>
      <c r="O294" s="135">
        <f t="shared" si="13"/>
        <v>81803</v>
      </c>
      <c r="P294" s="136">
        <f t="shared" si="14"/>
        <v>4544.6000000000004</v>
      </c>
    </row>
    <row r="295" spans="1:16" ht="13.5" thickBot="1" x14ac:dyDescent="0.25">
      <c r="A295" s="93" t="s">
        <v>178</v>
      </c>
      <c r="B295" s="93" t="s">
        <v>205</v>
      </c>
      <c r="C295" s="93" t="s">
        <v>206</v>
      </c>
      <c r="D295" s="94">
        <v>80895</v>
      </c>
      <c r="E295" s="94">
        <v>55170</v>
      </c>
      <c r="F295" s="95">
        <v>4494.1499999999996</v>
      </c>
      <c r="G295" s="95">
        <v>6222.7</v>
      </c>
      <c r="H295" s="95">
        <v>204.58</v>
      </c>
      <c r="I295" s="96">
        <v>287.2</v>
      </c>
      <c r="J295" s="97">
        <v>37.04</v>
      </c>
      <c r="K295" s="95">
        <v>42.8</v>
      </c>
      <c r="L295" s="95">
        <v>43.18</v>
      </c>
      <c r="M295" s="95">
        <v>44.18</v>
      </c>
      <c r="N295" s="134" t="str">
        <f t="shared" si="12"/>
        <v>1021</v>
      </c>
      <c r="O295" s="135">
        <f t="shared" si="13"/>
        <v>80895</v>
      </c>
      <c r="P295" s="136">
        <f t="shared" si="14"/>
        <v>4494.1499999999996</v>
      </c>
    </row>
    <row r="296" spans="1:16" ht="13.5" thickBot="1" x14ac:dyDescent="0.25">
      <c r="A296" s="93" t="s">
        <v>178</v>
      </c>
      <c r="B296" s="93" t="s">
        <v>207</v>
      </c>
      <c r="C296" s="93" t="s">
        <v>208</v>
      </c>
      <c r="D296" s="94">
        <v>79989</v>
      </c>
      <c r="E296" s="94">
        <v>54264</v>
      </c>
      <c r="F296" s="95">
        <v>4443.8500000000004</v>
      </c>
      <c r="G296" s="95">
        <v>6153</v>
      </c>
      <c r="H296" s="95">
        <v>202.29</v>
      </c>
      <c r="I296" s="96">
        <v>283.98</v>
      </c>
      <c r="J296" s="97">
        <v>36.630000000000003</v>
      </c>
      <c r="K296" s="95">
        <v>42.33</v>
      </c>
      <c r="L296" s="95">
        <v>42.71</v>
      </c>
      <c r="M296" s="95">
        <v>43.69</v>
      </c>
      <c r="N296" s="134" t="str">
        <f t="shared" si="12"/>
        <v>1020</v>
      </c>
      <c r="O296" s="135">
        <f t="shared" si="13"/>
        <v>79989</v>
      </c>
      <c r="P296" s="136">
        <f t="shared" si="14"/>
        <v>4443.8500000000004</v>
      </c>
    </row>
    <row r="297" spans="1:16" ht="13.5" thickBot="1" x14ac:dyDescent="0.25">
      <c r="A297" s="93" t="s">
        <v>178</v>
      </c>
      <c r="B297" s="93" t="s">
        <v>209</v>
      </c>
      <c r="C297" s="93" t="s">
        <v>210</v>
      </c>
      <c r="D297" s="94">
        <v>79083</v>
      </c>
      <c r="E297" s="94">
        <v>53358</v>
      </c>
      <c r="F297" s="95">
        <v>4393.5</v>
      </c>
      <c r="G297" s="95">
        <v>6083.3</v>
      </c>
      <c r="H297" s="95">
        <v>200</v>
      </c>
      <c r="I297" s="96">
        <v>280.77</v>
      </c>
      <c r="J297" s="97">
        <v>36.21</v>
      </c>
      <c r="K297" s="95">
        <v>41.84</v>
      </c>
      <c r="L297" s="95">
        <v>42.22</v>
      </c>
      <c r="M297" s="95">
        <v>43.19</v>
      </c>
      <c r="N297" s="134" t="str">
        <f t="shared" si="12"/>
        <v>1019</v>
      </c>
      <c r="O297" s="135">
        <f t="shared" si="13"/>
        <v>79083</v>
      </c>
      <c r="P297" s="136">
        <f t="shared" si="14"/>
        <v>4393.5</v>
      </c>
    </row>
    <row r="298" spans="1:16" ht="13.5" thickBot="1" x14ac:dyDescent="0.25">
      <c r="A298" s="93" t="s">
        <v>178</v>
      </c>
      <c r="B298" s="93" t="s">
        <v>211</v>
      </c>
      <c r="C298" s="93" t="s">
        <v>212</v>
      </c>
      <c r="D298" s="94">
        <v>78025</v>
      </c>
      <c r="E298" s="94">
        <v>52300</v>
      </c>
      <c r="F298" s="95">
        <v>4334.7</v>
      </c>
      <c r="G298" s="95">
        <v>6001.9</v>
      </c>
      <c r="H298" s="95">
        <v>197.32</v>
      </c>
      <c r="I298" s="96">
        <v>277.01</v>
      </c>
      <c r="J298" s="97">
        <v>35.729999999999997</v>
      </c>
      <c r="K298" s="95">
        <v>41.29</v>
      </c>
      <c r="L298" s="95">
        <v>41.66</v>
      </c>
      <c r="M298" s="95">
        <v>42.62</v>
      </c>
      <c r="N298" s="134" t="str">
        <f t="shared" si="12"/>
        <v>1018</v>
      </c>
      <c r="O298" s="135">
        <f t="shared" si="13"/>
        <v>78025</v>
      </c>
      <c r="P298" s="136">
        <f t="shared" si="14"/>
        <v>4334.7</v>
      </c>
    </row>
    <row r="299" spans="1:16" ht="13.5" thickBot="1" x14ac:dyDescent="0.25">
      <c r="A299" s="93" t="s">
        <v>178</v>
      </c>
      <c r="B299" s="93" t="s">
        <v>213</v>
      </c>
      <c r="C299" s="93" t="s">
        <v>214</v>
      </c>
      <c r="D299" s="94">
        <v>76967</v>
      </c>
      <c r="E299" s="94">
        <v>51242</v>
      </c>
      <c r="F299" s="95">
        <v>4275.95</v>
      </c>
      <c r="G299" s="95">
        <v>5920.55</v>
      </c>
      <c r="H299" s="95">
        <v>194.65</v>
      </c>
      <c r="I299" s="96">
        <v>273.26</v>
      </c>
      <c r="J299" s="97">
        <v>35.24</v>
      </c>
      <c r="K299" s="95">
        <v>40.72</v>
      </c>
      <c r="L299" s="95">
        <v>41.09</v>
      </c>
      <c r="M299" s="95">
        <v>42.03</v>
      </c>
      <c r="N299" s="134" t="str">
        <f t="shared" si="12"/>
        <v>1017</v>
      </c>
      <c r="O299" s="135">
        <f t="shared" si="13"/>
        <v>76967</v>
      </c>
      <c r="P299" s="136">
        <f t="shared" si="14"/>
        <v>4275.95</v>
      </c>
    </row>
    <row r="300" spans="1:16" ht="13.5" thickBot="1" x14ac:dyDescent="0.25">
      <c r="A300" s="93" t="s">
        <v>178</v>
      </c>
      <c r="B300" s="93" t="s">
        <v>215</v>
      </c>
      <c r="C300" s="93" t="s">
        <v>216</v>
      </c>
      <c r="D300" s="94">
        <v>75909</v>
      </c>
      <c r="E300" s="94">
        <v>50184</v>
      </c>
      <c r="F300" s="95">
        <v>4217.1499999999996</v>
      </c>
      <c r="G300" s="95">
        <v>5839.15</v>
      </c>
      <c r="H300" s="95">
        <v>191.97</v>
      </c>
      <c r="I300" s="96">
        <v>269.5</v>
      </c>
      <c r="J300" s="97">
        <v>34.76</v>
      </c>
      <c r="K300" s="95">
        <v>40.17</v>
      </c>
      <c r="L300" s="95">
        <v>40.53</v>
      </c>
      <c r="M300" s="95">
        <v>41.46</v>
      </c>
      <c r="N300" s="134" t="str">
        <f t="shared" si="12"/>
        <v>1016</v>
      </c>
      <c r="O300" s="135">
        <f t="shared" si="13"/>
        <v>75909</v>
      </c>
      <c r="P300" s="136">
        <f t="shared" si="14"/>
        <v>4217.1499999999996</v>
      </c>
    </row>
    <row r="301" spans="1:16" ht="13.5" thickBot="1" x14ac:dyDescent="0.25">
      <c r="A301" s="93" t="s">
        <v>178</v>
      </c>
      <c r="B301" s="93" t="s">
        <v>217</v>
      </c>
      <c r="C301" s="93" t="s">
        <v>218</v>
      </c>
      <c r="D301" s="94">
        <v>74851</v>
      </c>
      <c r="E301" s="94">
        <v>49126</v>
      </c>
      <c r="F301" s="95">
        <v>4158.3999999999996</v>
      </c>
      <c r="G301" s="95">
        <v>5757.75</v>
      </c>
      <c r="H301" s="95">
        <v>189.3</v>
      </c>
      <c r="I301" s="96">
        <v>265.74</v>
      </c>
      <c r="J301" s="97">
        <v>34.270000000000003</v>
      </c>
      <c r="K301" s="95">
        <v>39.6</v>
      </c>
      <c r="L301" s="95">
        <v>39.96</v>
      </c>
      <c r="M301" s="95">
        <v>40.869999999999997</v>
      </c>
      <c r="N301" s="134" t="str">
        <f t="shared" si="12"/>
        <v>1015</v>
      </c>
      <c r="O301" s="135">
        <f t="shared" si="13"/>
        <v>74851</v>
      </c>
      <c r="P301" s="136">
        <f t="shared" si="14"/>
        <v>4158.3999999999996</v>
      </c>
    </row>
    <row r="302" spans="1:16" ht="13.5" thickBot="1" x14ac:dyDescent="0.25">
      <c r="A302" s="93" t="s">
        <v>178</v>
      </c>
      <c r="B302" s="93" t="s">
        <v>219</v>
      </c>
      <c r="C302" s="93" t="s">
        <v>220</v>
      </c>
      <c r="D302" s="94">
        <v>73792</v>
      </c>
      <c r="E302" s="94">
        <v>48067</v>
      </c>
      <c r="F302" s="95">
        <v>4099.55</v>
      </c>
      <c r="G302" s="95">
        <v>5676.3</v>
      </c>
      <c r="H302" s="95">
        <v>186.62</v>
      </c>
      <c r="I302" s="96">
        <v>261.98</v>
      </c>
      <c r="J302" s="97">
        <v>33.79</v>
      </c>
      <c r="K302" s="95">
        <v>39.04</v>
      </c>
      <c r="L302" s="95">
        <v>39.4</v>
      </c>
      <c r="M302" s="95">
        <v>40.299999999999997</v>
      </c>
      <c r="N302" s="134" t="str">
        <f t="shared" si="12"/>
        <v>1014</v>
      </c>
      <c r="O302" s="135">
        <f t="shared" si="13"/>
        <v>73792</v>
      </c>
      <c r="P302" s="136">
        <f t="shared" si="14"/>
        <v>4099.55</v>
      </c>
    </row>
    <row r="303" spans="1:16" ht="13.5" thickBot="1" x14ac:dyDescent="0.25">
      <c r="A303" s="93" t="s">
        <v>178</v>
      </c>
      <c r="B303" s="93" t="s">
        <v>221</v>
      </c>
      <c r="C303" s="93" t="s">
        <v>222</v>
      </c>
      <c r="D303" s="94">
        <v>72734</v>
      </c>
      <c r="E303" s="94">
        <v>47009</v>
      </c>
      <c r="F303" s="95">
        <v>4040.8</v>
      </c>
      <c r="G303" s="95">
        <v>5594.9</v>
      </c>
      <c r="H303" s="95">
        <v>183.94</v>
      </c>
      <c r="I303" s="96">
        <v>258.23</v>
      </c>
      <c r="J303" s="97">
        <v>33.299999999999997</v>
      </c>
      <c r="K303" s="95">
        <v>38.479999999999997</v>
      </c>
      <c r="L303" s="95">
        <v>38.82</v>
      </c>
      <c r="M303" s="95">
        <v>39.72</v>
      </c>
      <c r="N303" s="134" t="str">
        <f t="shared" si="12"/>
        <v>1013</v>
      </c>
      <c r="O303" s="135">
        <f t="shared" si="13"/>
        <v>72734</v>
      </c>
      <c r="P303" s="136">
        <f t="shared" si="14"/>
        <v>4040.8</v>
      </c>
    </row>
    <row r="304" spans="1:16" ht="13.5" thickBot="1" x14ac:dyDescent="0.25">
      <c r="A304" s="93" t="s">
        <v>178</v>
      </c>
      <c r="B304" s="93" t="s">
        <v>223</v>
      </c>
      <c r="C304" s="93" t="s">
        <v>180</v>
      </c>
      <c r="D304" s="94">
        <v>71677</v>
      </c>
      <c r="E304" s="94">
        <v>45952</v>
      </c>
      <c r="F304" s="95">
        <v>3982.05</v>
      </c>
      <c r="G304" s="95">
        <v>5513.6</v>
      </c>
      <c r="H304" s="95">
        <v>181.27</v>
      </c>
      <c r="I304" s="96">
        <v>254.47</v>
      </c>
      <c r="J304" s="97">
        <v>32.82</v>
      </c>
      <c r="K304" s="95">
        <v>37.92</v>
      </c>
      <c r="L304" s="95">
        <v>38.26</v>
      </c>
      <c r="M304" s="95">
        <v>39.14</v>
      </c>
      <c r="N304" s="134" t="str">
        <f t="shared" si="12"/>
        <v>1012</v>
      </c>
      <c r="O304" s="135">
        <f t="shared" si="13"/>
        <v>71677</v>
      </c>
      <c r="P304" s="136">
        <f t="shared" si="14"/>
        <v>3982.05</v>
      </c>
    </row>
    <row r="305" spans="1:16" ht="13.5" thickBot="1" x14ac:dyDescent="0.25">
      <c r="A305" s="93" t="s">
        <v>178</v>
      </c>
      <c r="B305" s="93" t="s">
        <v>224</v>
      </c>
      <c r="C305" s="93" t="s">
        <v>179</v>
      </c>
      <c r="D305" s="94">
        <v>70619</v>
      </c>
      <c r="E305" s="94">
        <v>44894</v>
      </c>
      <c r="F305" s="95">
        <v>3923.3</v>
      </c>
      <c r="G305" s="95">
        <v>5432.25</v>
      </c>
      <c r="H305" s="95">
        <v>178.59</v>
      </c>
      <c r="I305" s="96">
        <v>250.72</v>
      </c>
      <c r="J305" s="97">
        <v>32.33</v>
      </c>
      <c r="K305" s="95">
        <v>37.36</v>
      </c>
      <c r="L305" s="95">
        <v>37.69</v>
      </c>
      <c r="M305" s="95">
        <v>38.56</v>
      </c>
      <c r="N305" s="134" t="str">
        <f t="shared" si="12"/>
        <v>1011</v>
      </c>
      <c r="O305" s="135">
        <f t="shared" si="13"/>
        <v>70619</v>
      </c>
      <c r="P305" s="136">
        <f t="shared" si="14"/>
        <v>3923.3</v>
      </c>
    </row>
    <row r="306" spans="1:16" ht="13.5" thickBot="1" x14ac:dyDescent="0.25">
      <c r="A306" s="93" t="s">
        <v>178</v>
      </c>
      <c r="B306" s="93" t="s">
        <v>225</v>
      </c>
      <c r="C306" s="93" t="s">
        <v>178</v>
      </c>
      <c r="D306" s="94">
        <v>69560</v>
      </c>
      <c r="E306" s="94">
        <v>43835</v>
      </c>
      <c r="F306" s="95">
        <v>3864.45</v>
      </c>
      <c r="G306" s="95">
        <v>5350.75</v>
      </c>
      <c r="H306" s="95">
        <v>175.92</v>
      </c>
      <c r="I306" s="96">
        <v>246.96</v>
      </c>
      <c r="J306" s="97">
        <v>31.85</v>
      </c>
      <c r="K306" s="95">
        <v>36.799999999999997</v>
      </c>
      <c r="L306" s="95">
        <v>37.130000000000003</v>
      </c>
      <c r="M306" s="95">
        <v>37.99</v>
      </c>
      <c r="N306" s="134" t="str">
        <f t="shared" si="12"/>
        <v>1010</v>
      </c>
      <c r="O306" s="135">
        <f t="shared" si="13"/>
        <v>69560</v>
      </c>
      <c r="P306" s="136">
        <f t="shared" si="14"/>
        <v>3864.45</v>
      </c>
    </row>
    <row r="307" spans="1:16" ht="13.5" thickBot="1" x14ac:dyDescent="0.25">
      <c r="A307" s="93" t="s">
        <v>178</v>
      </c>
      <c r="B307" s="93" t="s">
        <v>226</v>
      </c>
      <c r="C307" s="93" t="s">
        <v>227</v>
      </c>
      <c r="D307" s="94">
        <v>68501</v>
      </c>
      <c r="E307" s="94">
        <v>42776</v>
      </c>
      <c r="F307" s="95">
        <v>3805.6</v>
      </c>
      <c r="G307" s="95">
        <v>5269.3</v>
      </c>
      <c r="H307" s="95">
        <v>173.24</v>
      </c>
      <c r="I307" s="96">
        <v>243.2</v>
      </c>
      <c r="J307" s="97">
        <v>31.36</v>
      </c>
      <c r="K307" s="95">
        <v>36.24</v>
      </c>
      <c r="L307" s="95">
        <v>36.56</v>
      </c>
      <c r="M307" s="95">
        <v>37.4</v>
      </c>
      <c r="N307" s="134" t="str">
        <f t="shared" si="12"/>
        <v>1009</v>
      </c>
      <c r="O307" s="135">
        <f t="shared" si="13"/>
        <v>68501</v>
      </c>
      <c r="P307" s="136">
        <f t="shared" si="14"/>
        <v>3805.6</v>
      </c>
    </row>
    <row r="308" spans="1:16" ht="13.5" thickBot="1" x14ac:dyDescent="0.25">
      <c r="A308" s="93" t="s">
        <v>178</v>
      </c>
      <c r="B308" s="93" t="s">
        <v>228</v>
      </c>
      <c r="C308" s="93" t="s">
        <v>229</v>
      </c>
      <c r="D308" s="94">
        <v>67443</v>
      </c>
      <c r="E308" s="94">
        <v>41718</v>
      </c>
      <c r="F308" s="95">
        <v>3746.85</v>
      </c>
      <c r="G308" s="95">
        <v>5187.8999999999996</v>
      </c>
      <c r="H308" s="95">
        <v>170.56</v>
      </c>
      <c r="I308" s="96">
        <v>239.44</v>
      </c>
      <c r="J308" s="97">
        <v>30.88</v>
      </c>
      <c r="K308" s="95">
        <v>35.68</v>
      </c>
      <c r="L308" s="95">
        <v>36</v>
      </c>
      <c r="M308" s="95">
        <v>36.83</v>
      </c>
      <c r="N308" s="134" t="str">
        <f t="shared" si="12"/>
        <v>1008</v>
      </c>
      <c r="O308" s="135">
        <f t="shared" si="13"/>
        <v>67443</v>
      </c>
      <c r="P308" s="136">
        <f t="shared" si="14"/>
        <v>3746.85</v>
      </c>
    </row>
    <row r="309" spans="1:16" ht="13.5" thickBot="1" x14ac:dyDescent="0.25">
      <c r="A309" s="93" t="s">
        <v>178</v>
      </c>
      <c r="B309" s="93" t="s">
        <v>230</v>
      </c>
      <c r="C309" s="93" t="s">
        <v>231</v>
      </c>
      <c r="D309" s="94">
        <v>66384</v>
      </c>
      <c r="E309" s="94">
        <v>40659</v>
      </c>
      <c r="F309" s="95">
        <v>3688</v>
      </c>
      <c r="G309" s="95">
        <v>5106.45</v>
      </c>
      <c r="H309" s="95">
        <v>167.88</v>
      </c>
      <c r="I309" s="96">
        <v>235.68</v>
      </c>
      <c r="J309" s="97">
        <v>30.4</v>
      </c>
      <c r="K309" s="95">
        <v>35.130000000000003</v>
      </c>
      <c r="L309" s="95">
        <v>35.44</v>
      </c>
      <c r="M309" s="95">
        <v>36.26</v>
      </c>
      <c r="N309" s="134" t="str">
        <f t="shared" si="12"/>
        <v>1007</v>
      </c>
      <c r="O309" s="135">
        <f t="shared" si="13"/>
        <v>66384</v>
      </c>
      <c r="P309" s="136">
        <f t="shared" si="14"/>
        <v>3688</v>
      </c>
    </row>
    <row r="310" spans="1:16" ht="13.5" thickBot="1" x14ac:dyDescent="0.25">
      <c r="A310" s="93" t="s">
        <v>178</v>
      </c>
      <c r="B310" s="93" t="s">
        <v>232</v>
      </c>
      <c r="C310" s="93" t="s">
        <v>233</v>
      </c>
      <c r="D310" s="94">
        <v>65325</v>
      </c>
      <c r="E310" s="94">
        <v>39600</v>
      </c>
      <c r="F310" s="95">
        <v>3629.15</v>
      </c>
      <c r="G310" s="95">
        <v>5025</v>
      </c>
      <c r="H310" s="95">
        <v>165.21</v>
      </c>
      <c r="I310" s="96">
        <v>231.92</v>
      </c>
      <c r="J310" s="97">
        <v>29.91</v>
      </c>
      <c r="K310" s="95">
        <v>34.56</v>
      </c>
      <c r="L310" s="95">
        <v>34.869999999999997</v>
      </c>
      <c r="M310" s="95">
        <v>35.67</v>
      </c>
      <c r="N310" s="134" t="str">
        <f t="shared" si="12"/>
        <v>1006</v>
      </c>
      <c r="O310" s="135">
        <f t="shared" si="13"/>
        <v>65325</v>
      </c>
      <c r="P310" s="136">
        <f t="shared" si="14"/>
        <v>3629.15</v>
      </c>
    </row>
    <row r="311" spans="1:16" ht="13.5" thickBot="1" x14ac:dyDescent="0.25">
      <c r="A311" s="93" t="s">
        <v>178</v>
      </c>
      <c r="B311" s="93" t="s">
        <v>234</v>
      </c>
      <c r="C311" s="93" t="s">
        <v>235</v>
      </c>
      <c r="D311" s="94">
        <v>64266</v>
      </c>
      <c r="E311" s="94">
        <v>38541</v>
      </c>
      <c r="F311" s="95">
        <v>3570.35</v>
      </c>
      <c r="G311" s="95">
        <v>4943.55</v>
      </c>
      <c r="H311" s="95">
        <v>162.53</v>
      </c>
      <c r="I311" s="96">
        <v>228.16</v>
      </c>
      <c r="J311" s="97">
        <v>29.43</v>
      </c>
      <c r="K311" s="95">
        <v>34.01</v>
      </c>
      <c r="L311" s="95">
        <v>34.31</v>
      </c>
      <c r="M311" s="95">
        <v>35.1</v>
      </c>
      <c r="N311" s="134" t="str">
        <f t="shared" si="12"/>
        <v>1005</v>
      </c>
      <c r="O311" s="135">
        <f t="shared" si="13"/>
        <v>64266</v>
      </c>
      <c r="P311" s="136">
        <f t="shared" si="14"/>
        <v>3570.35</v>
      </c>
    </row>
    <row r="312" spans="1:16" ht="13.5" thickBot="1" x14ac:dyDescent="0.25">
      <c r="A312" s="93" t="s">
        <v>178</v>
      </c>
      <c r="B312" s="93" t="s">
        <v>236</v>
      </c>
      <c r="C312" s="93" t="s">
        <v>237</v>
      </c>
      <c r="D312" s="94">
        <v>63208</v>
      </c>
      <c r="E312" s="94">
        <v>37483</v>
      </c>
      <c r="F312" s="95">
        <v>3511.55</v>
      </c>
      <c r="G312" s="95">
        <v>4862.1499999999996</v>
      </c>
      <c r="H312" s="95">
        <v>159.85</v>
      </c>
      <c r="I312" s="96">
        <v>224.41</v>
      </c>
      <c r="J312" s="97">
        <v>28.94</v>
      </c>
      <c r="K312" s="95">
        <v>33.44</v>
      </c>
      <c r="L312" s="95">
        <v>33.74</v>
      </c>
      <c r="M312" s="95">
        <v>34.520000000000003</v>
      </c>
      <c r="N312" s="134" t="str">
        <f t="shared" si="12"/>
        <v>1004</v>
      </c>
      <c r="O312" s="135">
        <f t="shared" si="13"/>
        <v>63208</v>
      </c>
      <c r="P312" s="136">
        <f t="shared" si="14"/>
        <v>3511.55</v>
      </c>
    </row>
    <row r="313" spans="1:16" ht="13.5" thickBot="1" x14ac:dyDescent="0.25">
      <c r="A313" s="93" t="s">
        <v>178</v>
      </c>
      <c r="B313" s="93" t="s">
        <v>238</v>
      </c>
      <c r="C313" s="93" t="s">
        <v>239</v>
      </c>
      <c r="D313" s="94">
        <v>62150</v>
      </c>
      <c r="E313" s="94">
        <v>36425</v>
      </c>
      <c r="F313" s="95">
        <v>3452.8</v>
      </c>
      <c r="G313" s="95">
        <v>4780.75</v>
      </c>
      <c r="H313" s="95">
        <v>157.18</v>
      </c>
      <c r="I313" s="96">
        <v>220.65</v>
      </c>
      <c r="J313" s="97">
        <v>28.46</v>
      </c>
      <c r="K313" s="95">
        <v>32.89</v>
      </c>
      <c r="L313" s="95">
        <v>33.18</v>
      </c>
      <c r="M313" s="95">
        <v>33.94</v>
      </c>
      <c r="N313" s="134" t="str">
        <f t="shared" si="12"/>
        <v>1003</v>
      </c>
      <c r="O313" s="135">
        <f t="shared" si="13"/>
        <v>62150</v>
      </c>
      <c r="P313" s="136">
        <f t="shared" si="14"/>
        <v>3452.8</v>
      </c>
    </row>
    <row r="314" spans="1:16" ht="13.5" thickBot="1" x14ac:dyDescent="0.25">
      <c r="A314" s="93" t="s">
        <v>178</v>
      </c>
      <c r="B314" s="93" t="s">
        <v>240</v>
      </c>
      <c r="C314" s="93" t="s">
        <v>241</v>
      </c>
      <c r="D314" s="94">
        <v>60035</v>
      </c>
      <c r="E314" s="94">
        <v>34310</v>
      </c>
      <c r="F314" s="95">
        <v>3335.3</v>
      </c>
      <c r="G314" s="95">
        <v>4618.1000000000004</v>
      </c>
      <c r="H314" s="95">
        <v>151.83000000000001</v>
      </c>
      <c r="I314" s="96">
        <v>213.14</v>
      </c>
      <c r="J314" s="97">
        <v>27.49</v>
      </c>
      <c r="K314" s="95">
        <v>31.76</v>
      </c>
      <c r="L314" s="95">
        <v>32.049999999999997</v>
      </c>
      <c r="M314" s="95">
        <v>32.79</v>
      </c>
      <c r="N314" s="134" t="str">
        <f t="shared" si="12"/>
        <v>1002</v>
      </c>
      <c r="O314" s="135">
        <f t="shared" si="13"/>
        <v>60035</v>
      </c>
      <c r="P314" s="136">
        <f t="shared" si="14"/>
        <v>3335.3</v>
      </c>
    </row>
    <row r="315" spans="1:16" ht="13.5" thickBot="1" x14ac:dyDescent="0.25">
      <c r="A315" s="93" t="s">
        <v>178</v>
      </c>
      <c r="B315" s="93" t="s">
        <v>242</v>
      </c>
      <c r="C315" s="93" t="s">
        <v>184</v>
      </c>
      <c r="D315" s="94">
        <v>57918</v>
      </c>
      <c r="E315" s="94">
        <v>32193</v>
      </c>
      <c r="F315" s="95">
        <v>3217.65</v>
      </c>
      <c r="G315" s="95">
        <v>4455.25</v>
      </c>
      <c r="H315" s="95">
        <v>146.47</v>
      </c>
      <c r="I315" s="96">
        <v>205.63</v>
      </c>
      <c r="J315" s="97">
        <v>26.52</v>
      </c>
      <c r="K315" s="95">
        <v>30.64</v>
      </c>
      <c r="L315" s="95">
        <v>30.92</v>
      </c>
      <c r="M315" s="95">
        <v>31.63</v>
      </c>
      <c r="N315" s="134" t="str">
        <f t="shared" si="12"/>
        <v>1001</v>
      </c>
      <c r="O315" s="135">
        <f t="shared" si="13"/>
        <v>57918</v>
      </c>
      <c r="P315" s="136">
        <f t="shared" si="14"/>
        <v>3217.65</v>
      </c>
    </row>
    <row r="316" spans="1:16" ht="13.5" thickBot="1" x14ac:dyDescent="0.25">
      <c r="A316" s="93" t="s">
        <v>179</v>
      </c>
      <c r="B316" s="93" t="s">
        <v>185</v>
      </c>
      <c r="C316" s="93" t="s">
        <v>186</v>
      </c>
      <c r="D316" s="94">
        <v>94201</v>
      </c>
      <c r="E316" s="94">
        <v>68476</v>
      </c>
      <c r="F316" s="95">
        <v>5233.3999999999996</v>
      </c>
      <c r="G316" s="95">
        <v>7246.25</v>
      </c>
      <c r="H316" s="95">
        <v>238.23</v>
      </c>
      <c r="I316" s="96">
        <v>334.44</v>
      </c>
      <c r="J316" s="97">
        <v>43.13</v>
      </c>
      <c r="K316" s="95">
        <v>49.84</v>
      </c>
      <c r="L316" s="95">
        <v>50.29</v>
      </c>
      <c r="M316" s="95">
        <v>51.44</v>
      </c>
      <c r="N316" s="134" t="str">
        <f t="shared" si="12"/>
        <v>1131</v>
      </c>
      <c r="O316" s="135">
        <f t="shared" si="13"/>
        <v>94201</v>
      </c>
      <c r="P316" s="136">
        <f t="shared" si="14"/>
        <v>5233.3999999999996</v>
      </c>
    </row>
    <row r="317" spans="1:16" ht="13.5" thickBot="1" x14ac:dyDescent="0.25">
      <c r="A317" s="93" t="s">
        <v>179</v>
      </c>
      <c r="B317" s="93" t="s">
        <v>187</v>
      </c>
      <c r="C317" s="93" t="s">
        <v>188</v>
      </c>
      <c r="D317" s="94">
        <v>93249</v>
      </c>
      <c r="E317" s="94">
        <v>67524</v>
      </c>
      <c r="F317" s="95">
        <v>5180.5</v>
      </c>
      <c r="G317" s="95">
        <v>7173</v>
      </c>
      <c r="H317" s="95">
        <v>235.82</v>
      </c>
      <c r="I317" s="96">
        <v>331.06</v>
      </c>
      <c r="J317" s="97">
        <v>42.7</v>
      </c>
      <c r="K317" s="95">
        <v>49.34</v>
      </c>
      <c r="L317" s="95">
        <v>49.78</v>
      </c>
      <c r="M317" s="95">
        <v>50.93</v>
      </c>
      <c r="N317" s="134" t="str">
        <f t="shared" si="12"/>
        <v>1130</v>
      </c>
      <c r="O317" s="135">
        <f t="shared" si="13"/>
        <v>93249</v>
      </c>
      <c r="P317" s="136">
        <f t="shared" si="14"/>
        <v>5180.5</v>
      </c>
    </row>
    <row r="318" spans="1:16" ht="13.5" thickBot="1" x14ac:dyDescent="0.25">
      <c r="A318" s="93" t="s">
        <v>179</v>
      </c>
      <c r="B318" s="93" t="s">
        <v>189</v>
      </c>
      <c r="C318" s="93" t="s">
        <v>190</v>
      </c>
      <c r="D318" s="94">
        <v>92298</v>
      </c>
      <c r="E318" s="94">
        <v>66573</v>
      </c>
      <c r="F318" s="95">
        <v>5127.6499999999996</v>
      </c>
      <c r="G318" s="95">
        <v>7099.85</v>
      </c>
      <c r="H318" s="95">
        <v>233.42</v>
      </c>
      <c r="I318" s="96">
        <v>327.69</v>
      </c>
      <c r="J318" s="97">
        <v>42.26</v>
      </c>
      <c r="K318" s="95">
        <v>48.83</v>
      </c>
      <c r="L318" s="95">
        <v>49.27</v>
      </c>
      <c r="M318" s="95">
        <v>50.4</v>
      </c>
      <c r="N318" s="134" t="str">
        <f t="shared" si="12"/>
        <v>1129</v>
      </c>
      <c r="O318" s="135">
        <f t="shared" si="13"/>
        <v>92298</v>
      </c>
      <c r="P318" s="136">
        <f t="shared" si="14"/>
        <v>5127.6499999999996</v>
      </c>
    </row>
    <row r="319" spans="1:16" ht="13.5" thickBot="1" x14ac:dyDescent="0.25">
      <c r="A319" s="93" t="s">
        <v>179</v>
      </c>
      <c r="B319" s="93" t="s">
        <v>191</v>
      </c>
      <c r="C319" s="93" t="s">
        <v>192</v>
      </c>
      <c r="D319" s="94">
        <v>91347</v>
      </c>
      <c r="E319" s="94">
        <v>65622</v>
      </c>
      <c r="F319" s="95">
        <v>5074.8500000000004</v>
      </c>
      <c r="G319" s="95">
        <v>7026.7</v>
      </c>
      <c r="H319" s="95">
        <v>231.01</v>
      </c>
      <c r="I319" s="96">
        <v>324.31</v>
      </c>
      <c r="J319" s="97">
        <v>41.83</v>
      </c>
      <c r="K319" s="95">
        <v>48.33</v>
      </c>
      <c r="L319" s="95">
        <v>48.77</v>
      </c>
      <c r="M319" s="95">
        <v>49.89</v>
      </c>
      <c r="N319" s="134" t="str">
        <f t="shared" si="12"/>
        <v>1128</v>
      </c>
      <c r="O319" s="135">
        <f t="shared" si="13"/>
        <v>91347</v>
      </c>
      <c r="P319" s="136">
        <f t="shared" si="14"/>
        <v>5074.8500000000004</v>
      </c>
    </row>
    <row r="320" spans="1:16" ht="13.5" thickBot="1" x14ac:dyDescent="0.25">
      <c r="A320" s="93" t="s">
        <v>179</v>
      </c>
      <c r="B320" s="93" t="s">
        <v>193</v>
      </c>
      <c r="C320" s="93" t="s">
        <v>194</v>
      </c>
      <c r="D320" s="94">
        <v>90399</v>
      </c>
      <c r="E320" s="94">
        <v>64674</v>
      </c>
      <c r="F320" s="95">
        <v>5022.1499999999996</v>
      </c>
      <c r="G320" s="95">
        <v>6953.75</v>
      </c>
      <c r="H320" s="95">
        <v>228.62</v>
      </c>
      <c r="I320" s="96">
        <v>320.94</v>
      </c>
      <c r="J320" s="97">
        <v>41.39</v>
      </c>
      <c r="K320" s="95">
        <v>47.83</v>
      </c>
      <c r="L320" s="95">
        <v>48.26</v>
      </c>
      <c r="M320" s="95">
        <v>49.37</v>
      </c>
      <c r="N320" s="134" t="str">
        <f t="shared" si="12"/>
        <v>1127</v>
      </c>
      <c r="O320" s="135">
        <f t="shared" si="13"/>
        <v>90399</v>
      </c>
      <c r="P320" s="136">
        <f t="shared" si="14"/>
        <v>5022.1499999999996</v>
      </c>
    </row>
    <row r="321" spans="1:16" ht="13.5" thickBot="1" x14ac:dyDescent="0.25">
      <c r="A321" s="93" t="s">
        <v>179</v>
      </c>
      <c r="B321" s="93" t="s">
        <v>195</v>
      </c>
      <c r="C321" s="93" t="s">
        <v>196</v>
      </c>
      <c r="D321" s="94">
        <v>89450</v>
      </c>
      <c r="E321" s="94">
        <v>63725</v>
      </c>
      <c r="F321" s="95">
        <v>4969.45</v>
      </c>
      <c r="G321" s="95">
        <v>6880.75</v>
      </c>
      <c r="H321" s="95">
        <v>226.22</v>
      </c>
      <c r="I321" s="96">
        <v>317.57</v>
      </c>
      <c r="J321" s="97">
        <v>40.96</v>
      </c>
      <c r="K321" s="95">
        <v>47.33</v>
      </c>
      <c r="L321" s="95">
        <v>47.76</v>
      </c>
      <c r="M321" s="95">
        <v>48.85</v>
      </c>
      <c r="N321" s="134" t="str">
        <f t="shared" si="12"/>
        <v>1126</v>
      </c>
      <c r="O321" s="135">
        <f t="shared" si="13"/>
        <v>89450</v>
      </c>
      <c r="P321" s="136">
        <f t="shared" si="14"/>
        <v>4969.45</v>
      </c>
    </row>
    <row r="322" spans="1:16" ht="13.5" thickBot="1" x14ac:dyDescent="0.25">
      <c r="A322" s="93" t="s">
        <v>179</v>
      </c>
      <c r="B322" s="93" t="s">
        <v>197</v>
      </c>
      <c r="C322" s="93" t="s">
        <v>198</v>
      </c>
      <c r="D322" s="94">
        <v>88500</v>
      </c>
      <c r="E322" s="94">
        <v>62775</v>
      </c>
      <c r="F322" s="95">
        <v>4916.6499999999996</v>
      </c>
      <c r="G322" s="95">
        <v>6807.7</v>
      </c>
      <c r="H322" s="95">
        <v>223.81</v>
      </c>
      <c r="I322" s="96">
        <v>314.2</v>
      </c>
      <c r="J322" s="97">
        <v>40.520000000000003</v>
      </c>
      <c r="K322" s="95">
        <v>46.82</v>
      </c>
      <c r="L322" s="95">
        <v>47.24</v>
      </c>
      <c r="M322" s="95">
        <v>48.33</v>
      </c>
      <c r="N322" s="134" t="str">
        <f t="shared" si="12"/>
        <v>1125</v>
      </c>
      <c r="O322" s="135">
        <f t="shared" si="13"/>
        <v>88500</v>
      </c>
      <c r="P322" s="136">
        <f t="shared" si="14"/>
        <v>4916.6499999999996</v>
      </c>
    </row>
    <row r="323" spans="1:16" ht="13.5" thickBot="1" x14ac:dyDescent="0.25">
      <c r="A323" s="93" t="s">
        <v>179</v>
      </c>
      <c r="B323" s="93" t="s">
        <v>199</v>
      </c>
      <c r="C323" s="93" t="s">
        <v>200</v>
      </c>
      <c r="D323" s="94">
        <v>87550</v>
      </c>
      <c r="E323" s="94">
        <v>61825</v>
      </c>
      <c r="F323" s="95">
        <v>4863.8999999999996</v>
      </c>
      <c r="G323" s="95">
        <v>6734.6</v>
      </c>
      <c r="H323" s="95">
        <v>221.41</v>
      </c>
      <c r="I323" s="96">
        <v>310.83</v>
      </c>
      <c r="J323" s="97">
        <v>40.090000000000003</v>
      </c>
      <c r="K323" s="95">
        <v>46.32</v>
      </c>
      <c r="L323" s="95">
        <v>46.74</v>
      </c>
      <c r="M323" s="95">
        <v>47.82</v>
      </c>
      <c r="N323" s="134" t="str">
        <f t="shared" si="12"/>
        <v>1124</v>
      </c>
      <c r="O323" s="135">
        <f t="shared" si="13"/>
        <v>87550</v>
      </c>
      <c r="P323" s="136">
        <f t="shared" si="14"/>
        <v>4863.8999999999996</v>
      </c>
    </row>
    <row r="324" spans="1:16" ht="13.5" thickBot="1" x14ac:dyDescent="0.25">
      <c r="A324" s="93" t="s">
        <v>179</v>
      </c>
      <c r="B324" s="93" t="s">
        <v>201</v>
      </c>
      <c r="C324" s="93" t="s">
        <v>202</v>
      </c>
      <c r="D324" s="94">
        <v>86597</v>
      </c>
      <c r="E324" s="94">
        <v>60872</v>
      </c>
      <c r="F324" s="95">
        <v>4810.95</v>
      </c>
      <c r="G324" s="95">
        <v>6661.3</v>
      </c>
      <c r="H324" s="95">
        <v>219</v>
      </c>
      <c r="I324" s="96">
        <v>307.44</v>
      </c>
      <c r="J324" s="97">
        <v>39.65</v>
      </c>
      <c r="K324" s="95">
        <v>45.82</v>
      </c>
      <c r="L324" s="95">
        <v>46.23</v>
      </c>
      <c r="M324" s="95">
        <v>47.29</v>
      </c>
      <c r="N324" s="134" t="str">
        <f t="shared" si="12"/>
        <v>1123</v>
      </c>
      <c r="O324" s="135">
        <f t="shared" si="13"/>
        <v>86597</v>
      </c>
      <c r="P324" s="136">
        <f t="shared" si="14"/>
        <v>4810.95</v>
      </c>
    </row>
    <row r="325" spans="1:16" ht="13.5" thickBot="1" x14ac:dyDescent="0.25">
      <c r="A325" s="93" t="s">
        <v>179</v>
      </c>
      <c r="B325" s="93" t="s">
        <v>203</v>
      </c>
      <c r="C325" s="93" t="s">
        <v>204</v>
      </c>
      <c r="D325" s="94">
        <v>85648</v>
      </c>
      <c r="E325" s="94">
        <v>59923</v>
      </c>
      <c r="F325" s="95">
        <v>4758.2</v>
      </c>
      <c r="G325" s="95">
        <v>6588.3</v>
      </c>
      <c r="H325" s="95">
        <v>216.6</v>
      </c>
      <c r="I325" s="96">
        <v>304.08</v>
      </c>
      <c r="J325" s="97">
        <v>39.22</v>
      </c>
      <c r="K325" s="95">
        <v>45.32</v>
      </c>
      <c r="L325" s="95">
        <v>45.73</v>
      </c>
      <c r="M325" s="95">
        <v>46.78</v>
      </c>
      <c r="N325" s="134" t="str">
        <f t="shared" si="12"/>
        <v>1122</v>
      </c>
      <c r="O325" s="135">
        <f t="shared" si="13"/>
        <v>85648</v>
      </c>
      <c r="P325" s="136">
        <f t="shared" si="14"/>
        <v>4758.2</v>
      </c>
    </row>
    <row r="326" spans="1:16" ht="13.5" thickBot="1" x14ac:dyDescent="0.25">
      <c r="A326" s="93" t="s">
        <v>179</v>
      </c>
      <c r="B326" s="93" t="s">
        <v>205</v>
      </c>
      <c r="C326" s="93" t="s">
        <v>206</v>
      </c>
      <c r="D326" s="94">
        <v>84697</v>
      </c>
      <c r="E326" s="94">
        <v>58972</v>
      </c>
      <c r="F326" s="95">
        <v>4705.3999999999996</v>
      </c>
      <c r="G326" s="95">
        <v>6515.15</v>
      </c>
      <c r="H326" s="95">
        <v>214.2</v>
      </c>
      <c r="I326" s="96">
        <v>300.7</v>
      </c>
      <c r="J326" s="97">
        <v>38.78</v>
      </c>
      <c r="K326" s="95">
        <v>44.81</v>
      </c>
      <c r="L326" s="95">
        <v>45.21</v>
      </c>
      <c r="M326" s="95">
        <v>46.25</v>
      </c>
      <c r="N326" s="134" t="str">
        <f t="shared" si="12"/>
        <v>1121</v>
      </c>
      <c r="O326" s="135">
        <f t="shared" si="13"/>
        <v>84697</v>
      </c>
      <c r="P326" s="136">
        <f t="shared" si="14"/>
        <v>4705.3999999999996</v>
      </c>
    </row>
    <row r="327" spans="1:16" ht="13.5" thickBot="1" x14ac:dyDescent="0.25">
      <c r="A327" s="93" t="s">
        <v>179</v>
      </c>
      <c r="B327" s="93" t="s">
        <v>207</v>
      </c>
      <c r="C327" s="93" t="s">
        <v>208</v>
      </c>
      <c r="D327" s="94">
        <v>83748</v>
      </c>
      <c r="E327" s="94">
        <v>58023</v>
      </c>
      <c r="F327" s="95">
        <v>4652.6499999999996</v>
      </c>
      <c r="G327" s="95">
        <v>6442.15</v>
      </c>
      <c r="H327" s="95">
        <v>211.8</v>
      </c>
      <c r="I327" s="96">
        <v>297.33</v>
      </c>
      <c r="J327" s="97">
        <v>38.35</v>
      </c>
      <c r="K327" s="95">
        <v>44.31</v>
      </c>
      <c r="L327" s="95">
        <v>44.71</v>
      </c>
      <c r="M327" s="95">
        <v>45.74</v>
      </c>
      <c r="N327" s="134" t="str">
        <f t="shared" ref="N327:N390" si="15">_xlfn.NUMBERVALUE(A327)&amp;C327</f>
        <v>1120</v>
      </c>
      <c r="O327" s="135">
        <f t="shared" ref="O327:O390" si="16">D327</f>
        <v>83748</v>
      </c>
      <c r="P327" s="136">
        <f t="shared" ref="P327:P390" si="17">F327</f>
        <v>4652.6499999999996</v>
      </c>
    </row>
    <row r="328" spans="1:16" ht="13.5" thickBot="1" x14ac:dyDescent="0.25">
      <c r="A328" s="93" t="s">
        <v>179</v>
      </c>
      <c r="B328" s="93" t="s">
        <v>209</v>
      </c>
      <c r="C328" s="93" t="s">
        <v>210</v>
      </c>
      <c r="D328" s="94">
        <v>82796</v>
      </c>
      <c r="E328" s="94">
        <v>57071</v>
      </c>
      <c r="F328" s="95">
        <v>4599.8</v>
      </c>
      <c r="G328" s="95">
        <v>6368.9</v>
      </c>
      <c r="H328" s="95">
        <v>209.39</v>
      </c>
      <c r="I328" s="96">
        <v>293.95</v>
      </c>
      <c r="J328" s="97">
        <v>37.909999999999997</v>
      </c>
      <c r="K328" s="95">
        <v>43.81</v>
      </c>
      <c r="L328" s="95">
        <v>44.2</v>
      </c>
      <c r="M328" s="95">
        <v>45.22</v>
      </c>
      <c r="N328" s="134" t="str">
        <f t="shared" si="15"/>
        <v>1119</v>
      </c>
      <c r="O328" s="135">
        <f t="shared" si="16"/>
        <v>82796</v>
      </c>
      <c r="P328" s="136">
        <f t="shared" si="17"/>
        <v>4599.8</v>
      </c>
    </row>
    <row r="329" spans="1:16" ht="13.5" thickBot="1" x14ac:dyDescent="0.25">
      <c r="A329" s="93" t="s">
        <v>179</v>
      </c>
      <c r="B329" s="93" t="s">
        <v>211</v>
      </c>
      <c r="C329" s="93" t="s">
        <v>212</v>
      </c>
      <c r="D329" s="94">
        <v>81687</v>
      </c>
      <c r="E329" s="94">
        <v>55962</v>
      </c>
      <c r="F329" s="95">
        <v>4538.1499999999996</v>
      </c>
      <c r="G329" s="95">
        <v>6283.6</v>
      </c>
      <c r="H329" s="95">
        <v>206.58</v>
      </c>
      <c r="I329" s="96">
        <v>290.01</v>
      </c>
      <c r="J329" s="97">
        <v>37.4</v>
      </c>
      <c r="K329" s="95">
        <v>43.22</v>
      </c>
      <c r="L329" s="95">
        <v>43.6</v>
      </c>
      <c r="M329" s="95">
        <v>44.61</v>
      </c>
      <c r="N329" s="134" t="str">
        <f t="shared" si="15"/>
        <v>1118</v>
      </c>
      <c r="O329" s="135">
        <f t="shared" si="16"/>
        <v>81687</v>
      </c>
      <c r="P329" s="136">
        <f t="shared" si="17"/>
        <v>4538.1499999999996</v>
      </c>
    </row>
    <row r="330" spans="1:16" ht="13.5" thickBot="1" x14ac:dyDescent="0.25">
      <c r="A330" s="93" t="s">
        <v>179</v>
      </c>
      <c r="B330" s="93" t="s">
        <v>213</v>
      </c>
      <c r="C330" s="93" t="s">
        <v>214</v>
      </c>
      <c r="D330" s="94">
        <v>80578</v>
      </c>
      <c r="E330" s="94">
        <v>54853</v>
      </c>
      <c r="F330" s="95">
        <v>4476.55</v>
      </c>
      <c r="G330" s="95">
        <v>6198.3</v>
      </c>
      <c r="H330" s="95">
        <v>203.78</v>
      </c>
      <c r="I330" s="96">
        <v>286.08</v>
      </c>
      <c r="J330" s="97">
        <v>36.89</v>
      </c>
      <c r="K330" s="95">
        <v>42.63</v>
      </c>
      <c r="L330" s="95">
        <v>43.01</v>
      </c>
      <c r="M330" s="95">
        <v>44</v>
      </c>
      <c r="N330" s="134" t="str">
        <f t="shared" si="15"/>
        <v>1117</v>
      </c>
      <c r="O330" s="135">
        <f t="shared" si="16"/>
        <v>80578</v>
      </c>
      <c r="P330" s="136">
        <f t="shared" si="17"/>
        <v>4476.55</v>
      </c>
    </row>
    <row r="331" spans="1:16" ht="13.5" thickBot="1" x14ac:dyDescent="0.25">
      <c r="A331" s="93" t="s">
        <v>179</v>
      </c>
      <c r="B331" s="93" t="s">
        <v>215</v>
      </c>
      <c r="C331" s="93" t="s">
        <v>216</v>
      </c>
      <c r="D331" s="94">
        <v>79469</v>
      </c>
      <c r="E331" s="94">
        <v>53744</v>
      </c>
      <c r="F331" s="95">
        <v>4414.95</v>
      </c>
      <c r="G331" s="95">
        <v>6113</v>
      </c>
      <c r="H331" s="95">
        <v>200.98</v>
      </c>
      <c r="I331" s="96">
        <v>282.14</v>
      </c>
      <c r="J331" s="97">
        <v>36.39</v>
      </c>
      <c r="K331" s="95">
        <v>42.05</v>
      </c>
      <c r="L331" s="95">
        <v>42.43</v>
      </c>
      <c r="M331" s="95">
        <v>43.4</v>
      </c>
      <c r="N331" s="134" t="str">
        <f t="shared" si="15"/>
        <v>1116</v>
      </c>
      <c r="O331" s="135">
        <f t="shared" si="16"/>
        <v>79469</v>
      </c>
      <c r="P331" s="136">
        <f t="shared" si="17"/>
        <v>4414.95</v>
      </c>
    </row>
    <row r="332" spans="1:16" ht="13.5" thickBot="1" x14ac:dyDescent="0.25">
      <c r="A332" s="93" t="s">
        <v>179</v>
      </c>
      <c r="B332" s="93" t="s">
        <v>217</v>
      </c>
      <c r="C332" s="93" t="s">
        <v>218</v>
      </c>
      <c r="D332" s="94">
        <v>78359</v>
      </c>
      <c r="E332" s="94">
        <v>52634</v>
      </c>
      <c r="F332" s="95">
        <v>4353.3</v>
      </c>
      <c r="G332" s="95">
        <v>6027.6</v>
      </c>
      <c r="H332" s="95">
        <v>198.17</v>
      </c>
      <c r="I332" s="96">
        <v>278.2</v>
      </c>
      <c r="J332" s="97">
        <v>35.880000000000003</v>
      </c>
      <c r="K332" s="95">
        <v>41.46</v>
      </c>
      <c r="L332" s="95">
        <v>41.83</v>
      </c>
      <c r="M332" s="95">
        <v>42.79</v>
      </c>
      <c r="N332" s="134" t="str">
        <f t="shared" si="15"/>
        <v>1115</v>
      </c>
      <c r="O332" s="135">
        <f t="shared" si="16"/>
        <v>78359</v>
      </c>
      <c r="P332" s="136">
        <f t="shared" si="17"/>
        <v>4353.3</v>
      </c>
    </row>
    <row r="333" spans="1:16" ht="13.5" thickBot="1" x14ac:dyDescent="0.25">
      <c r="A333" s="93" t="s">
        <v>179</v>
      </c>
      <c r="B333" s="93" t="s">
        <v>219</v>
      </c>
      <c r="C333" s="93" t="s">
        <v>220</v>
      </c>
      <c r="D333" s="94">
        <v>77252</v>
      </c>
      <c r="E333" s="94">
        <v>51527</v>
      </c>
      <c r="F333" s="95">
        <v>4291.8</v>
      </c>
      <c r="G333" s="95">
        <v>5942.45</v>
      </c>
      <c r="H333" s="95">
        <v>195.37</v>
      </c>
      <c r="I333" s="96">
        <v>274.27</v>
      </c>
      <c r="J333" s="97">
        <v>35.369999999999997</v>
      </c>
      <c r="K333" s="95">
        <v>40.869999999999997</v>
      </c>
      <c r="L333" s="95">
        <v>41.24</v>
      </c>
      <c r="M333" s="95">
        <v>42.19</v>
      </c>
      <c r="N333" s="134" t="str">
        <f t="shared" si="15"/>
        <v>1114</v>
      </c>
      <c r="O333" s="135">
        <f t="shared" si="16"/>
        <v>77252</v>
      </c>
      <c r="P333" s="136">
        <f t="shared" si="17"/>
        <v>4291.8</v>
      </c>
    </row>
    <row r="334" spans="1:16" ht="13.5" thickBot="1" x14ac:dyDescent="0.25">
      <c r="A334" s="93" t="s">
        <v>179</v>
      </c>
      <c r="B334" s="93" t="s">
        <v>221</v>
      </c>
      <c r="C334" s="93" t="s">
        <v>222</v>
      </c>
      <c r="D334" s="94">
        <v>76144</v>
      </c>
      <c r="E334" s="94">
        <v>50419</v>
      </c>
      <c r="F334" s="95">
        <v>4230.2</v>
      </c>
      <c r="G334" s="95">
        <v>5857.25</v>
      </c>
      <c r="H334" s="95">
        <v>192.57</v>
      </c>
      <c r="I334" s="96">
        <v>270.33</v>
      </c>
      <c r="J334" s="97">
        <v>34.86</v>
      </c>
      <c r="K334" s="95">
        <v>40.28</v>
      </c>
      <c r="L334" s="95">
        <v>40.64</v>
      </c>
      <c r="M334" s="95">
        <v>41.58</v>
      </c>
      <c r="N334" s="134" t="str">
        <f t="shared" si="15"/>
        <v>1113</v>
      </c>
      <c r="O334" s="135">
        <f t="shared" si="16"/>
        <v>76144</v>
      </c>
      <c r="P334" s="136">
        <f t="shared" si="17"/>
        <v>4230.2</v>
      </c>
    </row>
    <row r="335" spans="1:16" ht="13.5" thickBot="1" x14ac:dyDescent="0.25">
      <c r="A335" s="93" t="s">
        <v>179</v>
      </c>
      <c r="B335" s="93" t="s">
        <v>223</v>
      </c>
      <c r="C335" s="93" t="s">
        <v>180</v>
      </c>
      <c r="D335" s="94">
        <v>75034</v>
      </c>
      <c r="E335" s="94">
        <v>49309</v>
      </c>
      <c r="F335" s="95">
        <v>4168.55</v>
      </c>
      <c r="G335" s="95">
        <v>5771.85</v>
      </c>
      <c r="H335" s="95">
        <v>189.76</v>
      </c>
      <c r="I335" s="96">
        <v>266.39</v>
      </c>
      <c r="J335" s="97">
        <v>34.36</v>
      </c>
      <c r="K335" s="95">
        <v>39.700000000000003</v>
      </c>
      <c r="L335" s="95">
        <v>40.06</v>
      </c>
      <c r="M335" s="95">
        <v>40.98</v>
      </c>
      <c r="N335" s="134" t="str">
        <f t="shared" si="15"/>
        <v>1112</v>
      </c>
      <c r="O335" s="135">
        <f t="shared" si="16"/>
        <v>75034</v>
      </c>
      <c r="P335" s="136">
        <f t="shared" si="17"/>
        <v>4168.55</v>
      </c>
    </row>
    <row r="336" spans="1:16" ht="13.5" thickBot="1" x14ac:dyDescent="0.25">
      <c r="A336" s="93" t="s">
        <v>179</v>
      </c>
      <c r="B336" s="93" t="s">
        <v>224</v>
      </c>
      <c r="C336" s="93" t="s">
        <v>179</v>
      </c>
      <c r="D336" s="94">
        <v>73923</v>
      </c>
      <c r="E336" s="94">
        <v>48198</v>
      </c>
      <c r="F336" s="95">
        <v>4106.8500000000004</v>
      </c>
      <c r="G336" s="95">
        <v>5686.4</v>
      </c>
      <c r="H336" s="95">
        <v>186.95</v>
      </c>
      <c r="I336" s="96">
        <v>262.45</v>
      </c>
      <c r="J336" s="97">
        <v>33.85</v>
      </c>
      <c r="K336" s="95">
        <v>39.11</v>
      </c>
      <c r="L336" s="95">
        <v>39.47</v>
      </c>
      <c r="M336" s="95">
        <v>40.369999999999997</v>
      </c>
      <c r="N336" s="134" t="str">
        <f t="shared" si="15"/>
        <v>1111</v>
      </c>
      <c r="O336" s="135">
        <f t="shared" si="16"/>
        <v>73923</v>
      </c>
      <c r="P336" s="136">
        <f t="shared" si="17"/>
        <v>4106.8500000000004</v>
      </c>
    </row>
    <row r="337" spans="1:16" ht="13.5" thickBot="1" x14ac:dyDescent="0.25">
      <c r="A337" s="93" t="s">
        <v>179</v>
      </c>
      <c r="B337" s="93" t="s">
        <v>225</v>
      </c>
      <c r="C337" s="93" t="s">
        <v>178</v>
      </c>
      <c r="D337" s="94">
        <v>72816</v>
      </c>
      <c r="E337" s="94">
        <v>47091</v>
      </c>
      <c r="F337" s="95">
        <v>4045.35</v>
      </c>
      <c r="G337" s="95">
        <v>5601.25</v>
      </c>
      <c r="H337" s="95">
        <v>184.15</v>
      </c>
      <c r="I337" s="96">
        <v>258.52</v>
      </c>
      <c r="J337" s="97">
        <v>33.340000000000003</v>
      </c>
      <c r="K337" s="95">
        <v>38.520000000000003</v>
      </c>
      <c r="L337" s="95">
        <v>38.869999999999997</v>
      </c>
      <c r="M337" s="95">
        <v>39.76</v>
      </c>
      <c r="N337" s="134" t="str">
        <f t="shared" si="15"/>
        <v>1110</v>
      </c>
      <c r="O337" s="135">
        <f t="shared" si="16"/>
        <v>72816</v>
      </c>
      <c r="P337" s="136">
        <f t="shared" si="17"/>
        <v>4045.35</v>
      </c>
    </row>
    <row r="338" spans="1:16" ht="13.5" thickBot="1" x14ac:dyDescent="0.25">
      <c r="A338" s="93" t="s">
        <v>179</v>
      </c>
      <c r="B338" s="93" t="s">
        <v>226</v>
      </c>
      <c r="C338" s="93" t="s">
        <v>227</v>
      </c>
      <c r="D338" s="94">
        <v>71709</v>
      </c>
      <c r="E338" s="94">
        <v>45984</v>
      </c>
      <c r="F338" s="95">
        <v>3983.85</v>
      </c>
      <c r="G338" s="95">
        <v>5516.1</v>
      </c>
      <c r="H338" s="95">
        <v>181.35</v>
      </c>
      <c r="I338" s="96">
        <v>254.59</v>
      </c>
      <c r="J338" s="97">
        <v>32.83</v>
      </c>
      <c r="K338" s="95">
        <v>37.94</v>
      </c>
      <c r="L338" s="95">
        <v>38.28</v>
      </c>
      <c r="M338" s="95">
        <v>39.159999999999997</v>
      </c>
      <c r="N338" s="134" t="str">
        <f t="shared" si="15"/>
        <v>1109</v>
      </c>
      <c r="O338" s="135">
        <f t="shared" si="16"/>
        <v>71709</v>
      </c>
      <c r="P338" s="136">
        <f t="shared" si="17"/>
        <v>3983.85</v>
      </c>
    </row>
    <row r="339" spans="1:16" ht="13.5" thickBot="1" x14ac:dyDescent="0.25">
      <c r="A339" s="93" t="s">
        <v>179</v>
      </c>
      <c r="B339" s="93" t="s">
        <v>228</v>
      </c>
      <c r="C339" s="93" t="s">
        <v>229</v>
      </c>
      <c r="D339" s="94">
        <v>70600</v>
      </c>
      <c r="E339" s="94">
        <v>44875</v>
      </c>
      <c r="F339" s="95">
        <v>3922.2</v>
      </c>
      <c r="G339" s="95">
        <v>5430.75</v>
      </c>
      <c r="H339" s="95">
        <v>178.55</v>
      </c>
      <c r="I339" s="96">
        <v>250.65</v>
      </c>
      <c r="J339" s="97">
        <v>32.33</v>
      </c>
      <c r="K339" s="95">
        <v>37.36</v>
      </c>
      <c r="L339" s="95">
        <v>37.69</v>
      </c>
      <c r="M339" s="95">
        <v>38.56</v>
      </c>
      <c r="N339" s="134" t="str">
        <f t="shared" si="15"/>
        <v>1108</v>
      </c>
      <c r="O339" s="135">
        <f t="shared" si="16"/>
        <v>70600</v>
      </c>
      <c r="P339" s="136">
        <f t="shared" si="17"/>
        <v>3922.2</v>
      </c>
    </row>
    <row r="340" spans="1:16" ht="13.5" thickBot="1" x14ac:dyDescent="0.25">
      <c r="A340" s="93" t="s">
        <v>179</v>
      </c>
      <c r="B340" s="93" t="s">
        <v>230</v>
      </c>
      <c r="C340" s="93" t="s">
        <v>231</v>
      </c>
      <c r="D340" s="94">
        <v>69489</v>
      </c>
      <c r="E340" s="94">
        <v>43764</v>
      </c>
      <c r="F340" s="95">
        <v>3860.5</v>
      </c>
      <c r="G340" s="95">
        <v>5345.3</v>
      </c>
      <c r="H340" s="95">
        <v>175.74</v>
      </c>
      <c r="I340" s="96">
        <v>246.71</v>
      </c>
      <c r="J340" s="97">
        <v>31.82</v>
      </c>
      <c r="K340" s="95">
        <v>36.770000000000003</v>
      </c>
      <c r="L340" s="95">
        <v>37.1</v>
      </c>
      <c r="M340" s="95">
        <v>37.950000000000003</v>
      </c>
      <c r="N340" s="134" t="str">
        <f t="shared" si="15"/>
        <v>1107</v>
      </c>
      <c r="O340" s="135">
        <f t="shared" si="16"/>
        <v>69489</v>
      </c>
      <c r="P340" s="136">
        <f t="shared" si="17"/>
        <v>3860.5</v>
      </c>
    </row>
    <row r="341" spans="1:16" ht="13.5" thickBot="1" x14ac:dyDescent="0.25">
      <c r="A341" s="93" t="s">
        <v>179</v>
      </c>
      <c r="B341" s="93" t="s">
        <v>232</v>
      </c>
      <c r="C341" s="93" t="s">
        <v>233</v>
      </c>
      <c r="D341" s="94">
        <v>68379</v>
      </c>
      <c r="E341" s="94">
        <v>42654</v>
      </c>
      <c r="F341" s="95">
        <v>3798.85</v>
      </c>
      <c r="G341" s="95">
        <v>5259.9</v>
      </c>
      <c r="H341" s="95">
        <v>172.93</v>
      </c>
      <c r="I341" s="96">
        <v>242.77</v>
      </c>
      <c r="J341" s="97">
        <v>31.31</v>
      </c>
      <c r="K341" s="95">
        <v>36.18</v>
      </c>
      <c r="L341" s="95">
        <v>36.5</v>
      </c>
      <c r="M341" s="95">
        <v>37.340000000000003</v>
      </c>
      <c r="N341" s="134" t="str">
        <f t="shared" si="15"/>
        <v>1106</v>
      </c>
      <c r="O341" s="135">
        <f t="shared" si="16"/>
        <v>68379</v>
      </c>
      <c r="P341" s="136">
        <f t="shared" si="17"/>
        <v>3798.85</v>
      </c>
    </row>
    <row r="342" spans="1:16" ht="13.5" thickBot="1" x14ac:dyDescent="0.25">
      <c r="A342" s="93" t="s">
        <v>179</v>
      </c>
      <c r="B342" s="93" t="s">
        <v>234</v>
      </c>
      <c r="C342" s="93" t="s">
        <v>235</v>
      </c>
      <c r="D342" s="94">
        <v>67269</v>
      </c>
      <c r="E342" s="94">
        <v>41544</v>
      </c>
      <c r="F342" s="95">
        <v>3737.15</v>
      </c>
      <c r="G342" s="95">
        <v>5174.55</v>
      </c>
      <c r="H342" s="95">
        <v>170.12</v>
      </c>
      <c r="I342" s="96">
        <v>238.82</v>
      </c>
      <c r="J342" s="97">
        <v>30.8</v>
      </c>
      <c r="K342" s="95">
        <v>35.590000000000003</v>
      </c>
      <c r="L342" s="95">
        <v>35.909999999999997</v>
      </c>
      <c r="M342" s="95">
        <v>36.74</v>
      </c>
      <c r="N342" s="134" t="str">
        <f t="shared" si="15"/>
        <v>1105</v>
      </c>
      <c r="O342" s="135">
        <f t="shared" si="16"/>
        <v>67269</v>
      </c>
      <c r="P342" s="136">
        <f t="shared" si="17"/>
        <v>3737.15</v>
      </c>
    </row>
    <row r="343" spans="1:16" ht="13.5" thickBot="1" x14ac:dyDescent="0.25">
      <c r="A343" s="93" t="s">
        <v>179</v>
      </c>
      <c r="B343" s="93" t="s">
        <v>236</v>
      </c>
      <c r="C343" s="93" t="s">
        <v>237</v>
      </c>
      <c r="D343" s="94">
        <v>66161</v>
      </c>
      <c r="E343" s="94">
        <v>40436</v>
      </c>
      <c r="F343" s="95">
        <v>3675.6</v>
      </c>
      <c r="G343" s="95">
        <v>5089.3</v>
      </c>
      <c r="H343" s="95">
        <v>167.32</v>
      </c>
      <c r="I343" s="96">
        <v>234.89</v>
      </c>
      <c r="J343" s="97">
        <v>30.29</v>
      </c>
      <c r="K343" s="95">
        <v>35</v>
      </c>
      <c r="L343" s="95">
        <v>35.32</v>
      </c>
      <c r="M343" s="95">
        <v>36.130000000000003</v>
      </c>
      <c r="N343" s="134" t="str">
        <f t="shared" si="15"/>
        <v>1104</v>
      </c>
      <c r="O343" s="135">
        <f t="shared" si="16"/>
        <v>66161</v>
      </c>
      <c r="P343" s="136">
        <f t="shared" si="17"/>
        <v>3675.6</v>
      </c>
    </row>
    <row r="344" spans="1:16" ht="13.5" thickBot="1" x14ac:dyDescent="0.25">
      <c r="A344" s="93" t="s">
        <v>179</v>
      </c>
      <c r="B344" s="93" t="s">
        <v>238</v>
      </c>
      <c r="C344" s="93" t="s">
        <v>239</v>
      </c>
      <c r="D344" s="94">
        <v>65053</v>
      </c>
      <c r="E344" s="94">
        <v>39328</v>
      </c>
      <c r="F344" s="95">
        <v>3614.05</v>
      </c>
      <c r="G344" s="95">
        <v>5004.1000000000004</v>
      </c>
      <c r="H344" s="95">
        <v>164.52</v>
      </c>
      <c r="I344" s="96">
        <v>230.96</v>
      </c>
      <c r="J344" s="97">
        <v>29.79</v>
      </c>
      <c r="K344" s="95">
        <v>34.42</v>
      </c>
      <c r="L344" s="95">
        <v>34.729999999999997</v>
      </c>
      <c r="M344" s="95">
        <v>35.53</v>
      </c>
      <c r="N344" s="134" t="str">
        <f t="shared" si="15"/>
        <v>1103</v>
      </c>
      <c r="O344" s="135">
        <f t="shared" si="16"/>
        <v>65053</v>
      </c>
      <c r="P344" s="136">
        <f t="shared" si="17"/>
        <v>3614.05</v>
      </c>
    </row>
    <row r="345" spans="1:16" ht="13.5" thickBot="1" x14ac:dyDescent="0.25">
      <c r="A345" s="93" t="s">
        <v>179</v>
      </c>
      <c r="B345" s="93" t="s">
        <v>240</v>
      </c>
      <c r="C345" s="93" t="s">
        <v>241</v>
      </c>
      <c r="D345" s="94">
        <v>62835</v>
      </c>
      <c r="E345" s="94">
        <v>37110</v>
      </c>
      <c r="F345" s="95">
        <v>3490.85</v>
      </c>
      <c r="G345" s="95">
        <v>4833.45</v>
      </c>
      <c r="H345" s="95">
        <v>158.91</v>
      </c>
      <c r="I345" s="96">
        <v>223.08</v>
      </c>
      <c r="J345" s="97">
        <v>28.77</v>
      </c>
      <c r="K345" s="95">
        <v>33.24</v>
      </c>
      <c r="L345" s="95">
        <v>33.54</v>
      </c>
      <c r="M345" s="95">
        <v>34.31</v>
      </c>
      <c r="N345" s="134" t="str">
        <f t="shared" si="15"/>
        <v>1102</v>
      </c>
      <c r="O345" s="135">
        <f t="shared" si="16"/>
        <v>62835</v>
      </c>
      <c r="P345" s="136">
        <f t="shared" si="17"/>
        <v>3490.85</v>
      </c>
    </row>
    <row r="346" spans="1:16" ht="13.5" thickBot="1" x14ac:dyDescent="0.25">
      <c r="A346" s="93" t="s">
        <v>179</v>
      </c>
      <c r="B346" s="93" t="s">
        <v>242</v>
      </c>
      <c r="C346" s="93" t="s">
        <v>184</v>
      </c>
      <c r="D346" s="94">
        <v>60615</v>
      </c>
      <c r="E346" s="94">
        <v>34890</v>
      </c>
      <c r="F346" s="95">
        <v>3367.5</v>
      </c>
      <c r="G346" s="95">
        <v>4662.7</v>
      </c>
      <c r="H346" s="95">
        <v>153.29</v>
      </c>
      <c r="I346" s="96">
        <v>215.2</v>
      </c>
      <c r="J346" s="97">
        <v>27.75</v>
      </c>
      <c r="K346" s="95">
        <v>32.07</v>
      </c>
      <c r="L346" s="95">
        <v>32.35</v>
      </c>
      <c r="M346" s="95">
        <v>33.1</v>
      </c>
      <c r="N346" s="134" t="str">
        <f t="shared" si="15"/>
        <v>1101</v>
      </c>
      <c r="O346" s="135">
        <f t="shared" si="16"/>
        <v>60615</v>
      </c>
      <c r="P346" s="136">
        <f t="shared" si="17"/>
        <v>3367.5</v>
      </c>
    </row>
    <row r="347" spans="1:16" ht="13.5" thickBot="1" x14ac:dyDescent="0.25">
      <c r="A347" s="93" t="s">
        <v>180</v>
      </c>
      <c r="B347" s="93" t="s">
        <v>185</v>
      </c>
      <c r="C347" s="93" t="s">
        <v>186</v>
      </c>
      <c r="D347" s="94">
        <v>98969</v>
      </c>
      <c r="E347" s="94">
        <v>73244</v>
      </c>
      <c r="F347" s="95">
        <v>5498.3</v>
      </c>
      <c r="G347" s="95">
        <v>7613</v>
      </c>
      <c r="H347" s="95">
        <v>250.29</v>
      </c>
      <c r="I347" s="96">
        <v>351.37</v>
      </c>
      <c r="J347" s="97">
        <v>45.32</v>
      </c>
      <c r="K347" s="95">
        <v>52.37</v>
      </c>
      <c r="L347" s="95">
        <v>52.84</v>
      </c>
      <c r="M347" s="95">
        <v>54.05</v>
      </c>
      <c r="N347" s="134" t="str">
        <f t="shared" si="15"/>
        <v>1231</v>
      </c>
      <c r="O347" s="135">
        <f t="shared" si="16"/>
        <v>98969</v>
      </c>
      <c r="P347" s="136">
        <f t="shared" si="17"/>
        <v>5498.3</v>
      </c>
    </row>
    <row r="348" spans="1:16" ht="13.5" thickBot="1" x14ac:dyDescent="0.25">
      <c r="A348" s="93" t="s">
        <v>180</v>
      </c>
      <c r="B348" s="93" t="s">
        <v>187</v>
      </c>
      <c r="C348" s="93" t="s">
        <v>188</v>
      </c>
      <c r="D348" s="94">
        <v>97969</v>
      </c>
      <c r="E348" s="94">
        <v>72244</v>
      </c>
      <c r="F348" s="95">
        <v>5442.7</v>
      </c>
      <c r="G348" s="95">
        <v>7536.1</v>
      </c>
      <c r="H348" s="95">
        <v>247.76</v>
      </c>
      <c r="I348" s="96">
        <v>347.82</v>
      </c>
      <c r="J348" s="97">
        <v>44.86</v>
      </c>
      <c r="K348" s="95">
        <v>51.84</v>
      </c>
      <c r="L348" s="95">
        <v>52.3</v>
      </c>
      <c r="M348" s="95">
        <v>53.5</v>
      </c>
      <c r="N348" s="134" t="str">
        <f t="shared" si="15"/>
        <v>1230</v>
      </c>
      <c r="O348" s="135">
        <f t="shared" si="16"/>
        <v>97969</v>
      </c>
      <c r="P348" s="136">
        <f t="shared" si="17"/>
        <v>5442.7</v>
      </c>
    </row>
    <row r="349" spans="1:16" ht="13.5" thickBot="1" x14ac:dyDescent="0.25">
      <c r="A349" s="93" t="s">
        <v>180</v>
      </c>
      <c r="B349" s="93" t="s">
        <v>189</v>
      </c>
      <c r="C349" s="93" t="s">
        <v>190</v>
      </c>
      <c r="D349" s="94">
        <v>96968</v>
      </c>
      <c r="E349" s="94">
        <v>71243</v>
      </c>
      <c r="F349" s="95">
        <v>5387.1</v>
      </c>
      <c r="G349" s="95">
        <v>7459.1</v>
      </c>
      <c r="H349" s="95">
        <v>245.23</v>
      </c>
      <c r="I349" s="96">
        <v>344.27</v>
      </c>
      <c r="J349" s="97">
        <v>44.4</v>
      </c>
      <c r="K349" s="95">
        <v>51.3</v>
      </c>
      <c r="L349" s="95">
        <v>51.77</v>
      </c>
      <c r="M349" s="95">
        <v>52.96</v>
      </c>
      <c r="N349" s="134" t="str">
        <f t="shared" si="15"/>
        <v>1229</v>
      </c>
      <c r="O349" s="135">
        <f t="shared" si="16"/>
        <v>96968</v>
      </c>
      <c r="P349" s="136">
        <f t="shared" si="17"/>
        <v>5387.1</v>
      </c>
    </row>
    <row r="350" spans="1:16" ht="13.5" thickBot="1" x14ac:dyDescent="0.25">
      <c r="A350" s="93" t="s">
        <v>180</v>
      </c>
      <c r="B350" s="93" t="s">
        <v>191</v>
      </c>
      <c r="C350" s="93" t="s">
        <v>192</v>
      </c>
      <c r="D350" s="94">
        <v>95968</v>
      </c>
      <c r="E350" s="94">
        <v>70243</v>
      </c>
      <c r="F350" s="95">
        <v>5331.55</v>
      </c>
      <c r="G350" s="95">
        <v>7382.15</v>
      </c>
      <c r="H350" s="95">
        <v>242.7</v>
      </c>
      <c r="I350" s="96">
        <v>340.71</v>
      </c>
      <c r="J350" s="97">
        <v>43.94</v>
      </c>
      <c r="K350" s="95">
        <v>50.77</v>
      </c>
      <c r="L350" s="95">
        <v>51.23</v>
      </c>
      <c r="M350" s="95">
        <v>52.41</v>
      </c>
      <c r="N350" s="134" t="str">
        <f t="shared" si="15"/>
        <v>1228</v>
      </c>
      <c r="O350" s="135">
        <f t="shared" si="16"/>
        <v>95968</v>
      </c>
      <c r="P350" s="136">
        <f t="shared" si="17"/>
        <v>5331.55</v>
      </c>
    </row>
    <row r="351" spans="1:16" ht="13.5" thickBot="1" x14ac:dyDescent="0.25">
      <c r="A351" s="93" t="s">
        <v>180</v>
      </c>
      <c r="B351" s="93" t="s">
        <v>193</v>
      </c>
      <c r="C351" s="93" t="s">
        <v>194</v>
      </c>
      <c r="D351" s="94">
        <v>94969</v>
      </c>
      <c r="E351" s="94">
        <v>69244</v>
      </c>
      <c r="F351" s="95">
        <v>5276.05</v>
      </c>
      <c r="G351" s="95">
        <v>7305.3</v>
      </c>
      <c r="H351" s="95">
        <v>240.17</v>
      </c>
      <c r="I351" s="96">
        <v>337.17</v>
      </c>
      <c r="J351" s="97">
        <v>43.48</v>
      </c>
      <c r="K351" s="95">
        <v>50.24</v>
      </c>
      <c r="L351" s="95">
        <v>50.69</v>
      </c>
      <c r="M351" s="95">
        <v>51.86</v>
      </c>
      <c r="N351" s="134" t="str">
        <f t="shared" si="15"/>
        <v>1227</v>
      </c>
      <c r="O351" s="135">
        <f t="shared" si="16"/>
        <v>94969</v>
      </c>
      <c r="P351" s="136">
        <f t="shared" si="17"/>
        <v>5276.05</v>
      </c>
    </row>
    <row r="352" spans="1:16" ht="13.5" thickBot="1" x14ac:dyDescent="0.25">
      <c r="A352" s="93" t="s">
        <v>180</v>
      </c>
      <c r="B352" s="93" t="s">
        <v>195</v>
      </c>
      <c r="C352" s="93" t="s">
        <v>196</v>
      </c>
      <c r="D352" s="94">
        <v>93972</v>
      </c>
      <c r="E352" s="94">
        <v>68247</v>
      </c>
      <c r="F352" s="95">
        <v>5220.6499999999996</v>
      </c>
      <c r="G352" s="95">
        <v>7228.6</v>
      </c>
      <c r="H352" s="95">
        <v>237.65</v>
      </c>
      <c r="I352" s="96">
        <v>333.63</v>
      </c>
      <c r="J352" s="97">
        <v>43.03</v>
      </c>
      <c r="K352" s="95">
        <v>49.72</v>
      </c>
      <c r="L352" s="95">
        <v>50.17</v>
      </c>
      <c r="M352" s="95">
        <v>51.32</v>
      </c>
      <c r="N352" s="134" t="str">
        <f t="shared" si="15"/>
        <v>1226</v>
      </c>
      <c r="O352" s="135">
        <f t="shared" si="16"/>
        <v>93972</v>
      </c>
      <c r="P352" s="136">
        <f t="shared" si="17"/>
        <v>5220.6499999999996</v>
      </c>
    </row>
    <row r="353" spans="1:16" ht="13.5" thickBot="1" x14ac:dyDescent="0.25">
      <c r="A353" s="93" t="s">
        <v>180</v>
      </c>
      <c r="B353" s="93" t="s">
        <v>197</v>
      </c>
      <c r="C353" s="93" t="s">
        <v>198</v>
      </c>
      <c r="D353" s="94">
        <v>92971</v>
      </c>
      <c r="E353" s="94">
        <v>67246</v>
      </c>
      <c r="F353" s="95">
        <v>5165.05</v>
      </c>
      <c r="G353" s="95">
        <v>7151.6</v>
      </c>
      <c r="H353" s="95">
        <v>235.12</v>
      </c>
      <c r="I353" s="96">
        <v>330.07</v>
      </c>
      <c r="J353" s="97">
        <v>42.57</v>
      </c>
      <c r="K353" s="95">
        <v>49.19</v>
      </c>
      <c r="L353" s="95">
        <v>49.63</v>
      </c>
      <c r="M353" s="95">
        <v>50.77</v>
      </c>
      <c r="N353" s="134" t="str">
        <f t="shared" si="15"/>
        <v>1225</v>
      </c>
      <c r="O353" s="135">
        <f t="shared" si="16"/>
        <v>92971</v>
      </c>
      <c r="P353" s="136">
        <f t="shared" si="17"/>
        <v>5165.05</v>
      </c>
    </row>
    <row r="354" spans="1:16" ht="13.5" thickBot="1" x14ac:dyDescent="0.25">
      <c r="A354" s="93" t="s">
        <v>180</v>
      </c>
      <c r="B354" s="93" t="s">
        <v>199</v>
      </c>
      <c r="C354" s="93" t="s">
        <v>200</v>
      </c>
      <c r="D354" s="94">
        <v>91971</v>
      </c>
      <c r="E354" s="94">
        <v>66246</v>
      </c>
      <c r="F354" s="95">
        <v>5109.5</v>
      </c>
      <c r="G354" s="95">
        <v>7074.7</v>
      </c>
      <c r="H354" s="95">
        <v>232.59</v>
      </c>
      <c r="I354" s="96">
        <v>326.52</v>
      </c>
      <c r="J354" s="97">
        <v>42.11</v>
      </c>
      <c r="K354" s="95">
        <v>48.66</v>
      </c>
      <c r="L354" s="95">
        <v>49.1</v>
      </c>
      <c r="M354" s="95">
        <v>50.22</v>
      </c>
      <c r="N354" s="134" t="str">
        <f t="shared" si="15"/>
        <v>1224</v>
      </c>
      <c r="O354" s="135">
        <f t="shared" si="16"/>
        <v>91971</v>
      </c>
      <c r="P354" s="136">
        <f t="shared" si="17"/>
        <v>5109.5</v>
      </c>
    </row>
    <row r="355" spans="1:16" ht="13.5" thickBot="1" x14ac:dyDescent="0.25">
      <c r="A355" s="93" t="s">
        <v>180</v>
      </c>
      <c r="B355" s="93" t="s">
        <v>201</v>
      </c>
      <c r="C355" s="93" t="s">
        <v>202</v>
      </c>
      <c r="D355" s="94">
        <v>90973</v>
      </c>
      <c r="E355" s="94">
        <v>65248</v>
      </c>
      <c r="F355" s="95">
        <v>5054.05</v>
      </c>
      <c r="G355" s="95">
        <v>6997.9</v>
      </c>
      <c r="H355" s="95">
        <v>230.07</v>
      </c>
      <c r="I355" s="96">
        <v>322.98</v>
      </c>
      <c r="J355" s="97">
        <v>41.65</v>
      </c>
      <c r="K355" s="95">
        <v>48.13</v>
      </c>
      <c r="L355" s="95">
        <v>48.56</v>
      </c>
      <c r="M355" s="95">
        <v>49.68</v>
      </c>
      <c r="N355" s="134" t="str">
        <f t="shared" si="15"/>
        <v>1223</v>
      </c>
      <c r="O355" s="135">
        <f t="shared" si="16"/>
        <v>90973</v>
      </c>
      <c r="P355" s="136">
        <f t="shared" si="17"/>
        <v>5054.05</v>
      </c>
    </row>
    <row r="356" spans="1:16" ht="13.5" thickBot="1" x14ac:dyDescent="0.25">
      <c r="A356" s="93" t="s">
        <v>180</v>
      </c>
      <c r="B356" s="93" t="s">
        <v>203</v>
      </c>
      <c r="C356" s="93" t="s">
        <v>204</v>
      </c>
      <c r="D356" s="94">
        <v>89972</v>
      </c>
      <c r="E356" s="94">
        <v>64247</v>
      </c>
      <c r="F356" s="95">
        <v>4998.45</v>
      </c>
      <c r="G356" s="95">
        <v>6920.9</v>
      </c>
      <c r="H356" s="95">
        <v>227.54</v>
      </c>
      <c r="I356" s="96">
        <v>319.43</v>
      </c>
      <c r="J356" s="97">
        <v>41.2</v>
      </c>
      <c r="K356" s="95">
        <v>47.61</v>
      </c>
      <c r="L356" s="95">
        <v>48.04</v>
      </c>
      <c r="M356" s="95">
        <v>49.14</v>
      </c>
      <c r="N356" s="134" t="str">
        <f t="shared" si="15"/>
        <v>1222</v>
      </c>
      <c r="O356" s="135">
        <f t="shared" si="16"/>
        <v>89972</v>
      </c>
      <c r="P356" s="136">
        <f t="shared" si="17"/>
        <v>4998.45</v>
      </c>
    </row>
    <row r="357" spans="1:16" ht="13.5" thickBot="1" x14ac:dyDescent="0.25">
      <c r="A357" s="93" t="s">
        <v>180</v>
      </c>
      <c r="B357" s="93" t="s">
        <v>205</v>
      </c>
      <c r="C357" s="93" t="s">
        <v>206</v>
      </c>
      <c r="D357" s="94">
        <v>88972</v>
      </c>
      <c r="E357" s="94">
        <v>63247</v>
      </c>
      <c r="F357" s="95">
        <v>4942.8999999999996</v>
      </c>
      <c r="G357" s="95">
        <v>6844</v>
      </c>
      <c r="H357" s="95">
        <v>225.01</v>
      </c>
      <c r="I357" s="96">
        <v>315.88</v>
      </c>
      <c r="J357" s="97">
        <v>40.74</v>
      </c>
      <c r="K357" s="95">
        <v>47.08</v>
      </c>
      <c r="L357" s="95">
        <v>47.5</v>
      </c>
      <c r="M357" s="95">
        <v>48.59</v>
      </c>
      <c r="N357" s="134" t="str">
        <f t="shared" si="15"/>
        <v>1221</v>
      </c>
      <c r="O357" s="135">
        <f t="shared" si="16"/>
        <v>88972</v>
      </c>
      <c r="P357" s="136">
        <f t="shared" si="17"/>
        <v>4942.8999999999996</v>
      </c>
    </row>
    <row r="358" spans="1:16" ht="13.5" thickBot="1" x14ac:dyDescent="0.25">
      <c r="A358" s="93" t="s">
        <v>180</v>
      </c>
      <c r="B358" s="93" t="s">
        <v>207</v>
      </c>
      <c r="C358" s="93" t="s">
        <v>208</v>
      </c>
      <c r="D358" s="94">
        <v>87972</v>
      </c>
      <c r="E358" s="94">
        <v>62247</v>
      </c>
      <c r="F358" s="95">
        <v>4887.3500000000004</v>
      </c>
      <c r="G358" s="95">
        <v>6767.1</v>
      </c>
      <c r="H358" s="95">
        <v>222.48</v>
      </c>
      <c r="I358" s="96">
        <v>312.33</v>
      </c>
      <c r="J358" s="97">
        <v>40.28</v>
      </c>
      <c r="K358" s="95">
        <v>46.54</v>
      </c>
      <c r="L358" s="95">
        <v>46.96</v>
      </c>
      <c r="M358" s="95">
        <v>48.04</v>
      </c>
      <c r="N358" s="134" t="str">
        <f t="shared" si="15"/>
        <v>1220</v>
      </c>
      <c r="O358" s="135">
        <f t="shared" si="16"/>
        <v>87972</v>
      </c>
      <c r="P358" s="136">
        <f t="shared" si="17"/>
        <v>4887.3500000000004</v>
      </c>
    </row>
    <row r="359" spans="1:16" ht="13.5" thickBot="1" x14ac:dyDescent="0.25">
      <c r="A359" s="93" t="s">
        <v>180</v>
      </c>
      <c r="B359" s="93" t="s">
        <v>209</v>
      </c>
      <c r="C359" s="93" t="s">
        <v>210</v>
      </c>
      <c r="D359" s="94">
        <v>86973</v>
      </c>
      <c r="E359" s="94">
        <v>61248</v>
      </c>
      <c r="F359" s="95">
        <v>4831.8500000000004</v>
      </c>
      <c r="G359" s="95">
        <v>6690.25</v>
      </c>
      <c r="H359" s="95">
        <v>219.95</v>
      </c>
      <c r="I359" s="96">
        <v>308.77999999999997</v>
      </c>
      <c r="J359" s="97">
        <v>39.82</v>
      </c>
      <c r="K359" s="95">
        <v>46.01</v>
      </c>
      <c r="L359" s="95">
        <v>46.43</v>
      </c>
      <c r="M359" s="95">
        <v>47.49</v>
      </c>
      <c r="N359" s="134" t="str">
        <f t="shared" si="15"/>
        <v>1219</v>
      </c>
      <c r="O359" s="135">
        <f t="shared" si="16"/>
        <v>86973</v>
      </c>
      <c r="P359" s="136">
        <f t="shared" si="17"/>
        <v>4831.8500000000004</v>
      </c>
    </row>
    <row r="360" spans="1:16" ht="13.5" thickBot="1" x14ac:dyDescent="0.25">
      <c r="A360" s="93" t="s">
        <v>180</v>
      </c>
      <c r="B360" s="93" t="s">
        <v>211</v>
      </c>
      <c r="C360" s="93" t="s">
        <v>212</v>
      </c>
      <c r="D360" s="94">
        <v>85806</v>
      </c>
      <c r="E360" s="94">
        <v>60081</v>
      </c>
      <c r="F360" s="95">
        <v>4767</v>
      </c>
      <c r="G360" s="95">
        <v>6600.45</v>
      </c>
      <c r="H360" s="95">
        <v>217</v>
      </c>
      <c r="I360" s="96">
        <v>304.64</v>
      </c>
      <c r="J360" s="97">
        <v>39.29</v>
      </c>
      <c r="K360" s="95">
        <v>45.4</v>
      </c>
      <c r="L360" s="95">
        <v>45.81</v>
      </c>
      <c r="M360" s="95">
        <v>46.86</v>
      </c>
      <c r="N360" s="134" t="str">
        <f t="shared" si="15"/>
        <v>1218</v>
      </c>
      <c r="O360" s="135">
        <f t="shared" si="16"/>
        <v>85806</v>
      </c>
      <c r="P360" s="136">
        <f t="shared" si="17"/>
        <v>4767</v>
      </c>
    </row>
    <row r="361" spans="1:16" ht="13.5" thickBot="1" x14ac:dyDescent="0.25">
      <c r="A361" s="93" t="s">
        <v>180</v>
      </c>
      <c r="B361" s="93" t="s">
        <v>213</v>
      </c>
      <c r="C361" s="93" t="s">
        <v>214</v>
      </c>
      <c r="D361" s="94">
        <v>84640</v>
      </c>
      <c r="E361" s="94">
        <v>58915</v>
      </c>
      <c r="F361" s="95">
        <v>4702.2</v>
      </c>
      <c r="G361" s="95">
        <v>6510.75</v>
      </c>
      <c r="H361" s="95">
        <v>214.05</v>
      </c>
      <c r="I361" s="96">
        <v>300.5</v>
      </c>
      <c r="J361" s="97">
        <v>38.75</v>
      </c>
      <c r="K361" s="95">
        <v>44.78</v>
      </c>
      <c r="L361" s="95">
        <v>45.18</v>
      </c>
      <c r="M361" s="95">
        <v>46.22</v>
      </c>
      <c r="N361" s="134" t="str">
        <f t="shared" si="15"/>
        <v>1217</v>
      </c>
      <c r="O361" s="135">
        <f t="shared" si="16"/>
        <v>84640</v>
      </c>
      <c r="P361" s="136">
        <f t="shared" si="17"/>
        <v>4702.2</v>
      </c>
    </row>
    <row r="362" spans="1:16" ht="13.5" thickBot="1" x14ac:dyDescent="0.25">
      <c r="A362" s="93" t="s">
        <v>180</v>
      </c>
      <c r="B362" s="93" t="s">
        <v>215</v>
      </c>
      <c r="C362" s="93" t="s">
        <v>216</v>
      </c>
      <c r="D362" s="94">
        <v>83475</v>
      </c>
      <c r="E362" s="94">
        <v>57750</v>
      </c>
      <c r="F362" s="95">
        <v>4637.5</v>
      </c>
      <c r="G362" s="95">
        <v>6421.15</v>
      </c>
      <c r="H362" s="95">
        <v>211.11</v>
      </c>
      <c r="I362" s="96">
        <v>296.36</v>
      </c>
      <c r="J362" s="97">
        <v>38.22</v>
      </c>
      <c r="K362" s="95">
        <v>44.16</v>
      </c>
      <c r="L362" s="95">
        <v>44.56</v>
      </c>
      <c r="M362" s="95">
        <v>45.58</v>
      </c>
      <c r="N362" s="134" t="str">
        <f t="shared" si="15"/>
        <v>1216</v>
      </c>
      <c r="O362" s="135">
        <f t="shared" si="16"/>
        <v>83475</v>
      </c>
      <c r="P362" s="136">
        <f t="shared" si="17"/>
        <v>4637.5</v>
      </c>
    </row>
    <row r="363" spans="1:16" ht="13.5" thickBot="1" x14ac:dyDescent="0.25">
      <c r="A363" s="93" t="s">
        <v>180</v>
      </c>
      <c r="B363" s="93" t="s">
        <v>217</v>
      </c>
      <c r="C363" s="93" t="s">
        <v>218</v>
      </c>
      <c r="D363" s="94">
        <v>82310</v>
      </c>
      <c r="E363" s="94">
        <v>56585</v>
      </c>
      <c r="F363" s="95">
        <v>4572.8</v>
      </c>
      <c r="G363" s="95">
        <v>6331.55</v>
      </c>
      <c r="H363" s="95">
        <v>208.16</v>
      </c>
      <c r="I363" s="96">
        <v>292.22000000000003</v>
      </c>
      <c r="J363" s="97">
        <v>37.69</v>
      </c>
      <c r="K363" s="95">
        <v>43.55</v>
      </c>
      <c r="L363" s="95">
        <v>43.94</v>
      </c>
      <c r="M363" s="95">
        <v>44.95</v>
      </c>
      <c r="N363" s="134" t="str">
        <f t="shared" si="15"/>
        <v>1215</v>
      </c>
      <c r="O363" s="135">
        <f t="shared" si="16"/>
        <v>82310</v>
      </c>
      <c r="P363" s="136">
        <f t="shared" si="17"/>
        <v>4572.8</v>
      </c>
    </row>
    <row r="364" spans="1:16" ht="13.5" thickBot="1" x14ac:dyDescent="0.25">
      <c r="A364" s="93" t="s">
        <v>180</v>
      </c>
      <c r="B364" s="93" t="s">
        <v>219</v>
      </c>
      <c r="C364" s="93" t="s">
        <v>220</v>
      </c>
      <c r="D364" s="94">
        <v>81143</v>
      </c>
      <c r="E364" s="94">
        <v>55418</v>
      </c>
      <c r="F364" s="95">
        <v>4507.95</v>
      </c>
      <c r="G364" s="95">
        <v>6241.75</v>
      </c>
      <c r="H364" s="95">
        <v>205.21</v>
      </c>
      <c r="I364" s="96">
        <v>288.08</v>
      </c>
      <c r="J364" s="97">
        <v>37.15</v>
      </c>
      <c r="K364" s="95">
        <v>42.93</v>
      </c>
      <c r="L364" s="95">
        <v>43.31</v>
      </c>
      <c r="M364" s="95">
        <v>44.31</v>
      </c>
      <c r="N364" s="134" t="str">
        <f t="shared" si="15"/>
        <v>1214</v>
      </c>
      <c r="O364" s="135">
        <f t="shared" si="16"/>
        <v>81143</v>
      </c>
      <c r="P364" s="136">
        <f t="shared" si="17"/>
        <v>4507.95</v>
      </c>
    </row>
    <row r="365" spans="1:16" ht="13.5" thickBot="1" x14ac:dyDescent="0.25">
      <c r="A365" s="93" t="s">
        <v>180</v>
      </c>
      <c r="B365" s="93" t="s">
        <v>221</v>
      </c>
      <c r="C365" s="93" t="s">
        <v>222</v>
      </c>
      <c r="D365" s="94">
        <v>79975</v>
      </c>
      <c r="E365" s="94">
        <v>54250</v>
      </c>
      <c r="F365" s="95">
        <v>4443.05</v>
      </c>
      <c r="G365" s="95">
        <v>6151.9</v>
      </c>
      <c r="H365" s="95">
        <v>202.26</v>
      </c>
      <c r="I365" s="96">
        <v>283.93</v>
      </c>
      <c r="J365" s="97">
        <v>36.619999999999997</v>
      </c>
      <c r="K365" s="95">
        <v>42.31</v>
      </c>
      <c r="L365" s="95">
        <v>42.7</v>
      </c>
      <c r="M365" s="95">
        <v>43.68</v>
      </c>
      <c r="N365" s="134" t="str">
        <f t="shared" si="15"/>
        <v>1213</v>
      </c>
      <c r="O365" s="135">
        <f t="shared" si="16"/>
        <v>79975</v>
      </c>
      <c r="P365" s="136">
        <f t="shared" si="17"/>
        <v>4443.05</v>
      </c>
    </row>
    <row r="366" spans="1:16" ht="13.5" thickBot="1" x14ac:dyDescent="0.25">
      <c r="A366" s="93" t="s">
        <v>180</v>
      </c>
      <c r="B366" s="93" t="s">
        <v>223</v>
      </c>
      <c r="C366" s="93" t="s">
        <v>180</v>
      </c>
      <c r="D366" s="94">
        <v>78809</v>
      </c>
      <c r="E366" s="94">
        <v>53084</v>
      </c>
      <c r="F366" s="95">
        <v>4378.3</v>
      </c>
      <c r="G366" s="95">
        <v>6062.25</v>
      </c>
      <c r="H366" s="95">
        <v>199.31</v>
      </c>
      <c r="I366" s="96">
        <v>279.8</v>
      </c>
      <c r="J366" s="97">
        <v>36.08</v>
      </c>
      <c r="K366" s="95">
        <v>41.69</v>
      </c>
      <c r="L366" s="95">
        <v>42.07</v>
      </c>
      <c r="M366" s="95">
        <v>43.03</v>
      </c>
      <c r="N366" s="134" t="str">
        <f t="shared" si="15"/>
        <v>1212</v>
      </c>
      <c r="O366" s="135">
        <f t="shared" si="16"/>
        <v>78809</v>
      </c>
      <c r="P366" s="136">
        <f t="shared" si="17"/>
        <v>4378.3</v>
      </c>
    </row>
    <row r="367" spans="1:16" ht="13.5" thickBot="1" x14ac:dyDescent="0.25">
      <c r="A367" s="93" t="s">
        <v>180</v>
      </c>
      <c r="B367" s="93" t="s">
        <v>224</v>
      </c>
      <c r="C367" s="93" t="s">
        <v>179</v>
      </c>
      <c r="D367" s="94">
        <v>77644</v>
      </c>
      <c r="E367" s="94">
        <v>51919</v>
      </c>
      <c r="F367" s="95">
        <v>4313.55</v>
      </c>
      <c r="G367" s="95">
        <v>5972.6</v>
      </c>
      <c r="H367" s="95">
        <v>196.36</v>
      </c>
      <c r="I367" s="96">
        <v>275.66000000000003</v>
      </c>
      <c r="J367" s="97">
        <v>35.549999999999997</v>
      </c>
      <c r="K367" s="95">
        <v>41.08</v>
      </c>
      <c r="L367" s="95">
        <v>41.45</v>
      </c>
      <c r="M367" s="95">
        <v>42.4</v>
      </c>
      <c r="N367" s="134" t="str">
        <f t="shared" si="15"/>
        <v>1211</v>
      </c>
      <c r="O367" s="135">
        <f t="shared" si="16"/>
        <v>77644</v>
      </c>
      <c r="P367" s="136">
        <f t="shared" si="17"/>
        <v>4313.55</v>
      </c>
    </row>
    <row r="368" spans="1:16" ht="13.5" thickBot="1" x14ac:dyDescent="0.25">
      <c r="A368" s="93" t="s">
        <v>180</v>
      </c>
      <c r="B368" s="93" t="s">
        <v>225</v>
      </c>
      <c r="C368" s="93" t="s">
        <v>178</v>
      </c>
      <c r="D368" s="94">
        <v>76479</v>
      </c>
      <c r="E368" s="94">
        <v>50754</v>
      </c>
      <c r="F368" s="95">
        <v>4248.8500000000004</v>
      </c>
      <c r="G368" s="95">
        <v>5883</v>
      </c>
      <c r="H368" s="95">
        <v>193.41</v>
      </c>
      <c r="I368" s="96">
        <v>271.52</v>
      </c>
      <c r="J368" s="97">
        <v>35.020000000000003</v>
      </c>
      <c r="K368" s="95">
        <v>40.47</v>
      </c>
      <c r="L368" s="95">
        <v>40.83</v>
      </c>
      <c r="M368" s="95">
        <v>41.77</v>
      </c>
      <c r="N368" s="134" t="str">
        <f t="shared" si="15"/>
        <v>1210</v>
      </c>
      <c r="O368" s="135">
        <f t="shared" si="16"/>
        <v>76479</v>
      </c>
      <c r="P368" s="136">
        <f t="shared" si="17"/>
        <v>4248.8500000000004</v>
      </c>
    </row>
    <row r="369" spans="1:16" ht="13.5" thickBot="1" x14ac:dyDescent="0.25">
      <c r="A369" s="93" t="s">
        <v>180</v>
      </c>
      <c r="B369" s="93" t="s">
        <v>226</v>
      </c>
      <c r="C369" s="93" t="s">
        <v>227</v>
      </c>
      <c r="D369" s="94">
        <v>75313</v>
      </c>
      <c r="E369" s="94">
        <v>49588</v>
      </c>
      <c r="F369" s="95">
        <v>4184.05</v>
      </c>
      <c r="G369" s="95">
        <v>5793.3</v>
      </c>
      <c r="H369" s="95">
        <v>190.46</v>
      </c>
      <c r="I369" s="96">
        <v>267.38</v>
      </c>
      <c r="J369" s="97">
        <v>34.479999999999997</v>
      </c>
      <c r="K369" s="95">
        <v>39.840000000000003</v>
      </c>
      <c r="L369" s="95">
        <v>40.200000000000003</v>
      </c>
      <c r="M369" s="95">
        <v>41.12</v>
      </c>
      <c r="N369" s="134" t="str">
        <f t="shared" si="15"/>
        <v>1209</v>
      </c>
      <c r="O369" s="135">
        <f t="shared" si="16"/>
        <v>75313</v>
      </c>
      <c r="P369" s="136">
        <f t="shared" si="17"/>
        <v>4184.05</v>
      </c>
    </row>
    <row r="370" spans="1:16" ht="13.5" thickBot="1" x14ac:dyDescent="0.25">
      <c r="A370" s="93" t="s">
        <v>180</v>
      </c>
      <c r="B370" s="93" t="s">
        <v>228</v>
      </c>
      <c r="C370" s="93" t="s">
        <v>229</v>
      </c>
      <c r="D370" s="94">
        <v>74147</v>
      </c>
      <c r="E370" s="94">
        <v>48422</v>
      </c>
      <c r="F370" s="95">
        <v>4119.3</v>
      </c>
      <c r="G370" s="95">
        <v>5703.6</v>
      </c>
      <c r="H370" s="95">
        <v>187.52</v>
      </c>
      <c r="I370" s="96">
        <v>263.24</v>
      </c>
      <c r="J370" s="97">
        <v>33.950000000000003</v>
      </c>
      <c r="K370" s="95">
        <v>39.229999999999997</v>
      </c>
      <c r="L370" s="95">
        <v>39.58</v>
      </c>
      <c r="M370" s="95">
        <v>40.49</v>
      </c>
      <c r="N370" s="134" t="str">
        <f t="shared" si="15"/>
        <v>1208</v>
      </c>
      <c r="O370" s="135">
        <f t="shared" si="16"/>
        <v>74147</v>
      </c>
      <c r="P370" s="136">
        <f t="shared" si="17"/>
        <v>4119.3</v>
      </c>
    </row>
    <row r="371" spans="1:16" ht="13.5" thickBot="1" x14ac:dyDescent="0.25">
      <c r="A371" s="93" t="s">
        <v>180</v>
      </c>
      <c r="B371" s="93" t="s">
        <v>230</v>
      </c>
      <c r="C371" s="93" t="s">
        <v>231</v>
      </c>
      <c r="D371" s="94">
        <v>72981</v>
      </c>
      <c r="E371" s="94">
        <v>47256</v>
      </c>
      <c r="F371" s="95">
        <v>4054.5</v>
      </c>
      <c r="G371" s="95">
        <v>5613.9</v>
      </c>
      <c r="H371" s="95">
        <v>184.57</v>
      </c>
      <c r="I371" s="96">
        <v>259.10000000000002</v>
      </c>
      <c r="J371" s="97">
        <v>33.42</v>
      </c>
      <c r="K371" s="95">
        <v>38.619999999999997</v>
      </c>
      <c r="L371" s="95">
        <v>38.96</v>
      </c>
      <c r="M371" s="95">
        <v>39.86</v>
      </c>
      <c r="N371" s="134" t="str">
        <f t="shared" si="15"/>
        <v>1207</v>
      </c>
      <c r="O371" s="135">
        <f t="shared" si="16"/>
        <v>72981</v>
      </c>
      <c r="P371" s="136">
        <f t="shared" si="17"/>
        <v>4054.5</v>
      </c>
    </row>
    <row r="372" spans="1:16" ht="13.5" thickBot="1" x14ac:dyDescent="0.25">
      <c r="A372" s="93" t="s">
        <v>180</v>
      </c>
      <c r="B372" s="93" t="s">
        <v>232</v>
      </c>
      <c r="C372" s="93" t="s">
        <v>233</v>
      </c>
      <c r="D372" s="94">
        <v>71815</v>
      </c>
      <c r="E372" s="94">
        <v>46090</v>
      </c>
      <c r="F372" s="95">
        <v>3989.7</v>
      </c>
      <c r="G372" s="95">
        <v>5524.25</v>
      </c>
      <c r="H372" s="95">
        <v>181.62</v>
      </c>
      <c r="I372" s="96">
        <v>254.96</v>
      </c>
      <c r="J372" s="97">
        <v>32.880000000000003</v>
      </c>
      <c r="K372" s="95">
        <v>37.99</v>
      </c>
      <c r="L372" s="95">
        <v>38.33</v>
      </c>
      <c r="M372" s="95">
        <v>39.22</v>
      </c>
      <c r="N372" s="134" t="str">
        <f t="shared" si="15"/>
        <v>1206</v>
      </c>
      <c r="O372" s="135">
        <f t="shared" si="16"/>
        <v>71815</v>
      </c>
      <c r="P372" s="136">
        <f t="shared" si="17"/>
        <v>3989.7</v>
      </c>
    </row>
    <row r="373" spans="1:16" ht="13.5" thickBot="1" x14ac:dyDescent="0.25">
      <c r="A373" s="93" t="s">
        <v>180</v>
      </c>
      <c r="B373" s="93" t="s">
        <v>234</v>
      </c>
      <c r="C373" s="93" t="s">
        <v>235</v>
      </c>
      <c r="D373" s="94">
        <v>70649</v>
      </c>
      <c r="E373" s="94">
        <v>44924</v>
      </c>
      <c r="F373" s="95">
        <v>3924.95</v>
      </c>
      <c r="G373" s="95">
        <v>5434.55</v>
      </c>
      <c r="H373" s="95">
        <v>178.67</v>
      </c>
      <c r="I373" s="96">
        <v>250.82</v>
      </c>
      <c r="J373" s="97">
        <v>32.35</v>
      </c>
      <c r="K373" s="95">
        <v>37.380000000000003</v>
      </c>
      <c r="L373" s="95">
        <v>37.72</v>
      </c>
      <c r="M373" s="95">
        <v>38.58</v>
      </c>
      <c r="N373" s="134" t="str">
        <f t="shared" si="15"/>
        <v>1205</v>
      </c>
      <c r="O373" s="135">
        <f t="shared" si="16"/>
        <v>70649</v>
      </c>
      <c r="P373" s="136">
        <f t="shared" si="17"/>
        <v>3924.95</v>
      </c>
    </row>
    <row r="374" spans="1:16" ht="13.5" thickBot="1" x14ac:dyDescent="0.25">
      <c r="A374" s="93" t="s">
        <v>180</v>
      </c>
      <c r="B374" s="93" t="s">
        <v>236</v>
      </c>
      <c r="C374" s="93" t="s">
        <v>237</v>
      </c>
      <c r="D374" s="94">
        <v>69483</v>
      </c>
      <c r="E374" s="94">
        <v>43758</v>
      </c>
      <c r="F374" s="95">
        <v>3860.15</v>
      </c>
      <c r="G374" s="95">
        <v>5344.85</v>
      </c>
      <c r="H374" s="95">
        <v>175.72</v>
      </c>
      <c r="I374" s="96">
        <v>246.69</v>
      </c>
      <c r="J374" s="97">
        <v>31.81</v>
      </c>
      <c r="K374" s="95">
        <v>36.76</v>
      </c>
      <c r="L374" s="95">
        <v>37.090000000000003</v>
      </c>
      <c r="M374" s="95">
        <v>37.94</v>
      </c>
      <c r="N374" s="134" t="str">
        <f t="shared" si="15"/>
        <v>1204</v>
      </c>
      <c r="O374" s="135">
        <f t="shared" si="16"/>
        <v>69483</v>
      </c>
      <c r="P374" s="136">
        <f t="shared" si="17"/>
        <v>3860.15</v>
      </c>
    </row>
    <row r="375" spans="1:16" ht="13.5" thickBot="1" x14ac:dyDescent="0.25">
      <c r="A375" s="93" t="s">
        <v>180</v>
      </c>
      <c r="B375" s="93" t="s">
        <v>238</v>
      </c>
      <c r="C375" s="93" t="s">
        <v>239</v>
      </c>
      <c r="D375" s="94">
        <v>68316</v>
      </c>
      <c r="E375" s="94">
        <v>42591</v>
      </c>
      <c r="F375" s="95">
        <v>3795.35</v>
      </c>
      <c r="G375" s="95">
        <v>5255.1</v>
      </c>
      <c r="H375" s="95">
        <v>172.77</v>
      </c>
      <c r="I375" s="96">
        <v>242.54</v>
      </c>
      <c r="J375" s="97">
        <v>31.28</v>
      </c>
      <c r="K375" s="95">
        <v>36.14</v>
      </c>
      <c r="L375" s="95">
        <v>36.47</v>
      </c>
      <c r="M375" s="95">
        <v>37.31</v>
      </c>
      <c r="N375" s="134" t="str">
        <f t="shared" si="15"/>
        <v>1203</v>
      </c>
      <c r="O375" s="135">
        <f t="shared" si="16"/>
        <v>68316</v>
      </c>
      <c r="P375" s="136">
        <f t="shared" si="17"/>
        <v>3795.35</v>
      </c>
    </row>
    <row r="376" spans="1:16" ht="13.5" thickBot="1" x14ac:dyDescent="0.25">
      <c r="A376" s="93" t="s">
        <v>180</v>
      </c>
      <c r="B376" s="93" t="s">
        <v>240</v>
      </c>
      <c r="C376" s="93" t="s">
        <v>241</v>
      </c>
      <c r="D376" s="94">
        <v>65984</v>
      </c>
      <c r="E376" s="94">
        <v>40259</v>
      </c>
      <c r="F376" s="95">
        <v>3665.8</v>
      </c>
      <c r="G376" s="95">
        <v>5075.7</v>
      </c>
      <c r="H376" s="95">
        <v>166.87</v>
      </c>
      <c r="I376" s="96">
        <v>234.26</v>
      </c>
      <c r="J376" s="97">
        <v>30.21</v>
      </c>
      <c r="K376" s="95">
        <v>34.909999999999997</v>
      </c>
      <c r="L376" s="95">
        <v>35.22</v>
      </c>
      <c r="M376" s="95">
        <v>36.03</v>
      </c>
      <c r="N376" s="134" t="str">
        <f t="shared" si="15"/>
        <v>1202</v>
      </c>
      <c r="O376" s="135">
        <f t="shared" si="16"/>
        <v>65984</v>
      </c>
      <c r="P376" s="136">
        <f t="shared" si="17"/>
        <v>3665.8</v>
      </c>
    </row>
    <row r="377" spans="1:16" ht="13.5" thickBot="1" x14ac:dyDescent="0.25">
      <c r="A377" s="93" t="s">
        <v>180</v>
      </c>
      <c r="B377" s="93" t="s">
        <v>242</v>
      </c>
      <c r="C377" s="93" t="s">
        <v>184</v>
      </c>
      <c r="D377" s="94">
        <v>63654</v>
      </c>
      <c r="E377" s="94">
        <v>37929</v>
      </c>
      <c r="F377" s="95">
        <v>3536.35</v>
      </c>
      <c r="G377" s="95">
        <v>4896.45</v>
      </c>
      <c r="H377" s="95">
        <v>160.97999999999999</v>
      </c>
      <c r="I377" s="96">
        <v>225.99</v>
      </c>
      <c r="J377" s="97">
        <v>29.15</v>
      </c>
      <c r="K377" s="95">
        <v>33.68</v>
      </c>
      <c r="L377" s="95">
        <v>33.99</v>
      </c>
      <c r="M377" s="95">
        <v>34.770000000000003</v>
      </c>
      <c r="N377" s="134" t="str">
        <f t="shared" si="15"/>
        <v>1201</v>
      </c>
      <c r="O377" s="135">
        <f t="shared" si="16"/>
        <v>63654</v>
      </c>
      <c r="P377" s="136">
        <f t="shared" si="17"/>
        <v>3536.35</v>
      </c>
    </row>
    <row r="378" spans="1:16" ht="13.5" thickBot="1" x14ac:dyDescent="0.25">
      <c r="A378" s="93" t="s">
        <v>222</v>
      </c>
      <c r="B378" s="93" t="s">
        <v>185</v>
      </c>
      <c r="C378" s="93" t="s">
        <v>186</v>
      </c>
      <c r="D378" s="94">
        <v>103453</v>
      </c>
      <c r="E378" s="94">
        <v>77728</v>
      </c>
      <c r="F378" s="95">
        <v>5747.4</v>
      </c>
      <c r="G378" s="95">
        <v>7957.9</v>
      </c>
      <c r="H378" s="95">
        <v>261.63</v>
      </c>
      <c r="I378" s="96">
        <v>367.29</v>
      </c>
      <c r="J378" s="97">
        <v>47.37</v>
      </c>
      <c r="K378" s="95">
        <v>54.74</v>
      </c>
      <c r="L378" s="95">
        <v>55.23</v>
      </c>
      <c r="M378" s="95">
        <v>56.5</v>
      </c>
      <c r="N378" s="134" t="str">
        <f t="shared" si="15"/>
        <v>1331</v>
      </c>
      <c r="O378" s="135">
        <f t="shared" si="16"/>
        <v>103453</v>
      </c>
      <c r="P378" s="136">
        <f t="shared" si="17"/>
        <v>5747.4</v>
      </c>
    </row>
    <row r="379" spans="1:16" ht="13.5" thickBot="1" x14ac:dyDescent="0.25">
      <c r="A379" s="93" t="s">
        <v>222</v>
      </c>
      <c r="B379" s="93" t="s">
        <v>187</v>
      </c>
      <c r="C379" s="93" t="s">
        <v>188</v>
      </c>
      <c r="D379" s="94">
        <v>102821</v>
      </c>
      <c r="E379" s="94">
        <v>77096</v>
      </c>
      <c r="F379" s="95">
        <v>5712.3</v>
      </c>
      <c r="G379" s="95">
        <v>7909.3</v>
      </c>
      <c r="H379" s="95">
        <v>260.02999999999997</v>
      </c>
      <c r="I379" s="96">
        <v>365.04</v>
      </c>
      <c r="J379" s="97">
        <v>47.08</v>
      </c>
      <c r="K379" s="95">
        <v>54.4</v>
      </c>
      <c r="L379" s="95">
        <v>54.89</v>
      </c>
      <c r="M379" s="95">
        <v>56.15</v>
      </c>
      <c r="N379" s="134" t="str">
        <f t="shared" si="15"/>
        <v>1330</v>
      </c>
      <c r="O379" s="135">
        <f t="shared" si="16"/>
        <v>102821</v>
      </c>
      <c r="P379" s="136">
        <f t="shared" si="17"/>
        <v>5712.3</v>
      </c>
    </row>
    <row r="380" spans="1:16" ht="13.5" thickBot="1" x14ac:dyDescent="0.25">
      <c r="A380" s="93" t="s">
        <v>222</v>
      </c>
      <c r="B380" s="93" t="s">
        <v>189</v>
      </c>
      <c r="C380" s="93" t="s">
        <v>190</v>
      </c>
      <c r="D380" s="94">
        <v>102190</v>
      </c>
      <c r="E380" s="94">
        <v>76465</v>
      </c>
      <c r="F380" s="95">
        <v>5677.2</v>
      </c>
      <c r="G380" s="95">
        <v>7860.75</v>
      </c>
      <c r="H380" s="95">
        <v>258.44</v>
      </c>
      <c r="I380" s="96">
        <v>362.8</v>
      </c>
      <c r="J380" s="97">
        <v>46.79</v>
      </c>
      <c r="K380" s="95">
        <v>54.07</v>
      </c>
      <c r="L380" s="95">
        <v>54.55</v>
      </c>
      <c r="M380" s="95">
        <v>55.81</v>
      </c>
      <c r="N380" s="134" t="str">
        <f t="shared" si="15"/>
        <v>1329</v>
      </c>
      <c r="O380" s="135">
        <f t="shared" si="16"/>
        <v>102190</v>
      </c>
      <c r="P380" s="136">
        <f t="shared" si="17"/>
        <v>5677.2</v>
      </c>
    </row>
    <row r="381" spans="1:16" ht="13.5" thickBot="1" x14ac:dyDescent="0.25">
      <c r="A381" s="93" t="s">
        <v>222</v>
      </c>
      <c r="B381" s="93" t="s">
        <v>191</v>
      </c>
      <c r="C381" s="93" t="s">
        <v>192</v>
      </c>
      <c r="D381" s="94">
        <v>101135</v>
      </c>
      <c r="E381" s="94">
        <v>75410</v>
      </c>
      <c r="F381" s="95">
        <v>5618.6</v>
      </c>
      <c r="G381" s="95">
        <v>7779.6</v>
      </c>
      <c r="H381" s="95">
        <v>255.77</v>
      </c>
      <c r="I381" s="96">
        <v>359.06</v>
      </c>
      <c r="J381" s="97">
        <v>46.31</v>
      </c>
      <c r="K381" s="95">
        <v>53.51</v>
      </c>
      <c r="L381" s="95">
        <v>53.99</v>
      </c>
      <c r="M381" s="95">
        <v>55.23</v>
      </c>
      <c r="N381" s="134" t="str">
        <f t="shared" si="15"/>
        <v>1328</v>
      </c>
      <c r="O381" s="135">
        <f t="shared" si="16"/>
        <v>101135</v>
      </c>
      <c r="P381" s="136">
        <f t="shared" si="17"/>
        <v>5618.6</v>
      </c>
    </row>
    <row r="382" spans="1:16" ht="13.5" thickBot="1" x14ac:dyDescent="0.25">
      <c r="A382" s="93" t="s">
        <v>222</v>
      </c>
      <c r="B382" s="93" t="s">
        <v>193</v>
      </c>
      <c r="C382" s="93" t="s">
        <v>194</v>
      </c>
      <c r="D382" s="94">
        <v>100078</v>
      </c>
      <c r="E382" s="94">
        <v>74353</v>
      </c>
      <c r="F382" s="95">
        <v>5559.9</v>
      </c>
      <c r="G382" s="95">
        <v>7698.3</v>
      </c>
      <c r="H382" s="95">
        <v>253.1</v>
      </c>
      <c r="I382" s="96">
        <v>355.31</v>
      </c>
      <c r="J382" s="97">
        <v>45.82</v>
      </c>
      <c r="K382" s="95">
        <v>52.95</v>
      </c>
      <c r="L382" s="95">
        <v>53.42</v>
      </c>
      <c r="M382" s="95">
        <v>54.65</v>
      </c>
      <c r="N382" s="134" t="str">
        <f t="shared" si="15"/>
        <v>1327</v>
      </c>
      <c r="O382" s="135">
        <f t="shared" si="16"/>
        <v>100078</v>
      </c>
      <c r="P382" s="136">
        <f t="shared" si="17"/>
        <v>5559.9</v>
      </c>
    </row>
    <row r="383" spans="1:16" ht="13.5" thickBot="1" x14ac:dyDescent="0.25">
      <c r="A383" s="93" t="s">
        <v>222</v>
      </c>
      <c r="B383" s="93" t="s">
        <v>195</v>
      </c>
      <c r="C383" s="93" t="s">
        <v>196</v>
      </c>
      <c r="D383" s="94">
        <v>99024</v>
      </c>
      <c r="E383" s="94">
        <v>73299</v>
      </c>
      <c r="F383" s="95">
        <v>5501.35</v>
      </c>
      <c r="G383" s="95">
        <v>7617.25</v>
      </c>
      <c r="H383" s="95">
        <v>250.43</v>
      </c>
      <c r="I383" s="96">
        <v>351.56</v>
      </c>
      <c r="J383" s="97">
        <v>45.34</v>
      </c>
      <c r="K383" s="95">
        <v>52.39</v>
      </c>
      <c r="L383" s="95">
        <v>52.86</v>
      </c>
      <c r="M383" s="95">
        <v>54.08</v>
      </c>
      <c r="N383" s="134" t="str">
        <f t="shared" si="15"/>
        <v>1326</v>
      </c>
      <c r="O383" s="135">
        <f t="shared" si="16"/>
        <v>99024</v>
      </c>
      <c r="P383" s="136">
        <f t="shared" si="17"/>
        <v>5501.35</v>
      </c>
    </row>
    <row r="384" spans="1:16" ht="13.5" thickBot="1" x14ac:dyDescent="0.25">
      <c r="A384" s="93" t="s">
        <v>222</v>
      </c>
      <c r="B384" s="93" t="s">
        <v>197</v>
      </c>
      <c r="C384" s="93" t="s">
        <v>198</v>
      </c>
      <c r="D384" s="94">
        <v>97969</v>
      </c>
      <c r="E384" s="94">
        <v>72244</v>
      </c>
      <c r="F384" s="95">
        <v>5442.7</v>
      </c>
      <c r="G384" s="95">
        <v>7536.1</v>
      </c>
      <c r="H384" s="95">
        <v>247.76</v>
      </c>
      <c r="I384" s="96">
        <v>347.82</v>
      </c>
      <c r="J384" s="97">
        <v>44.86</v>
      </c>
      <c r="K384" s="95">
        <v>51.84</v>
      </c>
      <c r="L384" s="95">
        <v>52.3</v>
      </c>
      <c r="M384" s="95">
        <v>53.5</v>
      </c>
      <c r="N384" s="134" t="str">
        <f t="shared" si="15"/>
        <v>1325</v>
      </c>
      <c r="O384" s="135">
        <f t="shared" si="16"/>
        <v>97969</v>
      </c>
      <c r="P384" s="136">
        <f t="shared" si="17"/>
        <v>5442.7</v>
      </c>
    </row>
    <row r="385" spans="1:16" ht="13.5" thickBot="1" x14ac:dyDescent="0.25">
      <c r="A385" s="93" t="s">
        <v>222</v>
      </c>
      <c r="B385" s="93" t="s">
        <v>199</v>
      </c>
      <c r="C385" s="93" t="s">
        <v>200</v>
      </c>
      <c r="D385" s="94">
        <v>96914</v>
      </c>
      <c r="E385" s="94">
        <v>71189</v>
      </c>
      <c r="F385" s="95">
        <v>5384.1</v>
      </c>
      <c r="G385" s="95">
        <v>7454.9</v>
      </c>
      <c r="H385" s="95">
        <v>245.09</v>
      </c>
      <c r="I385" s="96">
        <v>344.07</v>
      </c>
      <c r="J385" s="97">
        <v>44.37</v>
      </c>
      <c r="K385" s="95">
        <v>51.27</v>
      </c>
      <c r="L385" s="95">
        <v>51.73</v>
      </c>
      <c r="M385" s="95">
        <v>52.92</v>
      </c>
      <c r="N385" s="134" t="str">
        <f t="shared" si="15"/>
        <v>1324</v>
      </c>
      <c r="O385" s="135">
        <f t="shared" si="16"/>
        <v>96914</v>
      </c>
      <c r="P385" s="136">
        <f t="shared" si="17"/>
        <v>5384.1</v>
      </c>
    </row>
    <row r="386" spans="1:16" ht="13.5" thickBot="1" x14ac:dyDescent="0.25">
      <c r="A386" s="93" t="s">
        <v>222</v>
      </c>
      <c r="B386" s="93" t="s">
        <v>201</v>
      </c>
      <c r="C386" s="93" t="s">
        <v>202</v>
      </c>
      <c r="D386" s="94">
        <v>95860</v>
      </c>
      <c r="E386" s="94">
        <v>70135</v>
      </c>
      <c r="F386" s="95">
        <v>5325.55</v>
      </c>
      <c r="G386" s="95">
        <v>7373.85</v>
      </c>
      <c r="H386" s="95">
        <v>242.43</v>
      </c>
      <c r="I386" s="96">
        <v>340.33</v>
      </c>
      <c r="J386" s="97">
        <v>43.89</v>
      </c>
      <c r="K386" s="95">
        <v>50.71</v>
      </c>
      <c r="L386" s="95">
        <v>51.17</v>
      </c>
      <c r="M386" s="95">
        <v>52.35</v>
      </c>
      <c r="N386" s="134" t="str">
        <f t="shared" si="15"/>
        <v>1323</v>
      </c>
      <c r="O386" s="135">
        <f t="shared" si="16"/>
        <v>95860</v>
      </c>
      <c r="P386" s="136">
        <f t="shared" si="17"/>
        <v>5325.55</v>
      </c>
    </row>
    <row r="387" spans="1:16" ht="13.5" thickBot="1" x14ac:dyDescent="0.25">
      <c r="A387" s="93" t="s">
        <v>222</v>
      </c>
      <c r="B387" s="93" t="s">
        <v>203</v>
      </c>
      <c r="C387" s="93" t="s">
        <v>204</v>
      </c>
      <c r="D387" s="94">
        <v>94807</v>
      </c>
      <c r="E387" s="94">
        <v>69082</v>
      </c>
      <c r="F387" s="95">
        <v>5267.05</v>
      </c>
      <c r="G387" s="95">
        <v>7292.85</v>
      </c>
      <c r="H387" s="95">
        <v>239.76</v>
      </c>
      <c r="I387" s="96">
        <v>336.59</v>
      </c>
      <c r="J387" s="97">
        <v>43.41</v>
      </c>
      <c r="K387" s="95">
        <v>50.16</v>
      </c>
      <c r="L387" s="95">
        <v>50.61</v>
      </c>
      <c r="M387" s="95">
        <v>51.78</v>
      </c>
      <c r="N387" s="134" t="str">
        <f t="shared" si="15"/>
        <v>1322</v>
      </c>
      <c r="O387" s="135">
        <f t="shared" si="16"/>
        <v>94807</v>
      </c>
      <c r="P387" s="136">
        <f t="shared" si="17"/>
        <v>5267.05</v>
      </c>
    </row>
    <row r="388" spans="1:16" ht="13.5" thickBot="1" x14ac:dyDescent="0.25">
      <c r="A388" s="93" t="s">
        <v>222</v>
      </c>
      <c r="B388" s="93" t="s">
        <v>205</v>
      </c>
      <c r="C388" s="93" t="s">
        <v>206</v>
      </c>
      <c r="D388" s="94">
        <v>93753</v>
      </c>
      <c r="E388" s="94">
        <v>68028</v>
      </c>
      <c r="F388" s="95">
        <v>5208.5</v>
      </c>
      <c r="G388" s="95">
        <v>7211.75</v>
      </c>
      <c r="H388" s="95">
        <v>237.1</v>
      </c>
      <c r="I388" s="96">
        <v>332.85</v>
      </c>
      <c r="J388" s="97">
        <v>42.93</v>
      </c>
      <c r="K388" s="95">
        <v>49.61</v>
      </c>
      <c r="L388" s="95">
        <v>50.05</v>
      </c>
      <c r="M388" s="95">
        <v>51.2</v>
      </c>
      <c r="N388" s="134" t="str">
        <f t="shared" si="15"/>
        <v>1321</v>
      </c>
      <c r="O388" s="135">
        <f t="shared" si="16"/>
        <v>93753</v>
      </c>
      <c r="P388" s="136">
        <f t="shared" si="17"/>
        <v>5208.5</v>
      </c>
    </row>
    <row r="389" spans="1:16" ht="13.5" thickBot="1" x14ac:dyDescent="0.25">
      <c r="A389" s="93" t="s">
        <v>222</v>
      </c>
      <c r="B389" s="93" t="s">
        <v>207</v>
      </c>
      <c r="C389" s="93" t="s">
        <v>208</v>
      </c>
      <c r="D389" s="94">
        <v>92701</v>
      </c>
      <c r="E389" s="94">
        <v>66976</v>
      </c>
      <c r="F389" s="95">
        <v>5150.05</v>
      </c>
      <c r="G389" s="95">
        <v>7130.85</v>
      </c>
      <c r="H389" s="95">
        <v>234.44</v>
      </c>
      <c r="I389" s="96">
        <v>329.12</v>
      </c>
      <c r="J389" s="97">
        <v>42.45</v>
      </c>
      <c r="K389" s="95">
        <v>49.05</v>
      </c>
      <c r="L389" s="95">
        <v>49.49</v>
      </c>
      <c r="M389" s="95">
        <v>50.63</v>
      </c>
      <c r="N389" s="134" t="str">
        <f t="shared" si="15"/>
        <v>1320</v>
      </c>
      <c r="O389" s="135">
        <f t="shared" si="16"/>
        <v>92701</v>
      </c>
      <c r="P389" s="136">
        <f t="shared" si="17"/>
        <v>5150.05</v>
      </c>
    </row>
    <row r="390" spans="1:16" ht="13.5" thickBot="1" x14ac:dyDescent="0.25">
      <c r="A390" s="93" t="s">
        <v>222</v>
      </c>
      <c r="B390" s="93" t="s">
        <v>209</v>
      </c>
      <c r="C390" s="93" t="s">
        <v>210</v>
      </c>
      <c r="D390" s="94">
        <v>91648</v>
      </c>
      <c r="E390" s="94">
        <v>65923</v>
      </c>
      <c r="F390" s="95">
        <v>5091.55</v>
      </c>
      <c r="G390" s="95">
        <v>7049.85</v>
      </c>
      <c r="H390" s="95">
        <v>231.78</v>
      </c>
      <c r="I390" s="96">
        <v>325.38</v>
      </c>
      <c r="J390" s="97">
        <v>41.96</v>
      </c>
      <c r="K390" s="95">
        <v>48.48</v>
      </c>
      <c r="L390" s="95">
        <v>48.92</v>
      </c>
      <c r="M390" s="95">
        <v>50.05</v>
      </c>
      <c r="N390" s="134" t="str">
        <f t="shared" si="15"/>
        <v>1319</v>
      </c>
      <c r="O390" s="135">
        <f t="shared" si="16"/>
        <v>91648</v>
      </c>
      <c r="P390" s="136">
        <f t="shared" si="17"/>
        <v>5091.55</v>
      </c>
    </row>
    <row r="391" spans="1:16" ht="13.5" thickBot="1" x14ac:dyDescent="0.25">
      <c r="A391" s="93" t="s">
        <v>222</v>
      </c>
      <c r="B391" s="93" t="s">
        <v>211</v>
      </c>
      <c r="C391" s="93" t="s">
        <v>212</v>
      </c>
      <c r="D391" s="94">
        <v>90417</v>
      </c>
      <c r="E391" s="94">
        <v>64692</v>
      </c>
      <c r="F391" s="95">
        <v>5023.1499999999996</v>
      </c>
      <c r="G391" s="95">
        <v>6955.15</v>
      </c>
      <c r="H391" s="95">
        <v>228.66</v>
      </c>
      <c r="I391" s="96">
        <v>321.01</v>
      </c>
      <c r="J391" s="97">
        <v>41.4</v>
      </c>
      <c r="K391" s="95">
        <v>47.84</v>
      </c>
      <c r="L391" s="95">
        <v>48.27</v>
      </c>
      <c r="M391" s="95">
        <v>49.38</v>
      </c>
      <c r="N391" s="134" t="str">
        <f t="shared" ref="N391:N454" si="18">_xlfn.NUMBERVALUE(A391)&amp;C391</f>
        <v>1318</v>
      </c>
      <c r="O391" s="135">
        <f t="shared" ref="O391:O454" si="19">D391</f>
        <v>90417</v>
      </c>
      <c r="P391" s="136">
        <f t="shared" ref="P391:P454" si="20">F391</f>
        <v>5023.1499999999996</v>
      </c>
    </row>
    <row r="392" spans="1:16" ht="13.5" thickBot="1" x14ac:dyDescent="0.25">
      <c r="A392" s="93" t="s">
        <v>222</v>
      </c>
      <c r="B392" s="93" t="s">
        <v>213</v>
      </c>
      <c r="C392" s="93" t="s">
        <v>214</v>
      </c>
      <c r="D392" s="94">
        <v>89187</v>
      </c>
      <c r="E392" s="94">
        <v>63462</v>
      </c>
      <c r="F392" s="95">
        <v>4954.8500000000004</v>
      </c>
      <c r="G392" s="95">
        <v>6860.55</v>
      </c>
      <c r="H392" s="95">
        <v>225.55</v>
      </c>
      <c r="I392" s="96">
        <v>316.64</v>
      </c>
      <c r="J392" s="97">
        <v>40.840000000000003</v>
      </c>
      <c r="K392" s="95">
        <v>47.19</v>
      </c>
      <c r="L392" s="95">
        <v>47.62</v>
      </c>
      <c r="M392" s="95">
        <v>48.71</v>
      </c>
      <c r="N392" s="134" t="str">
        <f t="shared" si="18"/>
        <v>1317</v>
      </c>
      <c r="O392" s="135">
        <f t="shared" si="19"/>
        <v>89187</v>
      </c>
      <c r="P392" s="136">
        <f t="shared" si="20"/>
        <v>4954.8500000000004</v>
      </c>
    </row>
    <row r="393" spans="1:16" ht="13.5" thickBot="1" x14ac:dyDescent="0.25">
      <c r="A393" s="93" t="s">
        <v>222</v>
      </c>
      <c r="B393" s="93" t="s">
        <v>215</v>
      </c>
      <c r="C393" s="93" t="s">
        <v>216</v>
      </c>
      <c r="D393" s="94">
        <v>87956</v>
      </c>
      <c r="E393" s="94">
        <v>62231</v>
      </c>
      <c r="F393" s="95">
        <v>4886.45</v>
      </c>
      <c r="G393" s="95">
        <v>6765.85</v>
      </c>
      <c r="H393" s="95">
        <v>222.44</v>
      </c>
      <c r="I393" s="96">
        <v>312.27</v>
      </c>
      <c r="J393" s="97">
        <v>40.270000000000003</v>
      </c>
      <c r="K393" s="95">
        <v>46.53</v>
      </c>
      <c r="L393" s="95">
        <v>46.95</v>
      </c>
      <c r="M393" s="95">
        <v>48.03</v>
      </c>
      <c r="N393" s="134" t="str">
        <f t="shared" si="18"/>
        <v>1316</v>
      </c>
      <c r="O393" s="135">
        <f t="shared" si="19"/>
        <v>87956</v>
      </c>
      <c r="P393" s="136">
        <f t="shared" si="20"/>
        <v>4886.45</v>
      </c>
    </row>
    <row r="394" spans="1:16" ht="13.5" thickBot="1" x14ac:dyDescent="0.25">
      <c r="A394" s="93" t="s">
        <v>222</v>
      </c>
      <c r="B394" s="93" t="s">
        <v>217</v>
      </c>
      <c r="C394" s="93" t="s">
        <v>218</v>
      </c>
      <c r="D394" s="94">
        <v>86726</v>
      </c>
      <c r="E394" s="94">
        <v>61001</v>
      </c>
      <c r="F394" s="95">
        <v>4818.1000000000004</v>
      </c>
      <c r="G394" s="95">
        <v>6671.25</v>
      </c>
      <c r="H394" s="95">
        <v>219.33</v>
      </c>
      <c r="I394" s="96">
        <v>307.89999999999998</v>
      </c>
      <c r="J394" s="97">
        <v>39.71</v>
      </c>
      <c r="K394" s="95">
        <v>45.88</v>
      </c>
      <c r="L394" s="95">
        <v>46.3</v>
      </c>
      <c r="M394" s="95">
        <v>47.36</v>
      </c>
      <c r="N394" s="134" t="str">
        <f t="shared" si="18"/>
        <v>1315</v>
      </c>
      <c r="O394" s="135">
        <f t="shared" si="19"/>
        <v>86726</v>
      </c>
      <c r="P394" s="136">
        <f t="shared" si="20"/>
        <v>4818.1000000000004</v>
      </c>
    </row>
    <row r="395" spans="1:16" ht="13.5" thickBot="1" x14ac:dyDescent="0.25">
      <c r="A395" s="93" t="s">
        <v>222</v>
      </c>
      <c r="B395" s="93" t="s">
        <v>219</v>
      </c>
      <c r="C395" s="93" t="s">
        <v>220</v>
      </c>
      <c r="D395" s="94">
        <v>85498</v>
      </c>
      <c r="E395" s="94">
        <v>59773</v>
      </c>
      <c r="F395" s="95">
        <v>4749.8999999999996</v>
      </c>
      <c r="G395" s="95">
        <v>6576.75</v>
      </c>
      <c r="H395" s="95">
        <v>216.22</v>
      </c>
      <c r="I395" s="96">
        <v>303.54000000000002</v>
      </c>
      <c r="J395" s="97">
        <v>39.15</v>
      </c>
      <c r="K395" s="95">
        <v>45.24</v>
      </c>
      <c r="L395" s="95">
        <v>45.64</v>
      </c>
      <c r="M395" s="95">
        <v>46.69</v>
      </c>
      <c r="N395" s="134" t="str">
        <f t="shared" si="18"/>
        <v>1314</v>
      </c>
      <c r="O395" s="135">
        <f t="shared" si="19"/>
        <v>85498</v>
      </c>
      <c r="P395" s="136">
        <f t="shared" si="20"/>
        <v>4749.8999999999996</v>
      </c>
    </row>
    <row r="396" spans="1:16" ht="13.5" thickBot="1" x14ac:dyDescent="0.25">
      <c r="A396" s="93" t="s">
        <v>222</v>
      </c>
      <c r="B396" s="93" t="s">
        <v>221</v>
      </c>
      <c r="C396" s="93" t="s">
        <v>222</v>
      </c>
      <c r="D396" s="94">
        <v>84267</v>
      </c>
      <c r="E396" s="94">
        <v>58542</v>
      </c>
      <c r="F396" s="95">
        <v>4681.5</v>
      </c>
      <c r="G396" s="95">
        <v>6482.1</v>
      </c>
      <c r="H396" s="95">
        <v>213.11</v>
      </c>
      <c r="I396" s="96">
        <v>299.17</v>
      </c>
      <c r="J396" s="97">
        <v>38.58</v>
      </c>
      <c r="K396" s="95">
        <v>44.58</v>
      </c>
      <c r="L396" s="95">
        <v>44.98</v>
      </c>
      <c r="M396" s="95">
        <v>46.01</v>
      </c>
      <c r="N396" s="134" t="str">
        <f t="shared" si="18"/>
        <v>1313</v>
      </c>
      <c r="O396" s="135">
        <f t="shared" si="19"/>
        <v>84267</v>
      </c>
      <c r="P396" s="136">
        <f t="shared" si="20"/>
        <v>4681.5</v>
      </c>
    </row>
    <row r="397" spans="1:16" ht="13.5" thickBot="1" x14ac:dyDescent="0.25">
      <c r="A397" s="93" t="s">
        <v>222</v>
      </c>
      <c r="B397" s="93" t="s">
        <v>223</v>
      </c>
      <c r="C397" s="93" t="s">
        <v>180</v>
      </c>
      <c r="D397" s="94">
        <v>83035</v>
      </c>
      <c r="E397" s="94">
        <v>57310</v>
      </c>
      <c r="F397" s="95">
        <v>4613.05</v>
      </c>
      <c r="G397" s="95">
        <v>6387.3</v>
      </c>
      <c r="H397" s="95">
        <v>209.99</v>
      </c>
      <c r="I397" s="96">
        <v>294.8</v>
      </c>
      <c r="J397" s="97">
        <v>38.020000000000003</v>
      </c>
      <c r="K397" s="95">
        <v>43.93</v>
      </c>
      <c r="L397" s="95">
        <v>44.33</v>
      </c>
      <c r="M397" s="95">
        <v>45.35</v>
      </c>
      <c r="N397" s="134" t="str">
        <f t="shared" si="18"/>
        <v>1312</v>
      </c>
      <c r="O397" s="135">
        <f t="shared" si="19"/>
        <v>83035</v>
      </c>
      <c r="P397" s="136">
        <f t="shared" si="20"/>
        <v>4613.05</v>
      </c>
    </row>
    <row r="398" spans="1:16" ht="13.5" thickBot="1" x14ac:dyDescent="0.25">
      <c r="A398" s="93" t="s">
        <v>222</v>
      </c>
      <c r="B398" s="93" t="s">
        <v>224</v>
      </c>
      <c r="C398" s="93" t="s">
        <v>179</v>
      </c>
      <c r="D398" s="94">
        <v>81804</v>
      </c>
      <c r="E398" s="94">
        <v>56079</v>
      </c>
      <c r="F398" s="95">
        <v>4544.6499999999996</v>
      </c>
      <c r="G398" s="95">
        <v>6292.6</v>
      </c>
      <c r="H398" s="95">
        <v>206.88</v>
      </c>
      <c r="I398" s="96">
        <v>290.43</v>
      </c>
      <c r="J398" s="97">
        <v>37.46</v>
      </c>
      <c r="K398" s="95">
        <v>43.29</v>
      </c>
      <c r="L398" s="95">
        <v>43.67</v>
      </c>
      <c r="M398" s="95">
        <v>44.68</v>
      </c>
      <c r="N398" s="134" t="str">
        <f t="shared" si="18"/>
        <v>1311</v>
      </c>
      <c r="O398" s="135">
        <f t="shared" si="19"/>
        <v>81804</v>
      </c>
      <c r="P398" s="136">
        <f t="shared" si="20"/>
        <v>4544.6499999999996</v>
      </c>
    </row>
    <row r="399" spans="1:16" ht="13.5" thickBot="1" x14ac:dyDescent="0.25">
      <c r="A399" s="93" t="s">
        <v>222</v>
      </c>
      <c r="B399" s="93" t="s">
        <v>225</v>
      </c>
      <c r="C399" s="93" t="s">
        <v>178</v>
      </c>
      <c r="D399" s="94">
        <v>80576</v>
      </c>
      <c r="E399" s="94">
        <v>54851</v>
      </c>
      <c r="F399" s="95">
        <v>4476.45</v>
      </c>
      <c r="G399" s="95">
        <v>6198.15</v>
      </c>
      <c r="H399" s="95">
        <v>203.77</v>
      </c>
      <c r="I399" s="96">
        <v>286.07</v>
      </c>
      <c r="J399" s="97">
        <v>36.89</v>
      </c>
      <c r="K399" s="95">
        <v>42.63</v>
      </c>
      <c r="L399" s="95">
        <v>43.01</v>
      </c>
      <c r="M399" s="95">
        <v>44</v>
      </c>
      <c r="N399" s="134" t="str">
        <f t="shared" si="18"/>
        <v>1310</v>
      </c>
      <c r="O399" s="135">
        <f t="shared" si="19"/>
        <v>80576</v>
      </c>
      <c r="P399" s="136">
        <f t="shared" si="20"/>
        <v>4476.45</v>
      </c>
    </row>
    <row r="400" spans="1:16" ht="13.5" thickBot="1" x14ac:dyDescent="0.25">
      <c r="A400" s="93" t="s">
        <v>222</v>
      </c>
      <c r="B400" s="93" t="s">
        <v>226</v>
      </c>
      <c r="C400" s="93" t="s">
        <v>227</v>
      </c>
      <c r="D400" s="94">
        <v>79347</v>
      </c>
      <c r="E400" s="94">
        <v>53622</v>
      </c>
      <c r="F400" s="95">
        <v>4408.1499999999996</v>
      </c>
      <c r="G400" s="95">
        <v>6103.6</v>
      </c>
      <c r="H400" s="95">
        <v>200.67</v>
      </c>
      <c r="I400" s="96">
        <v>281.70999999999998</v>
      </c>
      <c r="J400" s="97">
        <v>36.33</v>
      </c>
      <c r="K400" s="95">
        <v>41.98</v>
      </c>
      <c r="L400" s="95">
        <v>42.36</v>
      </c>
      <c r="M400" s="95">
        <v>43.33</v>
      </c>
      <c r="N400" s="134" t="str">
        <f t="shared" si="18"/>
        <v>1309</v>
      </c>
      <c r="O400" s="135">
        <f t="shared" si="19"/>
        <v>79347</v>
      </c>
      <c r="P400" s="136">
        <f t="shared" si="20"/>
        <v>4408.1499999999996</v>
      </c>
    </row>
    <row r="401" spans="1:16" ht="13.5" thickBot="1" x14ac:dyDescent="0.25">
      <c r="A401" s="93" t="s">
        <v>222</v>
      </c>
      <c r="B401" s="93" t="s">
        <v>228</v>
      </c>
      <c r="C401" s="93" t="s">
        <v>229</v>
      </c>
      <c r="D401" s="94">
        <v>78117</v>
      </c>
      <c r="E401" s="94">
        <v>52392</v>
      </c>
      <c r="F401" s="95">
        <v>4339.8500000000004</v>
      </c>
      <c r="G401" s="95">
        <v>6009</v>
      </c>
      <c r="H401" s="95">
        <v>197.56</v>
      </c>
      <c r="I401" s="96">
        <v>277.33999999999997</v>
      </c>
      <c r="J401" s="97">
        <v>35.770000000000003</v>
      </c>
      <c r="K401" s="95">
        <v>41.33</v>
      </c>
      <c r="L401" s="95">
        <v>41.7</v>
      </c>
      <c r="M401" s="95">
        <v>42.66</v>
      </c>
      <c r="N401" s="134" t="str">
        <f t="shared" si="18"/>
        <v>1308</v>
      </c>
      <c r="O401" s="135">
        <f t="shared" si="19"/>
        <v>78117</v>
      </c>
      <c r="P401" s="136">
        <f t="shared" si="20"/>
        <v>4339.8500000000004</v>
      </c>
    </row>
    <row r="402" spans="1:16" ht="13.5" thickBot="1" x14ac:dyDescent="0.25">
      <c r="A402" s="93" t="s">
        <v>222</v>
      </c>
      <c r="B402" s="93" t="s">
        <v>230</v>
      </c>
      <c r="C402" s="93" t="s">
        <v>231</v>
      </c>
      <c r="D402" s="94">
        <v>76889</v>
      </c>
      <c r="E402" s="94">
        <v>51164</v>
      </c>
      <c r="F402" s="95">
        <v>4271.6000000000004</v>
      </c>
      <c r="G402" s="95">
        <v>5914.55</v>
      </c>
      <c r="H402" s="95">
        <v>194.45</v>
      </c>
      <c r="I402" s="96">
        <v>272.98</v>
      </c>
      <c r="J402" s="97">
        <v>35.21</v>
      </c>
      <c r="K402" s="95">
        <v>40.69</v>
      </c>
      <c r="L402" s="95">
        <v>41.05</v>
      </c>
      <c r="M402" s="95">
        <v>41.99</v>
      </c>
      <c r="N402" s="134" t="str">
        <f t="shared" si="18"/>
        <v>1307</v>
      </c>
      <c r="O402" s="135">
        <f t="shared" si="19"/>
        <v>76889</v>
      </c>
      <c r="P402" s="136">
        <f t="shared" si="20"/>
        <v>4271.6000000000004</v>
      </c>
    </row>
    <row r="403" spans="1:16" ht="13.5" thickBot="1" x14ac:dyDescent="0.25">
      <c r="A403" s="93" t="s">
        <v>222</v>
      </c>
      <c r="B403" s="93" t="s">
        <v>232</v>
      </c>
      <c r="C403" s="93" t="s">
        <v>233</v>
      </c>
      <c r="D403" s="94">
        <v>75659</v>
      </c>
      <c r="E403" s="94">
        <v>49934</v>
      </c>
      <c r="F403" s="95">
        <v>4203.3</v>
      </c>
      <c r="G403" s="95">
        <v>5819.9</v>
      </c>
      <c r="H403" s="95">
        <v>191.34</v>
      </c>
      <c r="I403" s="96">
        <v>268.61</v>
      </c>
      <c r="J403" s="97">
        <v>34.64</v>
      </c>
      <c r="K403" s="95">
        <v>40.03</v>
      </c>
      <c r="L403" s="95">
        <v>40.39</v>
      </c>
      <c r="M403" s="95">
        <v>41.32</v>
      </c>
      <c r="N403" s="134" t="str">
        <f t="shared" si="18"/>
        <v>1306</v>
      </c>
      <c r="O403" s="135">
        <f t="shared" si="19"/>
        <v>75659</v>
      </c>
      <c r="P403" s="136">
        <f t="shared" si="20"/>
        <v>4203.3</v>
      </c>
    </row>
    <row r="404" spans="1:16" ht="13.5" thickBot="1" x14ac:dyDescent="0.25">
      <c r="A404" s="93" t="s">
        <v>222</v>
      </c>
      <c r="B404" s="93" t="s">
        <v>234</v>
      </c>
      <c r="C404" s="93" t="s">
        <v>235</v>
      </c>
      <c r="D404" s="94">
        <v>74427</v>
      </c>
      <c r="E404" s="94">
        <v>48702</v>
      </c>
      <c r="F404" s="95">
        <v>4134.8500000000004</v>
      </c>
      <c r="G404" s="95">
        <v>5725.15</v>
      </c>
      <c r="H404" s="95">
        <v>188.22</v>
      </c>
      <c r="I404" s="96">
        <v>264.24</v>
      </c>
      <c r="J404" s="97">
        <v>34.08</v>
      </c>
      <c r="K404" s="95">
        <v>39.380000000000003</v>
      </c>
      <c r="L404" s="95">
        <v>39.729999999999997</v>
      </c>
      <c r="M404" s="95">
        <v>40.65</v>
      </c>
      <c r="N404" s="134" t="str">
        <f t="shared" si="18"/>
        <v>1305</v>
      </c>
      <c r="O404" s="135">
        <f t="shared" si="19"/>
        <v>74427</v>
      </c>
      <c r="P404" s="136">
        <f t="shared" si="20"/>
        <v>4134.8500000000004</v>
      </c>
    </row>
    <row r="405" spans="1:16" ht="13.5" thickBot="1" x14ac:dyDescent="0.25">
      <c r="A405" s="93" t="s">
        <v>222</v>
      </c>
      <c r="B405" s="93" t="s">
        <v>236</v>
      </c>
      <c r="C405" s="93" t="s">
        <v>237</v>
      </c>
      <c r="D405" s="94">
        <v>73196</v>
      </c>
      <c r="E405" s="94">
        <v>47471</v>
      </c>
      <c r="F405" s="95">
        <v>4066.45</v>
      </c>
      <c r="G405" s="95">
        <v>5630.45</v>
      </c>
      <c r="H405" s="95">
        <v>185.11</v>
      </c>
      <c r="I405" s="96">
        <v>259.87</v>
      </c>
      <c r="J405" s="97">
        <v>33.51</v>
      </c>
      <c r="K405" s="95">
        <v>38.72</v>
      </c>
      <c r="L405" s="95">
        <v>39.07</v>
      </c>
      <c r="M405" s="95">
        <v>39.97</v>
      </c>
      <c r="N405" s="134" t="str">
        <f t="shared" si="18"/>
        <v>1304</v>
      </c>
      <c r="O405" s="135">
        <f t="shared" si="19"/>
        <v>73196</v>
      </c>
      <c r="P405" s="136">
        <f t="shared" si="20"/>
        <v>4066.45</v>
      </c>
    </row>
    <row r="406" spans="1:16" ht="13.5" thickBot="1" x14ac:dyDescent="0.25">
      <c r="A406" s="93" t="s">
        <v>222</v>
      </c>
      <c r="B406" s="93" t="s">
        <v>238</v>
      </c>
      <c r="C406" s="93" t="s">
        <v>239</v>
      </c>
      <c r="D406" s="94">
        <v>71967</v>
      </c>
      <c r="E406" s="94">
        <v>46242</v>
      </c>
      <c r="F406" s="95">
        <v>3998.15</v>
      </c>
      <c r="G406" s="95">
        <v>5535.9</v>
      </c>
      <c r="H406" s="95">
        <v>182</v>
      </c>
      <c r="I406" s="96">
        <v>255.5</v>
      </c>
      <c r="J406" s="97">
        <v>32.950000000000003</v>
      </c>
      <c r="K406" s="95">
        <v>38.07</v>
      </c>
      <c r="L406" s="95">
        <v>38.42</v>
      </c>
      <c r="M406" s="95">
        <v>39.299999999999997</v>
      </c>
      <c r="N406" s="134" t="str">
        <f t="shared" si="18"/>
        <v>1303</v>
      </c>
      <c r="O406" s="135">
        <f t="shared" si="19"/>
        <v>71967</v>
      </c>
      <c r="P406" s="136">
        <f t="shared" si="20"/>
        <v>3998.15</v>
      </c>
    </row>
    <row r="407" spans="1:16" ht="13.5" thickBot="1" x14ac:dyDescent="0.25">
      <c r="A407" s="93" t="s">
        <v>222</v>
      </c>
      <c r="B407" s="93" t="s">
        <v>240</v>
      </c>
      <c r="C407" s="93" t="s">
        <v>241</v>
      </c>
      <c r="D407" s="94">
        <v>69505</v>
      </c>
      <c r="E407" s="94">
        <v>43780</v>
      </c>
      <c r="F407" s="95">
        <v>3861.4</v>
      </c>
      <c r="G407" s="95">
        <v>5346.55</v>
      </c>
      <c r="H407" s="95">
        <v>175.78</v>
      </c>
      <c r="I407" s="96">
        <v>246.76</v>
      </c>
      <c r="J407" s="97">
        <v>31.82</v>
      </c>
      <c r="K407" s="95">
        <v>36.770000000000003</v>
      </c>
      <c r="L407" s="95">
        <v>37.1</v>
      </c>
      <c r="M407" s="95">
        <v>37.950000000000003</v>
      </c>
      <c r="N407" s="134" t="str">
        <f t="shared" si="18"/>
        <v>1302</v>
      </c>
      <c r="O407" s="135">
        <f t="shared" si="19"/>
        <v>69505</v>
      </c>
      <c r="P407" s="136">
        <f t="shared" si="20"/>
        <v>3861.4</v>
      </c>
    </row>
    <row r="408" spans="1:16" ht="13.5" thickBot="1" x14ac:dyDescent="0.25">
      <c r="A408" s="93" t="s">
        <v>222</v>
      </c>
      <c r="B408" s="93" t="s">
        <v>242</v>
      </c>
      <c r="C408" s="93" t="s">
        <v>184</v>
      </c>
      <c r="D408" s="94">
        <v>67045</v>
      </c>
      <c r="E408" s="94">
        <v>41320</v>
      </c>
      <c r="F408" s="95">
        <v>3724.7</v>
      </c>
      <c r="G408" s="95">
        <v>5157.3</v>
      </c>
      <c r="H408" s="95">
        <v>169.56</v>
      </c>
      <c r="I408" s="96">
        <v>238.03</v>
      </c>
      <c r="J408" s="97">
        <v>30.7</v>
      </c>
      <c r="K408" s="95">
        <v>35.47</v>
      </c>
      <c r="L408" s="95">
        <v>35.79</v>
      </c>
      <c r="M408" s="95">
        <v>36.619999999999997</v>
      </c>
      <c r="N408" s="134" t="str">
        <f t="shared" si="18"/>
        <v>1301</v>
      </c>
      <c r="O408" s="135">
        <f t="shared" si="19"/>
        <v>67045</v>
      </c>
      <c r="P408" s="136">
        <f t="shared" si="20"/>
        <v>3724.7</v>
      </c>
    </row>
    <row r="409" spans="1:16" ht="13.5" thickBot="1" x14ac:dyDescent="0.25">
      <c r="A409" s="93" t="s">
        <v>220</v>
      </c>
      <c r="B409" s="93" t="s">
        <v>185</v>
      </c>
      <c r="C409" s="93" t="s">
        <v>186</v>
      </c>
      <c r="D409" s="94">
        <v>109384</v>
      </c>
      <c r="E409" s="94">
        <v>83659</v>
      </c>
      <c r="F409" s="95">
        <v>6076.9</v>
      </c>
      <c r="G409" s="95">
        <v>8414.15</v>
      </c>
      <c r="H409" s="95">
        <v>276.63</v>
      </c>
      <c r="I409" s="96">
        <v>388.35</v>
      </c>
      <c r="J409" s="97">
        <v>50.08</v>
      </c>
      <c r="K409" s="95">
        <v>57.87</v>
      </c>
      <c r="L409" s="95">
        <v>58.39</v>
      </c>
      <c r="M409" s="95">
        <v>59.73</v>
      </c>
      <c r="N409" s="134" t="str">
        <f t="shared" si="18"/>
        <v>1431</v>
      </c>
      <c r="O409" s="135">
        <f t="shared" si="19"/>
        <v>109384</v>
      </c>
      <c r="P409" s="136">
        <f t="shared" si="20"/>
        <v>6076.9</v>
      </c>
    </row>
    <row r="410" spans="1:16" ht="13.5" thickBot="1" x14ac:dyDescent="0.25">
      <c r="A410" s="93" t="s">
        <v>220</v>
      </c>
      <c r="B410" s="93" t="s">
        <v>187</v>
      </c>
      <c r="C410" s="93" t="s">
        <v>188</v>
      </c>
      <c r="D410" s="94">
        <v>108269</v>
      </c>
      <c r="E410" s="94">
        <v>82544</v>
      </c>
      <c r="F410" s="95">
        <v>6014.95</v>
      </c>
      <c r="G410" s="95">
        <v>8328.4</v>
      </c>
      <c r="H410" s="95">
        <v>273.81</v>
      </c>
      <c r="I410" s="96">
        <v>384.39</v>
      </c>
      <c r="J410" s="97">
        <v>49.57</v>
      </c>
      <c r="K410" s="95">
        <v>57.28</v>
      </c>
      <c r="L410" s="95">
        <v>57.79</v>
      </c>
      <c r="M410" s="95">
        <v>59.12</v>
      </c>
      <c r="N410" s="134" t="str">
        <f t="shared" si="18"/>
        <v>1430</v>
      </c>
      <c r="O410" s="135">
        <f t="shared" si="19"/>
        <v>108269</v>
      </c>
      <c r="P410" s="136">
        <f t="shared" si="20"/>
        <v>6014.95</v>
      </c>
    </row>
    <row r="411" spans="1:16" ht="13.5" thickBot="1" x14ac:dyDescent="0.25">
      <c r="A411" s="93" t="s">
        <v>220</v>
      </c>
      <c r="B411" s="93" t="s">
        <v>189</v>
      </c>
      <c r="C411" s="93" t="s">
        <v>190</v>
      </c>
      <c r="D411" s="94">
        <v>107155</v>
      </c>
      <c r="E411" s="94">
        <v>81430</v>
      </c>
      <c r="F411" s="95">
        <v>5953.05</v>
      </c>
      <c r="G411" s="95">
        <v>8242.7000000000007</v>
      </c>
      <c r="H411" s="95">
        <v>270.99</v>
      </c>
      <c r="I411" s="96">
        <v>380.43</v>
      </c>
      <c r="J411" s="97">
        <v>49.06</v>
      </c>
      <c r="K411" s="95">
        <v>56.69</v>
      </c>
      <c r="L411" s="95">
        <v>57.2</v>
      </c>
      <c r="M411" s="95">
        <v>58.51</v>
      </c>
      <c r="N411" s="134" t="str">
        <f t="shared" si="18"/>
        <v>1429</v>
      </c>
      <c r="O411" s="135">
        <f t="shared" si="19"/>
        <v>107155</v>
      </c>
      <c r="P411" s="136">
        <f t="shared" si="20"/>
        <v>5953.05</v>
      </c>
    </row>
    <row r="412" spans="1:16" ht="13.5" thickBot="1" x14ac:dyDescent="0.25">
      <c r="A412" s="93" t="s">
        <v>220</v>
      </c>
      <c r="B412" s="93" t="s">
        <v>191</v>
      </c>
      <c r="C412" s="93" t="s">
        <v>192</v>
      </c>
      <c r="D412" s="94">
        <v>106038</v>
      </c>
      <c r="E412" s="94">
        <v>80313</v>
      </c>
      <c r="F412" s="95">
        <v>5891</v>
      </c>
      <c r="G412" s="95">
        <v>8156.75</v>
      </c>
      <c r="H412" s="95">
        <v>268.17</v>
      </c>
      <c r="I412" s="96">
        <v>376.47</v>
      </c>
      <c r="J412" s="97">
        <v>48.55</v>
      </c>
      <c r="K412" s="95">
        <v>56.1</v>
      </c>
      <c r="L412" s="95">
        <v>56.6</v>
      </c>
      <c r="M412" s="95">
        <v>57.91</v>
      </c>
      <c r="N412" s="134" t="str">
        <f t="shared" si="18"/>
        <v>1428</v>
      </c>
      <c r="O412" s="135">
        <f t="shared" si="19"/>
        <v>106038</v>
      </c>
      <c r="P412" s="136">
        <f t="shared" si="20"/>
        <v>5891</v>
      </c>
    </row>
    <row r="413" spans="1:16" ht="13.5" thickBot="1" x14ac:dyDescent="0.25">
      <c r="A413" s="93" t="s">
        <v>220</v>
      </c>
      <c r="B413" s="93" t="s">
        <v>193</v>
      </c>
      <c r="C413" s="93" t="s">
        <v>194</v>
      </c>
      <c r="D413" s="94">
        <v>104922</v>
      </c>
      <c r="E413" s="94">
        <v>79197</v>
      </c>
      <c r="F413" s="95">
        <v>5829</v>
      </c>
      <c r="G413" s="95">
        <v>8070.9</v>
      </c>
      <c r="H413" s="95">
        <v>265.35000000000002</v>
      </c>
      <c r="I413" s="96">
        <v>372.5</v>
      </c>
      <c r="J413" s="97">
        <v>48.04</v>
      </c>
      <c r="K413" s="95">
        <v>55.51</v>
      </c>
      <c r="L413" s="95">
        <v>56.01</v>
      </c>
      <c r="M413" s="95">
        <v>57.3</v>
      </c>
      <c r="N413" s="134" t="str">
        <f t="shared" si="18"/>
        <v>1427</v>
      </c>
      <c r="O413" s="135">
        <f t="shared" si="19"/>
        <v>104922</v>
      </c>
      <c r="P413" s="136">
        <f t="shared" si="20"/>
        <v>5829</v>
      </c>
    </row>
    <row r="414" spans="1:16" ht="13.5" thickBot="1" x14ac:dyDescent="0.25">
      <c r="A414" s="93" t="s">
        <v>220</v>
      </c>
      <c r="B414" s="93" t="s">
        <v>195</v>
      </c>
      <c r="C414" s="93" t="s">
        <v>196</v>
      </c>
      <c r="D414" s="94">
        <v>103807</v>
      </c>
      <c r="E414" s="94">
        <v>78082</v>
      </c>
      <c r="F414" s="95">
        <v>5767.05</v>
      </c>
      <c r="G414" s="95">
        <v>7985.15</v>
      </c>
      <c r="H414" s="95">
        <v>262.52999999999997</v>
      </c>
      <c r="I414" s="96">
        <v>368.55</v>
      </c>
      <c r="J414" s="97">
        <v>47.53</v>
      </c>
      <c r="K414" s="95">
        <v>54.92</v>
      </c>
      <c r="L414" s="95">
        <v>55.42</v>
      </c>
      <c r="M414" s="95">
        <v>56.69</v>
      </c>
      <c r="N414" s="134" t="str">
        <f t="shared" si="18"/>
        <v>1426</v>
      </c>
      <c r="O414" s="135">
        <f t="shared" si="19"/>
        <v>103807</v>
      </c>
      <c r="P414" s="136">
        <f t="shared" si="20"/>
        <v>5767.05</v>
      </c>
    </row>
    <row r="415" spans="1:16" ht="13.5" thickBot="1" x14ac:dyDescent="0.25">
      <c r="A415" s="93" t="s">
        <v>220</v>
      </c>
      <c r="B415" s="93" t="s">
        <v>197</v>
      </c>
      <c r="C415" s="93" t="s">
        <v>198</v>
      </c>
      <c r="D415" s="94">
        <v>102692</v>
      </c>
      <c r="E415" s="94">
        <v>76967</v>
      </c>
      <c r="F415" s="95">
        <v>5705.1</v>
      </c>
      <c r="G415" s="95">
        <v>7899.4</v>
      </c>
      <c r="H415" s="95">
        <v>259.70999999999998</v>
      </c>
      <c r="I415" s="96">
        <v>364.59</v>
      </c>
      <c r="J415" s="97">
        <v>47.02</v>
      </c>
      <c r="K415" s="95">
        <v>54.33</v>
      </c>
      <c r="L415" s="95">
        <v>54.82</v>
      </c>
      <c r="M415" s="95">
        <v>56.08</v>
      </c>
      <c r="N415" s="134" t="str">
        <f t="shared" si="18"/>
        <v>1425</v>
      </c>
      <c r="O415" s="135">
        <f t="shared" si="19"/>
        <v>102692</v>
      </c>
      <c r="P415" s="136">
        <f t="shared" si="20"/>
        <v>5705.1</v>
      </c>
    </row>
    <row r="416" spans="1:16" ht="13.5" thickBot="1" x14ac:dyDescent="0.25">
      <c r="A416" s="93" t="s">
        <v>220</v>
      </c>
      <c r="B416" s="93" t="s">
        <v>199</v>
      </c>
      <c r="C416" s="93" t="s">
        <v>200</v>
      </c>
      <c r="D416" s="94">
        <v>101998</v>
      </c>
      <c r="E416" s="94">
        <v>76273</v>
      </c>
      <c r="F416" s="95">
        <v>5666.55</v>
      </c>
      <c r="G416" s="95">
        <v>7846</v>
      </c>
      <c r="H416" s="95">
        <v>257.95</v>
      </c>
      <c r="I416" s="96">
        <v>362.12</v>
      </c>
      <c r="J416" s="97">
        <v>46.7</v>
      </c>
      <c r="K416" s="95">
        <v>53.96</v>
      </c>
      <c r="L416" s="95">
        <v>54.45</v>
      </c>
      <c r="M416" s="95">
        <v>55.7</v>
      </c>
      <c r="N416" s="134" t="str">
        <f t="shared" si="18"/>
        <v>1424</v>
      </c>
      <c r="O416" s="135">
        <f t="shared" si="19"/>
        <v>101998</v>
      </c>
      <c r="P416" s="136">
        <f t="shared" si="20"/>
        <v>5666.55</v>
      </c>
    </row>
    <row r="417" spans="1:16" ht="13.5" thickBot="1" x14ac:dyDescent="0.25">
      <c r="A417" s="93" t="s">
        <v>220</v>
      </c>
      <c r="B417" s="93" t="s">
        <v>201</v>
      </c>
      <c r="C417" s="93" t="s">
        <v>202</v>
      </c>
      <c r="D417" s="94">
        <v>101303</v>
      </c>
      <c r="E417" s="94">
        <v>75578</v>
      </c>
      <c r="F417" s="95">
        <v>5627.95</v>
      </c>
      <c r="G417" s="95">
        <v>7792.55</v>
      </c>
      <c r="H417" s="95">
        <v>256.19</v>
      </c>
      <c r="I417" s="96">
        <v>359.66</v>
      </c>
      <c r="J417" s="97">
        <v>46.38</v>
      </c>
      <c r="K417" s="95">
        <v>53.59</v>
      </c>
      <c r="L417" s="95">
        <v>54.07</v>
      </c>
      <c r="M417" s="95">
        <v>55.32</v>
      </c>
      <c r="N417" s="134" t="str">
        <f t="shared" si="18"/>
        <v>1423</v>
      </c>
      <c r="O417" s="135">
        <f t="shared" si="19"/>
        <v>101303</v>
      </c>
      <c r="P417" s="136">
        <f t="shared" si="20"/>
        <v>5627.95</v>
      </c>
    </row>
    <row r="418" spans="1:16" ht="13.5" thickBot="1" x14ac:dyDescent="0.25">
      <c r="A418" s="93" t="s">
        <v>220</v>
      </c>
      <c r="B418" s="93" t="s">
        <v>203</v>
      </c>
      <c r="C418" s="93" t="s">
        <v>204</v>
      </c>
      <c r="D418" s="94">
        <v>100189</v>
      </c>
      <c r="E418" s="94">
        <v>74464</v>
      </c>
      <c r="F418" s="95">
        <v>5566.05</v>
      </c>
      <c r="G418" s="95">
        <v>7706.85</v>
      </c>
      <c r="H418" s="95">
        <v>253.38</v>
      </c>
      <c r="I418" s="96">
        <v>355.7</v>
      </c>
      <c r="J418" s="97">
        <v>45.87</v>
      </c>
      <c r="K418" s="95">
        <v>53</v>
      </c>
      <c r="L418" s="95">
        <v>53.48</v>
      </c>
      <c r="M418" s="95">
        <v>54.71</v>
      </c>
      <c r="N418" s="134" t="str">
        <f t="shared" si="18"/>
        <v>1422</v>
      </c>
      <c r="O418" s="135">
        <f t="shared" si="19"/>
        <v>100189</v>
      </c>
      <c r="P418" s="136">
        <f t="shared" si="20"/>
        <v>5566.05</v>
      </c>
    </row>
    <row r="419" spans="1:16" ht="13.5" thickBot="1" x14ac:dyDescent="0.25">
      <c r="A419" s="93" t="s">
        <v>220</v>
      </c>
      <c r="B419" s="93" t="s">
        <v>205</v>
      </c>
      <c r="C419" s="93" t="s">
        <v>206</v>
      </c>
      <c r="D419" s="94">
        <v>99075</v>
      </c>
      <c r="E419" s="94">
        <v>73350</v>
      </c>
      <c r="F419" s="95">
        <v>5504.15</v>
      </c>
      <c r="G419" s="95">
        <v>7621.15</v>
      </c>
      <c r="H419" s="95">
        <v>250.56</v>
      </c>
      <c r="I419" s="96">
        <v>351.75</v>
      </c>
      <c r="J419" s="97">
        <v>45.36</v>
      </c>
      <c r="K419" s="95">
        <v>52.41</v>
      </c>
      <c r="L419" s="95">
        <v>52.89</v>
      </c>
      <c r="M419" s="95">
        <v>54.1</v>
      </c>
      <c r="N419" s="134" t="str">
        <f t="shared" si="18"/>
        <v>1421</v>
      </c>
      <c r="O419" s="135">
        <f t="shared" si="19"/>
        <v>99075</v>
      </c>
      <c r="P419" s="136">
        <f t="shared" si="20"/>
        <v>5504.15</v>
      </c>
    </row>
    <row r="420" spans="1:16" ht="13.5" thickBot="1" x14ac:dyDescent="0.25">
      <c r="A420" s="93" t="s">
        <v>220</v>
      </c>
      <c r="B420" s="93" t="s">
        <v>207</v>
      </c>
      <c r="C420" s="93" t="s">
        <v>208</v>
      </c>
      <c r="D420" s="94">
        <v>97961</v>
      </c>
      <c r="E420" s="94">
        <v>72236</v>
      </c>
      <c r="F420" s="95">
        <v>5442.3</v>
      </c>
      <c r="G420" s="95">
        <v>7535.45</v>
      </c>
      <c r="H420" s="95">
        <v>247.74</v>
      </c>
      <c r="I420" s="96">
        <v>347.79</v>
      </c>
      <c r="J420" s="97">
        <v>44.85</v>
      </c>
      <c r="K420" s="95">
        <v>51.82</v>
      </c>
      <c r="L420" s="95">
        <v>52.29</v>
      </c>
      <c r="M420" s="95">
        <v>53.49</v>
      </c>
      <c r="N420" s="134" t="str">
        <f t="shared" si="18"/>
        <v>1420</v>
      </c>
      <c r="O420" s="135">
        <f t="shared" si="19"/>
        <v>97961</v>
      </c>
      <c r="P420" s="136">
        <f t="shared" si="20"/>
        <v>5442.3</v>
      </c>
    </row>
    <row r="421" spans="1:16" ht="13.5" thickBot="1" x14ac:dyDescent="0.25">
      <c r="A421" s="93" t="s">
        <v>220</v>
      </c>
      <c r="B421" s="93" t="s">
        <v>209</v>
      </c>
      <c r="C421" s="93" t="s">
        <v>210</v>
      </c>
      <c r="D421" s="94">
        <v>96846</v>
      </c>
      <c r="E421" s="94">
        <v>71121</v>
      </c>
      <c r="F421" s="95">
        <v>5380.35</v>
      </c>
      <c r="G421" s="95">
        <v>7449.7</v>
      </c>
      <c r="H421" s="95">
        <v>244.92</v>
      </c>
      <c r="I421" s="96">
        <v>343.83</v>
      </c>
      <c r="J421" s="97">
        <v>44.34</v>
      </c>
      <c r="K421" s="95">
        <v>51.23</v>
      </c>
      <c r="L421" s="95">
        <v>51.7</v>
      </c>
      <c r="M421" s="95">
        <v>52.88</v>
      </c>
      <c r="N421" s="134" t="str">
        <f t="shared" si="18"/>
        <v>1419</v>
      </c>
      <c r="O421" s="135">
        <f t="shared" si="19"/>
        <v>96846</v>
      </c>
      <c r="P421" s="136">
        <f t="shared" si="20"/>
        <v>5380.35</v>
      </c>
    </row>
    <row r="422" spans="1:16" ht="13.5" thickBot="1" x14ac:dyDescent="0.25">
      <c r="A422" s="93" t="s">
        <v>220</v>
      </c>
      <c r="B422" s="93" t="s">
        <v>211</v>
      </c>
      <c r="C422" s="93" t="s">
        <v>212</v>
      </c>
      <c r="D422" s="94">
        <v>95543</v>
      </c>
      <c r="E422" s="94">
        <v>69818</v>
      </c>
      <c r="F422" s="95">
        <v>5307.95</v>
      </c>
      <c r="G422" s="95">
        <v>7349.45</v>
      </c>
      <c r="H422" s="95">
        <v>241.63</v>
      </c>
      <c r="I422" s="96">
        <v>339.21</v>
      </c>
      <c r="J422" s="97">
        <v>43.75</v>
      </c>
      <c r="K422" s="95">
        <v>50.55</v>
      </c>
      <c r="L422" s="95">
        <v>51.01</v>
      </c>
      <c r="M422" s="95">
        <v>52.18</v>
      </c>
      <c r="N422" s="134" t="str">
        <f t="shared" si="18"/>
        <v>1418</v>
      </c>
      <c r="O422" s="135">
        <f t="shared" si="19"/>
        <v>95543</v>
      </c>
      <c r="P422" s="136">
        <f t="shared" si="20"/>
        <v>5307.95</v>
      </c>
    </row>
    <row r="423" spans="1:16" ht="13.5" thickBot="1" x14ac:dyDescent="0.25">
      <c r="A423" s="93" t="s">
        <v>220</v>
      </c>
      <c r="B423" s="93" t="s">
        <v>213</v>
      </c>
      <c r="C423" s="93" t="s">
        <v>214</v>
      </c>
      <c r="D423" s="94">
        <v>94242</v>
      </c>
      <c r="E423" s="94">
        <v>68517</v>
      </c>
      <c r="F423" s="95">
        <v>5235.6499999999996</v>
      </c>
      <c r="G423" s="95">
        <v>7249.4</v>
      </c>
      <c r="H423" s="95">
        <v>238.34</v>
      </c>
      <c r="I423" s="96">
        <v>334.59</v>
      </c>
      <c r="J423" s="97">
        <v>43.15</v>
      </c>
      <c r="K423" s="95">
        <v>49.86</v>
      </c>
      <c r="L423" s="95">
        <v>50.31</v>
      </c>
      <c r="M423" s="95">
        <v>51.47</v>
      </c>
      <c r="N423" s="134" t="str">
        <f t="shared" si="18"/>
        <v>1417</v>
      </c>
      <c r="O423" s="135">
        <f t="shared" si="19"/>
        <v>94242</v>
      </c>
      <c r="P423" s="136">
        <f t="shared" si="20"/>
        <v>5235.6499999999996</v>
      </c>
    </row>
    <row r="424" spans="1:16" ht="13.5" thickBot="1" x14ac:dyDescent="0.25">
      <c r="A424" s="93" t="s">
        <v>220</v>
      </c>
      <c r="B424" s="93" t="s">
        <v>215</v>
      </c>
      <c r="C424" s="93" t="s">
        <v>216</v>
      </c>
      <c r="D424" s="94">
        <v>92942</v>
      </c>
      <c r="E424" s="94">
        <v>67217</v>
      </c>
      <c r="F424" s="95">
        <v>5163.45</v>
      </c>
      <c r="G424" s="95">
        <v>7149.4</v>
      </c>
      <c r="H424" s="95">
        <v>235.05</v>
      </c>
      <c r="I424" s="96">
        <v>329.97</v>
      </c>
      <c r="J424" s="97">
        <v>42.56</v>
      </c>
      <c r="K424" s="95">
        <v>49.18</v>
      </c>
      <c r="L424" s="95">
        <v>49.62</v>
      </c>
      <c r="M424" s="95">
        <v>50.76</v>
      </c>
      <c r="N424" s="134" t="str">
        <f t="shared" si="18"/>
        <v>1416</v>
      </c>
      <c r="O424" s="135">
        <f t="shared" si="19"/>
        <v>92942</v>
      </c>
      <c r="P424" s="136">
        <f t="shared" si="20"/>
        <v>5163.45</v>
      </c>
    </row>
    <row r="425" spans="1:16" ht="13.5" thickBot="1" x14ac:dyDescent="0.25">
      <c r="A425" s="93" t="s">
        <v>220</v>
      </c>
      <c r="B425" s="93" t="s">
        <v>217</v>
      </c>
      <c r="C425" s="93" t="s">
        <v>218</v>
      </c>
      <c r="D425" s="94">
        <v>91642</v>
      </c>
      <c r="E425" s="94">
        <v>65917</v>
      </c>
      <c r="F425" s="95">
        <v>5091.2</v>
      </c>
      <c r="G425" s="95">
        <v>7049.4</v>
      </c>
      <c r="H425" s="95">
        <v>231.76</v>
      </c>
      <c r="I425" s="96">
        <v>325.36</v>
      </c>
      <c r="J425" s="97">
        <v>41.96</v>
      </c>
      <c r="K425" s="95">
        <v>48.48</v>
      </c>
      <c r="L425" s="95">
        <v>48.92</v>
      </c>
      <c r="M425" s="95">
        <v>50.05</v>
      </c>
      <c r="N425" s="134" t="str">
        <f t="shared" si="18"/>
        <v>1415</v>
      </c>
      <c r="O425" s="135">
        <f t="shared" si="19"/>
        <v>91642</v>
      </c>
      <c r="P425" s="136">
        <f t="shared" si="20"/>
        <v>5091.2</v>
      </c>
    </row>
    <row r="426" spans="1:16" ht="13.5" thickBot="1" x14ac:dyDescent="0.25">
      <c r="A426" s="93" t="s">
        <v>220</v>
      </c>
      <c r="B426" s="93" t="s">
        <v>219</v>
      </c>
      <c r="C426" s="93" t="s">
        <v>220</v>
      </c>
      <c r="D426" s="94">
        <v>90341</v>
      </c>
      <c r="E426" s="94">
        <v>64616</v>
      </c>
      <c r="F426" s="95">
        <v>5018.95</v>
      </c>
      <c r="G426" s="95">
        <v>6949.3</v>
      </c>
      <c r="H426" s="95">
        <v>228.47</v>
      </c>
      <c r="I426" s="96">
        <v>320.74</v>
      </c>
      <c r="J426" s="97">
        <v>41.36</v>
      </c>
      <c r="K426" s="95">
        <v>47.79</v>
      </c>
      <c r="L426" s="95">
        <v>48.22</v>
      </c>
      <c r="M426" s="95">
        <v>49.33</v>
      </c>
      <c r="N426" s="134" t="str">
        <f t="shared" si="18"/>
        <v>1414</v>
      </c>
      <c r="O426" s="135">
        <f t="shared" si="19"/>
        <v>90341</v>
      </c>
      <c r="P426" s="136">
        <f t="shared" si="20"/>
        <v>5018.95</v>
      </c>
    </row>
    <row r="427" spans="1:16" ht="13.5" thickBot="1" x14ac:dyDescent="0.25">
      <c r="A427" s="93" t="s">
        <v>220</v>
      </c>
      <c r="B427" s="93" t="s">
        <v>221</v>
      </c>
      <c r="C427" s="93" t="s">
        <v>222</v>
      </c>
      <c r="D427" s="94">
        <v>89038</v>
      </c>
      <c r="E427" s="94">
        <v>63313</v>
      </c>
      <c r="F427" s="95">
        <v>4946.55</v>
      </c>
      <c r="G427" s="95">
        <v>6849.1</v>
      </c>
      <c r="H427" s="95">
        <v>225.18</v>
      </c>
      <c r="I427" s="96">
        <v>316.11</v>
      </c>
      <c r="J427" s="97">
        <v>40.770000000000003</v>
      </c>
      <c r="K427" s="95">
        <v>47.11</v>
      </c>
      <c r="L427" s="95">
        <v>47.53</v>
      </c>
      <c r="M427" s="95">
        <v>48.63</v>
      </c>
      <c r="N427" s="134" t="str">
        <f t="shared" si="18"/>
        <v>1413</v>
      </c>
      <c r="O427" s="135">
        <f t="shared" si="19"/>
        <v>89038</v>
      </c>
      <c r="P427" s="136">
        <f t="shared" si="20"/>
        <v>4946.55</v>
      </c>
    </row>
    <row r="428" spans="1:16" ht="13.5" thickBot="1" x14ac:dyDescent="0.25">
      <c r="A428" s="93" t="s">
        <v>220</v>
      </c>
      <c r="B428" s="93" t="s">
        <v>223</v>
      </c>
      <c r="C428" s="93" t="s">
        <v>180</v>
      </c>
      <c r="D428" s="94">
        <v>87737</v>
      </c>
      <c r="E428" s="94">
        <v>62012</v>
      </c>
      <c r="F428" s="95">
        <v>4874.3</v>
      </c>
      <c r="G428" s="95">
        <v>6749</v>
      </c>
      <c r="H428" s="95">
        <v>221.88</v>
      </c>
      <c r="I428" s="96">
        <v>311.49</v>
      </c>
      <c r="J428" s="97">
        <v>40.17</v>
      </c>
      <c r="K428" s="95">
        <v>46.42</v>
      </c>
      <c r="L428" s="95">
        <v>46.83</v>
      </c>
      <c r="M428" s="95">
        <v>47.91</v>
      </c>
      <c r="N428" s="134" t="str">
        <f t="shared" si="18"/>
        <v>1412</v>
      </c>
      <c r="O428" s="135">
        <f t="shared" si="19"/>
        <v>87737</v>
      </c>
      <c r="P428" s="136">
        <f t="shared" si="20"/>
        <v>4874.3</v>
      </c>
    </row>
    <row r="429" spans="1:16" ht="13.5" thickBot="1" x14ac:dyDescent="0.25">
      <c r="A429" s="93" t="s">
        <v>220</v>
      </c>
      <c r="B429" s="93" t="s">
        <v>224</v>
      </c>
      <c r="C429" s="93" t="s">
        <v>179</v>
      </c>
      <c r="D429" s="94">
        <v>86436</v>
      </c>
      <c r="E429" s="94">
        <v>60711</v>
      </c>
      <c r="F429" s="95">
        <v>4802</v>
      </c>
      <c r="G429" s="95">
        <v>6648.9</v>
      </c>
      <c r="H429" s="95">
        <v>218.59</v>
      </c>
      <c r="I429" s="96">
        <v>306.87</v>
      </c>
      <c r="J429" s="97">
        <v>39.58</v>
      </c>
      <c r="K429" s="95">
        <v>45.73</v>
      </c>
      <c r="L429" s="95">
        <v>46.15</v>
      </c>
      <c r="M429" s="95">
        <v>47.21</v>
      </c>
      <c r="N429" s="134" t="str">
        <f t="shared" si="18"/>
        <v>1411</v>
      </c>
      <c r="O429" s="135">
        <f t="shared" si="19"/>
        <v>86436</v>
      </c>
      <c r="P429" s="136">
        <f t="shared" si="20"/>
        <v>4802</v>
      </c>
    </row>
    <row r="430" spans="1:16" ht="13.5" thickBot="1" x14ac:dyDescent="0.25">
      <c r="A430" s="93" t="s">
        <v>220</v>
      </c>
      <c r="B430" s="93" t="s">
        <v>225</v>
      </c>
      <c r="C430" s="93" t="s">
        <v>178</v>
      </c>
      <c r="D430" s="94">
        <v>85135</v>
      </c>
      <c r="E430" s="94">
        <v>59410</v>
      </c>
      <c r="F430" s="95">
        <v>4729.7</v>
      </c>
      <c r="G430" s="95">
        <v>6548.85</v>
      </c>
      <c r="H430" s="95">
        <v>215.3</v>
      </c>
      <c r="I430" s="96">
        <v>302.25</v>
      </c>
      <c r="J430" s="97">
        <v>38.979999999999997</v>
      </c>
      <c r="K430" s="95">
        <v>45.04</v>
      </c>
      <c r="L430" s="95">
        <v>45.45</v>
      </c>
      <c r="M430" s="95">
        <v>46.49</v>
      </c>
      <c r="N430" s="134" t="str">
        <f t="shared" si="18"/>
        <v>1410</v>
      </c>
      <c r="O430" s="135">
        <f t="shared" si="19"/>
        <v>85135</v>
      </c>
      <c r="P430" s="136">
        <f t="shared" si="20"/>
        <v>4729.7</v>
      </c>
    </row>
    <row r="431" spans="1:16" ht="13.5" thickBot="1" x14ac:dyDescent="0.25">
      <c r="A431" s="93" t="s">
        <v>220</v>
      </c>
      <c r="B431" s="93" t="s">
        <v>226</v>
      </c>
      <c r="C431" s="93" t="s">
        <v>227</v>
      </c>
      <c r="D431" s="94">
        <v>83834</v>
      </c>
      <c r="E431" s="94">
        <v>58109</v>
      </c>
      <c r="F431" s="95">
        <v>4657.45</v>
      </c>
      <c r="G431" s="95">
        <v>6448.75</v>
      </c>
      <c r="H431" s="95">
        <v>212.01</v>
      </c>
      <c r="I431" s="96">
        <v>297.64</v>
      </c>
      <c r="J431" s="97">
        <v>38.39</v>
      </c>
      <c r="K431" s="95">
        <v>44.36</v>
      </c>
      <c r="L431" s="95">
        <v>44.76</v>
      </c>
      <c r="M431" s="95">
        <v>45.79</v>
      </c>
      <c r="N431" s="134" t="str">
        <f t="shared" si="18"/>
        <v>1409</v>
      </c>
      <c r="O431" s="135">
        <f t="shared" si="19"/>
        <v>83834</v>
      </c>
      <c r="P431" s="136">
        <f t="shared" si="20"/>
        <v>4657.45</v>
      </c>
    </row>
    <row r="432" spans="1:16" ht="13.5" thickBot="1" x14ac:dyDescent="0.25">
      <c r="A432" s="93" t="s">
        <v>220</v>
      </c>
      <c r="B432" s="93" t="s">
        <v>228</v>
      </c>
      <c r="C432" s="93" t="s">
        <v>229</v>
      </c>
      <c r="D432" s="94">
        <v>82534</v>
      </c>
      <c r="E432" s="94">
        <v>56809</v>
      </c>
      <c r="F432" s="95">
        <v>4585.2</v>
      </c>
      <c r="G432" s="95">
        <v>6348.75</v>
      </c>
      <c r="H432" s="95">
        <v>208.73</v>
      </c>
      <c r="I432" s="96">
        <v>293.02</v>
      </c>
      <c r="J432" s="97">
        <v>37.79</v>
      </c>
      <c r="K432" s="95">
        <v>43.67</v>
      </c>
      <c r="L432" s="95">
        <v>44.06</v>
      </c>
      <c r="M432" s="95">
        <v>45.07</v>
      </c>
      <c r="N432" s="134" t="str">
        <f t="shared" si="18"/>
        <v>1408</v>
      </c>
      <c r="O432" s="135">
        <f t="shared" si="19"/>
        <v>82534</v>
      </c>
      <c r="P432" s="136">
        <f t="shared" si="20"/>
        <v>4585.2</v>
      </c>
    </row>
    <row r="433" spans="1:16" ht="13.5" thickBot="1" x14ac:dyDescent="0.25">
      <c r="A433" s="93" t="s">
        <v>220</v>
      </c>
      <c r="B433" s="93" t="s">
        <v>230</v>
      </c>
      <c r="C433" s="93" t="s">
        <v>231</v>
      </c>
      <c r="D433" s="94">
        <v>81233</v>
      </c>
      <c r="E433" s="94">
        <v>55508</v>
      </c>
      <c r="F433" s="95">
        <v>4512.95</v>
      </c>
      <c r="G433" s="95">
        <v>6248.7</v>
      </c>
      <c r="H433" s="95">
        <v>205.44</v>
      </c>
      <c r="I433" s="96">
        <v>288.39999999999998</v>
      </c>
      <c r="J433" s="97">
        <v>37.19</v>
      </c>
      <c r="K433" s="95">
        <v>42.97</v>
      </c>
      <c r="L433" s="95">
        <v>43.36</v>
      </c>
      <c r="M433" s="95">
        <v>44.36</v>
      </c>
      <c r="N433" s="134" t="str">
        <f t="shared" si="18"/>
        <v>1407</v>
      </c>
      <c r="O433" s="135">
        <f t="shared" si="19"/>
        <v>81233</v>
      </c>
      <c r="P433" s="136">
        <f t="shared" si="20"/>
        <v>4512.95</v>
      </c>
    </row>
    <row r="434" spans="1:16" ht="13.5" thickBot="1" x14ac:dyDescent="0.25">
      <c r="A434" s="93" t="s">
        <v>220</v>
      </c>
      <c r="B434" s="93" t="s">
        <v>232</v>
      </c>
      <c r="C434" s="93" t="s">
        <v>233</v>
      </c>
      <c r="D434" s="94">
        <v>79932</v>
      </c>
      <c r="E434" s="94">
        <v>54207</v>
      </c>
      <c r="F434" s="95">
        <v>4440.6499999999996</v>
      </c>
      <c r="G434" s="95">
        <v>6148.6</v>
      </c>
      <c r="H434" s="95">
        <v>202.15</v>
      </c>
      <c r="I434" s="96">
        <v>283.77999999999997</v>
      </c>
      <c r="J434" s="97">
        <v>36.6</v>
      </c>
      <c r="K434" s="95">
        <v>42.29</v>
      </c>
      <c r="L434" s="95">
        <v>42.67</v>
      </c>
      <c r="M434" s="95">
        <v>43.65</v>
      </c>
      <c r="N434" s="134" t="str">
        <f t="shared" si="18"/>
        <v>1406</v>
      </c>
      <c r="O434" s="135">
        <f t="shared" si="19"/>
        <v>79932</v>
      </c>
      <c r="P434" s="136">
        <f t="shared" si="20"/>
        <v>4440.6499999999996</v>
      </c>
    </row>
    <row r="435" spans="1:16" ht="13.5" thickBot="1" x14ac:dyDescent="0.25">
      <c r="A435" s="93" t="s">
        <v>220</v>
      </c>
      <c r="B435" s="93" t="s">
        <v>234</v>
      </c>
      <c r="C435" s="93" t="s">
        <v>235</v>
      </c>
      <c r="D435" s="94">
        <v>78632</v>
      </c>
      <c r="E435" s="94">
        <v>52907</v>
      </c>
      <c r="F435" s="95">
        <v>4368.45</v>
      </c>
      <c r="G435" s="95">
        <v>6048.6</v>
      </c>
      <c r="H435" s="95">
        <v>198.86</v>
      </c>
      <c r="I435" s="96">
        <v>279.17</v>
      </c>
      <c r="J435" s="97">
        <v>36</v>
      </c>
      <c r="K435" s="95">
        <v>41.6</v>
      </c>
      <c r="L435" s="95">
        <v>41.97</v>
      </c>
      <c r="M435" s="95">
        <v>42.94</v>
      </c>
      <c r="N435" s="134" t="str">
        <f t="shared" si="18"/>
        <v>1405</v>
      </c>
      <c r="O435" s="135">
        <f t="shared" si="19"/>
        <v>78632</v>
      </c>
      <c r="P435" s="136">
        <f t="shared" si="20"/>
        <v>4368.45</v>
      </c>
    </row>
    <row r="436" spans="1:16" ht="13.5" thickBot="1" x14ac:dyDescent="0.25">
      <c r="A436" s="93" t="s">
        <v>220</v>
      </c>
      <c r="B436" s="93" t="s">
        <v>236</v>
      </c>
      <c r="C436" s="93" t="s">
        <v>237</v>
      </c>
      <c r="D436" s="94">
        <v>77329</v>
      </c>
      <c r="E436" s="94">
        <v>51604</v>
      </c>
      <c r="F436" s="95">
        <v>4296.05</v>
      </c>
      <c r="G436" s="95">
        <v>5948.4</v>
      </c>
      <c r="H436" s="95">
        <v>195.56</v>
      </c>
      <c r="I436" s="96">
        <v>274.54000000000002</v>
      </c>
      <c r="J436" s="97">
        <v>35.409999999999997</v>
      </c>
      <c r="K436" s="95">
        <v>40.92</v>
      </c>
      <c r="L436" s="95">
        <v>41.28</v>
      </c>
      <c r="M436" s="95">
        <v>42.23</v>
      </c>
      <c r="N436" s="134" t="str">
        <f t="shared" si="18"/>
        <v>1404</v>
      </c>
      <c r="O436" s="135">
        <f t="shared" si="19"/>
        <v>77329</v>
      </c>
      <c r="P436" s="136">
        <f t="shared" si="20"/>
        <v>4296.05</v>
      </c>
    </row>
    <row r="437" spans="1:16" ht="13.5" thickBot="1" x14ac:dyDescent="0.25">
      <c r="A437" s="93" t="s">
        <v>220</v>
      </c>
      <c r="B437" s="93" t="s">
        <v>238</v>
      </c>
      <c r="C437" s="93" t="s">
        <v>239</v>
      </c>
      <c r="D437" s="94">
        <v>76028</v>
      </c>
      <c r="E437" s="94">
        <v>50303</v>
      </c>
      <c r="F437" s="95">
        <v>4223.8</v>
      </c>
      <c r="G437" s="95">
        <v>5848.3</v>
      </c>
      <c r="H437" s="95">
        <v>192.27</v>
      </c>
      <c r="I437" s="96">
        <v>269.92</v>
      </c>
      <c r="J437" s="97">
        <v>34.81</v>
      </c>
      <c r="K437" s="95">
        <v>40.22</v>
      </c>
      <c r="L437" s="95">
        <v>40.58</v>
      </c>
      <c r="M437" s="95">
        <v>41.52</v>
      </c>
      <c r="N437" s="134" t="str">
        <f t="shared" si="18"/>
        <v>1403</v>
      </c>
      <c r="O437" s="135">
        <f t="shared" si="19"/>
        <v>76028</v>
      </c>
      <c r="P437" s="136">
        <f t="shared" si="20"/>
        <v>4223.8</v>
      </c>
    </row>
    <row r="438" spans="1:16" ht="13.5" thickBot="1" x14ac:dyDescent="0.25">
      <c r="A438" s="93" t="s">
        <v>220</v>
      </c>
      <c r="B438" s="93" t="s">
        <v>240</v>
      </c>
      <c r="C438" s="93" t="s">
        <v>241</v>
      </c>
      <c r="D438" s="94">
        <v>73426</v>
      </c>
      <c r="E438" s="94">
        <v>47701</v>
      </c>
      <c r="F438" s="95">
        <v>4079.2</v>
      </c>
      <c r="G438" s="95">
        <v>5648.15</v>
      </c>
      <c r="H438" s="95">
        <v>185.69</v>
      </c>
      <c r="I438" s="96">
        <v>260.68</v>
      </c>
      <c r="J438" s="97">
        <v>33.619999999999997</v>
      </c>
      <c r="K438" s="95">
        <v>38.85</v>
      </c>
      <c r="L438" s="95">
        <v>39.200000000000003</v>
      </c>
      <c r="M438" s="95">
        <v>40.1</v>
      </c>
      <c r="N438" s="134" t="str">
        <f t="shared" si="18"/>
        <v>1402</v>
      </c>
      <c r="O438" s="135">
        <f t="shared" si="19"/>
        <v>73426</v>
      </c>
      <c r="P438" s="136">
        <f t="shared" si="20"/>
        <v>4079.2</v>
      </c>
    </row>
    <row r="439" spans="1:16" ht="13.5" thickBot="1" x14ac:dyDescent="0.25">
      <c r="A439" s="93" t="s">
        <v>220</v>
      </c>
      <c r="B439" s="93" t="s">
        <v>242</v>
      </c>
      <c r="C439" s="93" t="s">
        <v>184</v>
      </c>
      <c r="D439" s="94">
        <v>70824</v>
      </c>
      <c r="E439" s="94">
        <v>45099</v>
      </c>
      <c r="F439" s="95">
        <v>3934.65</v>
      </c>
      <c r="G439" s="95">
        <v>5448</v>
      </c>
      <c r="H439" s="95">
        <v>179.11</v>
      </c>
      <c r="I439" s="96">
        <v>251.45</v>
      </c>
      <c r="J439" s="97">
        <v>32.43</v>
      </c>
      <c r="K439" s="95">
        <v>37.47</v>
      </c>
      <c r="L439" s="95">
        <v>37.81</v>
      </c>
      <c r="M439" s="95">
        <v>38.68</v>
      </c>
      <c r="N439" s="134" t="str">
        <f t="shared" si="18"/>
        <v>1401</v>
      </c>
      <c r="O439" s="135">
        <f t="shared" si="19"/>
        <v>70824</v>
      </c>
      <c r="P439" s="136">
        <f t="shared" si="20"/>
        <v>3934.65</v>
      </c>
    </row>
    <row r="440" spans="1:16" ht="13.5" thickBot="1" x14ac:dyDescent="0.25">
      <c r="A440" s="93" t="s">
        <v>218</v>
      </c>
      <c r="B440" s="93" t="s">
        <v>185</v>
      </c>
      <c r="C440" s="93" t="s">
        <v>186</v>
      </c>
      <c r="D440" s="94">
        <v>115951</v>
      </c>
      <c r="E440" s="94">
        <v>90226</v>
      </c>
      <c r="F440" s="95">
        <v>6441.7</v>
      </c>
      <c r="G440" s="95">
        <v>8919.2999999999993</v>
      </c>
      <c r="H440" s="95">
        <v>293.24</v>
      </c>
      <c r="I440" s="96">
        <v>411.66</v>
      </c>
      <c r="J440" s="97">
        <v>53.09</v>
      </c>
      <c r="K440" s="95">
        <v>61.35</v>
      </c>
      <c r="L440" s="95">
        <v>61.9</v>
      </c>
      <c r="M440" s="95">
        <v>63.32</v>
      </c>
      <c r="N440" s="134" t="str">
        <f t="shared" si="18"/>
        <v>1531</v>
      </c>
      <c r="O440" s="135">
        <f t="shared" si="19"/>
        <v>115951</v>
      </c>
      <c r="P440" s="136">
        <f t="shared" si="20"/>
        <v>6441.7</v>
      </c>
    </row>
    <row r="441" spans="1:16" ht="13.5" thickBot="1" x14ac:dyDescent="0.25">
      <c r="A441" s="93" t="s">
        <v>218</v>
      </c>
      <c r="B441" s="93" t="s">
        <v>187</v>
      </c>
      <c r="C441" s="93" t="s">
        <v>188</v>
      </c>
      <c r="D441" s="94">
        <v>114769</v>
      </c>
      <c r="E441" s="94">
        <v>89044</v>
      </c>
      <c r="F441" s="95">
        <v>6376.05</v>
      </c>
      <c r="G441" s="95">
        <v>8828.4</v>
      </c>
      <c r="H441" s="95">
        <v>290.25</v>
      </c>
      <c r="I441" s="96">
        <v>407.46</v>
      </c>
      <c r="J441" s="97">
        <v>52.55</v>
      </c>
      <c r="K441" s="95">
        <v>60.72</v>
      </c>
      <c r="L441" s="95">
        <v>61.27</v>
      </c>
      <c r="M441" s="95">
        <v>62.68</v>
      </c>
      <c r="N441" s="134" t="str">
        <f t="shared" si="18"/>
        <v>1530</v>
      </c>
      <c r="O441" s="135">
        <f t="shared" si="19"/>
        <v>114769</v>
      </c>
      <c r="P441" s="136">
        <f t="shared" si="20"/>
        <v>6376.05</v>
      </c>
    </row>
    <row r="442" spans="1:16" ht="13.5" thickBot="1" x14ac:dyDescent="0.25">
      <c r="A442" s="93" t="s">
        <v>218</v>
      </c>
      <c r="B442" s="93" t="s">
        <v>189</v>
      </c>
      <c r="C442" s="93" t="s">
        <v>190</v>
      </c>
      <c r="D442" s="94">
        <v>113586</v>
      </c>
      <c r="E442" s="94">
        <v>87861</v>
      </c>
      <c r="F442" s="95">
        <v>6310.35</v>
      </c>
      <c r="G442" s="95">
        <v>8737.4</v>
      </c>
      <c r="H442" s="95">
        <v>287.26</v>
      </c>
      <c r="I442" s="96">
        <v>403.26</v>
      </c>
      <c r="J442" s="97">
        <v>52.01</v>
      </c>
      <c r="K442" s="95">
        <v>60.1</v>
      </c>
      <c r="L442" s="95">
        <v>60.64</v>
      </c>
      <c r="M442" s="95">
        <v>62.03</v>
      </c>
      <c r="N442" s="134" t="str">
        <f t="shared" si="18"/>
        <v>1529</v>
      </c>
      <c r="O442" s="135">
        <f t="shared" si="19"/>
        <v>113586</v>
      </c>
      <c r="P442" s="136">
        <f t="shared" si="20"/>
        <v>6310.35</v>
      </c>
    </row>
    <row r="443" spans="1:16" ht="13.5" thickBot="1" x14ac:dyDescent="0.25">
      <c r="A443" s="93" t="s">
        <v>218</v>
      </c>
      <c r="B443" s="93" t="s">
        <v>191</v>
      </c>
      <c r="C443" s="93" t="s">
        <v>192</v>
      </c>
      <c r="D443" s="94">
        <v>112405</v>
      </c>
      <c r="E443" s="94">
        <v>86680</v>
      </c>
      <c r="F443" s="95">
        <v>6244.7</v>
      </c>
      <c r="G443" s="95">
        <v>8646.5499999999993</v>
      </c>
      <c r="H443" s="95">
        <v>284.27</v>
      </c>
      <c r="I443" s="96">
        <v>399.07</v>
      </c>
      <c r="J443" s="97">
        <v>51.47</v>
      </c>
      <c r="K443" s="95">
        <v>59.47</v>
      </c>
      <c r="L443" s="95">
        <v>60.01</v>
      </c>
      <c r="M443" s="95">
        <v>61.39</v>
      </c>
      <c r="N443" s="134" t="str">
        <f t="shared" si="18"/>
        <v>1528</v>
      </c>
      <c r="O443" s="135">
        <f t="shared" si="19"/>
        <v>112405</v>
      </c>
      <c r="P443" s="136">
        <f t="shared" si="20"/>
        <v>6244.7</v>
      </c>
    </row>
    <row r="444" spans="1:16" ht="13.5" thickBot="1" x14ac:dyDescent="0.25">
      <c r="A444" s="93" t="s">
        <v>218</v>
      </c>
      <c r="B444" s="93" t="s">
        <v>193</v>
      </c>
      <c r="C444" s="93" t="s">
        <v>194</v>
      </c>
      <c r="D444" s="94">
        <v>111222</v>
      </c>
      <c r="E444" s="94">
        <v>85497</v>
      </c>
      <c r="F444" s="95">
        <v>6179</v>
      </c>
      <c r="G444" s="95">
        <v>8555.5499999999993</v>
      </c>
      <c r="H444" s="95">
        <v>281.27999999999997</v>
      </c>
      <c r="I444" s="96">
        <v>394.87</v>
      </c>
      <c r="J444" s="97">
        <v>50.93</v>
      </c>
      <c r="K444" s="95">
        <v>58.85</v>
      </c>
      <c r="L444" s="95">
        <v>59.38</v>
      </c>
      <c r="M444" s="95">
        <v>60.74</v>
      </c>
      <c r="N444" s="134" t="str">
        <f t="shared" si="18"/>
        <v>1527</v>
      </c>
      <c r="O444" s="135">
        <f t="shared" si="19"/>
        <v>111222</v>
      </c>
      <c r="P444" s="136">
        <f t="shared" si="20"/>
        <v>6179</v>
      </c>
    </row>
    <row r="445" spans="1:16" ht="13.5" thickBot="1" x14ac:dyDescent="0.25">
      <c r="A445" s="93" t="s">
        <v>218</v>
      </c>
      <c r="B445" s="93" t="s">
        <v>195</v>
      </c>
      <c r="C445" s="93" t="s">
        <v>196</v>
      </c>
      <c r="D445" s="94">
        <v>110039</v>
      </c>
      <c r="E445" s="94">
        <v>84314</v>
      </c>
      <c r="F445" s="95">
        <v>6113.3</v>
      </c>
      <c r="G445" s="95">
        <v>8464.5499999999993</v>
      </c>
      <c r="H445" s="95">
        <v>278.29000000000002</v>
      </c>
      <c r="I445" s="96">
        <v>390.67</v>
      </c>
      <c r="J445" s="97">
        <v>50.38</v>
      </c>
      <c r="K445" s="95">
        <v>58.21</v>
      </c>
      <c r="L445" s="95">
        <v>58.74</v>
      </c>
      <c r="M445" s="95">
        <v>60.09</v>
      </c>
      <c r="N445" s="134" t="str">
        <f t="shared" si="18"/>
        <v>1526</v>
      </c>
      <c r="O445" s="135">
        <f t="shared" si="19"/>
        <v>110039</v>
      </c>
      <c r="P445" s="136">
        <f t="shared" si="20"/>
        <v>6113.3</v>
      </c>
    </row>
    <row r="446" spans="1:16" ht="13.5" thickBot="1" x14ac:dyDescent="0.25">
      <c r="A446" s="93" t="s">
        <v>218</v>
      </c>
      <c r="B446" s="93" t="s">
        <v>197</v>
      </c>
      <c r="C446" s="93" t="s">
        <v>198</v>
      </c>
      <c r="D446" s="94">
        <v>108854</v>
      </c>
      <c r="E446" s="94">
        <v>83129</v>
      </c>
      <c r="F446" s="95">
        <v>6047.45</v>
      </c>
      <c r="G446" s="95">
        <v>8373.4</v>
      </c>
      <c r="H446" s="95">
        <v>275.29000000000002</v>
      </c>
      <c r="I446" s="96">
        <v>386.46</v>
      </c>
      <c r="J446" s="97">
        <v>49.84</v>
      </c>
      <c r="K446" s="95">
        <v>57.59</v>
      </c>
      <c r="L446" s="95">
        <v>58.11</v>
      </c>
      <c r="M446" s="95">
        <v>59.44</v>
      </c>
      <c r="N446" s="134" t="str">
        <f t="shared" si="18"/>
        <v>1525</v>
      </c>
      <c r="O446" s="135">
        <f t="shared" si="19"/>
        <v>108854</v>
      </c>
      <c r="P446" s="136">
        <f t="shared" si="20"/>
        <v>6047.45</v>
      </c>
    </row>
    <row r="447" spans="1:16" ht="13.5" thickBot="1" x14ac:dyDescent="0.25">
      <c r="A447" s="93" t="s">
        <v>218</v>
      </c>
      <c r="B447" s="93" t="s">
        <v>199</v>
      </c>
      <c r="C447" s="93" t="s">
        <v>200</v>
      </c>
      <c r="D447" s="94">
        <v>107672</v>
      </c>
      <c r="E447" s="94">
        <v>81947</v>
      </c>
      <c r="F447" s="95">
        <v>5981.8</v>
      </c>
      <c r="G447" s="95">
        <v>8282.4500000000007</v>
      </c>
      <c r="H447" s="95">
        <v>272.3</v>
      </c>
      <c r="I447" s="96">
        <v>382.27</v>
      </c>
      <c r="J447" s="97">
        <v>49.3</v>
      </c>
      <c r="K447" s="95">
        <v>56.97</v>
      </c>
      <c r="L447" s="95">
        <v>57.48</v>
      </c>
      <c r="M447" s="95">
        <v>58.8</v>
      </c>
      <c r="N447" s="134" t="str">
        <f t="shared" si="18"/>
        <v>1524</v>
      </c>
      <c r="O447" s="135">
        <f t="shared" si="19"/>
        <v>107672</v>
      </c>
      <c r="P447" s="136">
        <f t="shared" si="20"/>
        <v>5981.8</v>
      </c>
    </row>
    <row r="448" spans="1:16" ht="13.5" thickBot="1" x14ac:dyDescent="0.25">
      <c r="A448" s="93" t="s">
        <v>218</v>
      </c>
      <c r="B448" s="93" t="s">
        <v>201</v>
      </c>
      <c r="C448" s="93" t="s">
        <v>202</v>
      </c>
      <c r="D448" s="94">
        <v>106490</v>
      </c>
      <c r="E448" s="94">
        <v>80765</v>
      </c>
      <c r="F448" s="95">
        <v>5916.1</v>
      </c>
      <c r="G448" s="95">
        <v>8191.55</v>
      </c>
      <c r="H448" s="95">
        <v>269.31</v>
      </c>
      <c r="I448" s="96">
        <v>378.07</v>
      </c>
      <c r="J448" s="97">
        <v>48.76</v>
      </c>
      <c r="K448" s="95">
        <v>56.34</v>
      </c>
      <c r="L448" s="95">
        <v>56.85</v>
      </c>
      <c r="M448" s="95">
        <v>58.16</v>
      </c>
      <c r="N448" s="134" t="str">
        <f t="shared" si="18"/>
        <v>1523</v>
      </c>
      <c r="O448" s="135">
        <f t="shared" si="19"/>
        <v>106490</v>
      </c>
      <c r="P448" s="136">
        <f t="shared" si="20"/>
        <v>5916.1</v>
      </c>
    </row>
    <row r="449" spans="1:16" ht="13.5" thickBot="1" x14ac:dyDescent="0.25">
      <c r="A449" s="93" t="s">
        <v>218</v>
      </c>
      <c r="B449" s="93" t="s">
        <v>203</v>
      </c>
      <c r="C449" s="93" t="s">
        <v>204</v>
      </c>
      <c r="D449" s="94">
        <v>105308</v>
      </c>
      <c r="E449" s="94">
        <v>79583</v>
      </c>
      <c r="F449" s="95">
        <v>5850.45</v>
      </c>
      <c r="G449" s="95">
        <v>8100.6</v>
      </c>
      <c r="H449" s="95">
        <v>266.32</v>
      </c>
      <c r="I449" s="96">
        <v>373.87</v>
      </c>
      <c r="J449" s="97">
        <v>48.22</v>
      </c>
      <c r="K449" s="95">
        <v>55.72</v>
      </c>
      <c r="L449" s="95">
        <v>56.22</v>
      </c>
      <c r="M449" s="95">
        <v>57.51</v>
      </c>
      <c r="N449" s="134" t="str">
        <f t="shared" si="18"/>
        <v>1522</v>
      </c>
      <c r="O449" s="135">
        <f t="shared" si="19"/>
        <v>105308</v>
      </c>
      <c r="P449" s="136">
        <f t="shared" si="20"/>
        <v>5850.45</v>
      </c>
    </row>
    <row r="450" spans="1:16" ht="13.5" thickBot="1" x14ac:dyDescent="0.25">
      <c r="A450" s="93" t="s">
        <v>218</v>
      </c>
      <c r="B450" s="93" t="s">
        <v>205</v>
      </c>
      <c r="C450" s="93" t="s">
        <v>206</v>
      </c>
      <c r="D450" s="94">
        <v>104127</v>
      </c>
      <c r="E450" s="94">
        <v>78402</v>
      </c>
      <c r="F450" s="95">
        <v>5784.85</v>
      </c>
      <c r="G450" s="95">
        <v>8009.75</v>
      </c>
      <c r="H450" s="95">
        <v>263.33</v>
      </c>
      <c r="I450" s="96">
        <v>369.68</v>
      </c>
      <c r="J450" s="97">
        <v>47.68</v>
      </c>
      <c r="K450" s="95">
        <v>55.09</v>
      </c>
      <c r="L450" s="95">
        <v>55.59</v>
      </c>
      <c r="M450" s="95">
        <v>56.87</v>
      </c>
      <c r="N450" s="134" t="str">
        <f t="shared" si="18"/>
        <v>1521</v>
      </c>
      <c r="O450" s="135">
        <f t="shared" si="19"/>
        <v>104127</v>
      </c>
      <c r="P450" s="136">
        <f t="shared" si="20"/>
        <v>5784.85</v>
      </c>
    </row>
    <row r="451" spans="1:16" ht="13.5" thickBot="1" x14ac:dyDescent="0.25">
      <c r="A451" s="93" t="s">
        <v>218</v>
      </c>
      <c r="B451" s="93" t="s">
        <v>207</v>
      </c>
      <c r="C451" s="93" t="s">
        <v>208</v>
      </c>
      <c r="D451" s="94">
        <v>102943</v>
      </c>
      <c r="E451" s="94">
        <v>77218</v>
      </c>
      <c r="F451" s="95">
        <v>5719.05</v>
      </c>
      <c r="G451" s="95">
        <v>7918.7</v>
      </c>
      <c r="H451" s="95">
        <v>260.33999999999997</v>
      </c>
      <c r="I451" s="96">
        <v>365.48</v>
      </c>
      <c r="J451" s="97">
        <v>47.14</v>
      </c>
      <c r="K451" s="95">
        <v>54.47</v>
      </c>
      <c r="L451" s="95">
        <v>54.96</v>
      </c>
      <c r="M451" s="95">
        <v>56.22</v>
      </c>
      <c r="N451" s="134" t="str">
        <f t="shared" si="18"/>
        <v>1520</v>
      </c>
      <c r="O451" s="135">
        <f t="shared" si="19"/>
        <v>102943</v>
      </c>
      <c r="P451" s="136">
        <f t="shared" si="20"/>
        <v>5719.05</v>
      </c>
    </row>
    <row r="452" spans="1:16" ht="13.5" thickBot="1" x14ac:dyDescent="0.25">
      <c r="A452" s="93" t="s">
        <v>218</v>
      </c>
      <c r="B452" s="93" t="s">
        <v>209</v>
      </c>
      <c r="C452" s="93" t="s">
        <v>210</v>
      </c>
      <c r="D452" s="94">
        <v>101759</v>
      </c>
      <c r="E452" s="94">
        <v>76034</v>
      </c>
      <c r="F452" s="95">
        <v>5653.3</v>
      </c>
      <c r="G452" s="95">
        <v>7827.6</v>
      </c>
      <c r="H452" s="95">
        <v>257.35000000000002</v>
      </c>
      <c r="I452" s="96">
        <v>361.27</v>
      </c>
      <c r="J452" s="97">
        <v>46.59</v>
      </c>
      <c r="K452" s="95">
        <v>53.83</v>
      </c>
      <c r="L452" s="95">
        <v>54.32</v>
      </c>
      <c r="M452" s="95">
        <v>55.57</v>
      </c>
      <c r="N452" s="134" t="str">
        <f t="shared" si="18"/>
        <v>1519</v>
      </c>
      <c r="O452" s="135">
        <f t="shared" si="19"/>
        <v>101759</v>
      </c>
      <c r="P452" s="136">
        <f t="shared" si="20"/>
        <v>5653.3</v>
      </c>
    </row>
    <row r="453" spans="1:16" ht="13.5" thickBot="1" x14ac:dyDescent="0.25">
      <c r="A453" s="93" t="s">
        <v>218</v>
      </c>
      <c r="B453" s="93" t="s">
        <v>211</v>
      </c>
      <c r="C453" s="93" t="s">
        <v>212</v>
      </c>
      <c r="D453" s="94">
        <v>100802</v>
      </c>
      <c r="E453" s="94">
        <v>75077</v>
      </c>
      <c r="F453" s="95">
        <v>5600.1</v>
      </c>
      <c r="G453" s="95">
        <v>7754</v>
      </c>
      <c r="H453" s="95">
        <v>254.93</v>
      </c>
      <c r="I453" s="96">
        <v>357.88</v>
      </c>
      <c r="J453" s="97">
        <v>46.15</v>
      </c>
      <c r="K453" s="95">
        <v>53.33</v>
      </c>
      <c r="L453" s="95">
        <v>53.81</v>
      </c>
      <c r="M453" s="95">
        <v>55.04</v>
      </c>
      <c r="N453" s="134" t="str">
        <f t="shared" si="18"/>
        <v>1518</v>
      </c>
      <c r="O453" s="135">
        <f t="shared" si="19"/>
        <v>100802</v>
      </c>
      <c r="P453" s="136">
        <f t="shared" si="20"/>
        <v>5600.1</v>
      </c>
    </row>
    <row r="454" spans="1:16" ht="13.5" thickBot="1" x14ac:dyDescent="0.25">
      <c r="A454" s="93" t="s">
        <v>218</v>
      </c>
      <c r="B454" s="93" t="s">
        <v>213</v>
      </c>
      <c r="C454" s="93" t="s">
        <v>214</v>
      </c>
      <c r="D454" s="94">
        <v>99842</v>
      </c>
      <c r="E454" s="94">
        <v>74117</v>
      </c>
      <c r="F454" s="95">
        <v>5546.8</v>
      </c>
      <c r="G454" s="95">
        <v>7680.15</v>
      </c>
      <c r="H454" s="95">
        <v>252.5</v>
      </c>
      <c r="I454" s="96">
        <v>354.47</v>
      </c>
      <c r="J454" s="97">
        <v>45.72</v>
      </c>
      <c r="K454" s="95">
        <v>52.83</v>
      </c>
      <c r="L454" s="95">
        <v>53.3</v>
      </c>
      <c r="M454" s="95">
        <v>54.53</v>
      </c>
      <c r="N454" s="134" t="str">
        <f t="shared" si="18"/>
        <v>1517</v>
      </c>
      <c r="O454" s="135">
        <f t="shared" si="19"/>
        <v>99842</v>
      </c>
      <c r="P454" s="136">
        <f t="shared" si="20"/>
        <v>5546.8</v>
      </c>
    </row>
    <row r="455" spans="1:16" ht="13.5" thickBot="1" x14ac:dyDescent="0.25">
      <c r="A455" s="93" t="s">
        <v>218</v>
      </c>
      <c r="B455" s="93" t="s">
        <v>215</v>
      </c>
      <c r="C455" s="93" t="s">
        <v>216</v>
      </c>
      <c r="D455" s="94">
        <v>98465</v>
      </c>
      <c r="E455" s="94">
        <v>72740</v>
      </c>
      <c r="F455" s="95">
        <v>5470.3</v>
      </c>
      <c r="G455" s="95">
        <v>7574.25</v>
      </c>
      <c r="H455" s="95">
        <v>249.02</v>
      </c>
      <c r="I455" s="96">
        <v>349.58</v>
      </c>
      <c r="J455" s="97">
        <v>45.08</v>
      </c>
      <c r="K455" s="95">
        <v>52.09</v>
      </c>
      <c r="L455" s="95">
        <v>52.56</v>
      </c>
      <c r="M455" s="95">
        <v>53.77</v>
      </c>
      <c r="N455" s="134" t="str">
        <f t="shared" ref="N455:N518" si="21">_xlfn.NUMBERVALUE(A455)&amp;C455</f>
        <v>1516</v>
      </c>
      <c r="O455" s="135">
        <f t="shared" ref="O455:O518" si="22">D455</f>
        <v>98465</v>
      </c>
      <c r="P455" s="136">
        <f t="shared" ref="P455:P518" si="23">F455</f>
        <v>5470.3</v>
      </c>
    </row>
    <row r="456" spans="1:16" ht="13.5" thickBot="1" x14ac:dyDescent="0.25">
      <c r="A456" s="93" t="s">
        <v>218</v>
      </c>
      <c r="B456" s="93" t="s">
        <v>217</v>
      </c>
      <c r="C456" s="93" t="s">
        <v>218</v>
      </c>
      <c r="D456" s="94">
        <v>97084</v>
      </c>
      <c r="E456" s="94">
        <v>71359</v>
      </c>
      <c r="F456" s="95">
        <v>5393.55</v>
      </c>
      <c r="G456" s="95">
        <v>7468</v>
      </c>
      <c r="H456" s="95">
        <v>245.52</v>
      </c>
      <c r="I456" s="96">
        <v>344.68</v>
      </c>
      <c r="J456" s="97">
        <v>44.45</v>
      </c>
      <c r="K456" s="95">
        <v>51.36</v>
      </c>
      <c r="L456" s="95">
        <v>51.82</v>
      </c>
      <c r="M456" s="95">
        <v>53.02</v>
      </c>
      <c r="N456" s="134" t="str">
        <f t="shared" si="21"/>
        <v>1515</v>
      </c>
      <c r="O456" s="135">
        <f t="shared" si="22"/>
        <v>97084</v>
      </c>
      <c r="P456" s="136">
        <f t="shared" si="23"/>
        <v>5393.55</v>
      </c>
    </row>
    <row r="457" spans="1:16" ht="13.5" thickBot="1" x14ac:dyDescent="0.25">
      <c r="A457" s="93" t="s">
        <v>218</v>
      </c>
      <c r="B457" s="93" t="s">
        <v>219</v>
      </c>
      <c r="C457" s="93" t="s">
        <v>220</v>
      </c>
      <c r="D457" s="94">
        <v>95704</v>
      </c>
      <c r="E457" s="94">
        <v>69979</v>
      </c>
      <c r="F457" s="95">
        <v>5316.9</v>
      </c>
      <c r="G457" s="95">
        <v>7361.85</v>
      </c>
      <c r="H457" s="95">
        <v>242.03</v>
      </c>
      <c r="I457" s="96">
        <v>339.78</v>
      </c>
      <c r="J457" s="97">
        <v>43.82</v>
      </c>
      <c r="K457" s="95">
        <v>50.63</v>
      </c>
      <c r="L457" s="95">
        <v>51.09</v>
      </c>
      <c r="M457" s="95">
        <v>52.26</v>
      </c>
      <c r="N457" s="134" t="str">
        <f t="shared" si="21"/>
        <v>1514</v>
      </c>
      <c r="O457" s="135">
        <f t="shared" si="22"/>
        <v>95704</v>
      </c>
      <c r="P457" s="136">
        <f t="shared" si="23"/>
        <v>5316.9</v>
      </c>
    </row>
    <row r="458" spans="1:16" ht="13.5" thickBot="1" x14ac:dyDescent="0.25">
      <c r="A458" s="93" t="s">
        <v>218</v>
      </c>
      <c r="B458" s="93" t="s">
        <v>221</v>
      </c>
      <c r="C458" s="93" t="s">
        <v>222</v>
      </c>
      <c r="D458" s="94">
        <v>94323</v>
      </c>
      <c r="E458" s="94">
        <v>68598</v>
      </c>
      <c r="F458" s="95">
        <v>5240.1499999999996</v>
      </c>
      <c r="G458" s="95">
        <v>7255.6</v>
      </c>
      <c r="H458" s="95">
        <v>238.54</v>
      </c>
      <c r="I458" s="96">
        <v>334.87</v>
      </c>
      <c r="J458" s="97">
        <v>43.19</v>
      </c>
      <c r="K458" s="95">
        <v>49.91</v>
      </c>
      <c r="L458" s="95">
        <v>50.36</v>
      </c>
      <c r="M458" s="95">
        <v>51.51</v>
      </c>
      <c r="N458" s="134" t="str">
        <f t="shared" si="21"/>
        <v>1513</v>
      </c>
      <c r="O458" s="135">
        <f t="shared" si="22"/>
        <v>94323</v>
      </c>
      <c r="P458" s="136">
        <f t="shared" si="23"/>
        <v>5240.1499999999996</v>
      </c>
    </row>
    <row r="459" spans="1:16" ht="13.5" thickBot="1" x14ac:dyDescent="0.25">
      <c r="A459" s="93" t="s">
        <v>218</v>
      </c>
      <c r="B459" s="93" t="s">
        <v>223</v>
      </c>
      <c r="C459" s="93" t="s">
        <v>180</v>
      </c>
      <c r="D459" s="94">
        <v>92944</v>
      </c>
      <c r="E459" s="94">
        <v>67219</v>
      </c>
      <c r="F459" s="95">
        <v>5163.55</v>
      </c>
      <c r="G459" s="95">
        <v>7149.55</v>
      </c>
      <c r="H459" s="95">
        <v>235.05</v>
      </c>
      <c r="I459" s="96">
        <v>329.98</v>
      </c>
      <c r="J459" s="97">
        <v>42.56</v>
      </c>
      <c r="K459" s="95">
        <v>49.18</v>
      </c>
      <c r="L459" s="95">
        <v>49.62</v>
      </c>
      <c r="M459" s="95">
        <v>50.76</v>
      </c>
      <c r="N459" s="134" t="str">
        <f t="shared" si="21"/>
        <v>1512</v>
      </c>
      <c r="O459" s="135">
        <f t="shared" si="22"/>
        <v>92944</v>
      </c>
      <c r="P459" s="136">
        <f t="shared" si="23"/>
        <v>5163.55</v>
      </c>
    </row>
    <row r="460" spans="1:16" ht="13.5" thickBot="1" x14ac:dyDescent="0.25">
      <c r="A460" s="93" t="s">
        <v>218</v>
      </c>
      <c r="B460" s="93" t="s">
        <v>224</v>
      </c>
      <c r="C460" s="93" t="s">
        <v>179</v>
      </c>
      <c r="D460" s="94">
        <v>91562</v>
      </c>
      <c r="E460" s="94">
        <v>65837</v>
      </c>
      <c r="F460" s="95">
        <v>5086.8</v>
      </c>
      <c r="G460" s="95">
        <v>7043.25</v>
      </c>
      <c r="H460" s="95">
        <v>231.56</v>
      </c>
      <c r="I460" s="96">
        <v>325.07</v>
      </c>
      <c r="J460" s="97">
        <v>41.92</v>
      </c>
      <c r="K460" s="95">
        <v>48.44</v>
      </c>
      <c r="L460" s="95">
        <v>48.87</v>
      </c>
      <c r="M460" s="95">
        <v>50</v>
      </c>
      <c r="N460" s="134" t="str">
        <f t="shared" si="21"/>
        <v>1511</v>
      </c>
      <c r="O460" s="135">
        <f t="shared" si="22"/>
        <v>91562</v>
      </c>
      <c r="P460" s="136">
        <f t="shared" si="23"/>
        <v>5086.8</v>
      </c>
    </row>
    <row r="461" spans="1:16" ht="13.5" thickBot="1" x14ac:dyDescent="0.25">
      <c r="A461" s="93" t="s">
        <v>218</v>
      </c>
      <c r="B461" s="93" t="s">
        <v>225</v>
      </c>
      <c r="C461" s="93" t="s">
        <v>178</v>
      </c>
      <c r="D461" s="94">
        <v>90185</v>
      </c>
      <c r="E461" s="94">
        <v>64460</v>
      </c>
      <c r="F461" s="95">
        <v>5010.3</v>
      </c>
      <c r="G461" s="95">
        <v>6937.3</v>
      </c>
      <c r="H461" s="95">
        <v>228.08</v>
      </c>
      <c r="I461" s="96">
        <v>320.18</v>
      </c>
      <c r="J461" s="97">
        <v>41.29</v>
      </c>
      <c r="K461" s="95">
        <v>47.71</v>
      </c>
      <c r="L461" s="95">
        <v>48.14</v>
      </c>
      <c r="M461" s="95">
        <v>49.25</v>
      </c>
      <c r="N461" s="134" t="str">
        <f t="shared" si="21"/>
        <v>1510</v>
      </c>
      <c r="O461" s="135">
        <f t="shared" si="22"/>
        <v>90185</v>
      </c>
      <c r="P461" s="136">
        <f t="shared" si="23"/>
        <v>5010.3</v>
      </c>
    </row>
    <row r="462" spans="1:16" ht="13.5" thickBot="1" x14ac:dyDescent="0.25">
      <c r="A462" s="93" t="s">
        <v>218</v>
      </c>
      <c r="B462" s="93" t="s">
        <v>226</v>
      </c>
      <c r="C462" s="93" t="s">
        <v>227</v>
      </c>
      <c r="D462" s="94">
        <v>88805</v>
      </c>
      <c r="E462" s="94">
        <v>63080</v>
      </c>
      <c r="F462" s="95">
        <v>4933.6000000000004</v>
      </c>
      <c r="G462" s="95">
        <v>6831.15</v>
      </c>
      <c r="H462" s="95">
        <v>224.59</v>
      </c>
      <c r="I462" s="96">
        <v>315.27999999999997</v>
      </c>
      <c r="J462" s="97">
        <v>40.659999999999997</v>
      </c>
      <c r="K462" s="95">
        <v>46.98</v>
      </c>
      <c r="L462" s="95">
        <v>47.41</v>
      </c>
      <c r="M462" s="95">
        <v>48.5</v>
      </c>
      <c r="N462" s="134" t="str">
        <f t="shared" si="21"/>
        <v>1509</v>
      </c>
      <c r="O462" s="135">
        <f t="shared" si="22"/>
        <v>88805</v>
      </c>
      <c r="P462" s="136">
        <f t="shared" si="23"/>
        <v>4933.6000000000004</v>
      </c>
    </row>
    <row r="463" spans="1:16" ht="13.5" thickBot="1" x14ac:dyDescent="0.25">
      <c r="A463" s="93" t="s">
        <v>218</v>
      </c>
      <c r="B463" s="93" t="s">
        <v>228</v>
      </c>
      <c r="C463" s="93" t="s">
        <v>229</v>
      </c>
      <c r="D463" s="94">
        <v>87427</v>
      </c>
      <c r="E463" s="94">
        <v>61702</v>
      </c>
      <c r="F463" s="95">
        <v>4857.05</v>
      </c>
      <c r="G463" s="95">
        <v>6725.15</v>
      </c>
      <c r="H463" s="95">
        <v>221.1</v>
      </c>
      <c r="I463" s="96">
        <v>310.39</v>
      </c>
      <c r="J463" s="97">
        <v>40.03</v>
      </c>
      <c r="K463" s="95">
        <v>46.25</v>
      </c>
      <c r="L463" s="95">
        <v>46.67</v>
      </c>
      <c r="M463" s="95">
        <v>47.74</v>
      </c>
      <c r="N463" s="134" t="str">
        <f t="shared" si="21"/>
        <v>1508</v>
      </c>
      <c r="O463" s="135">
        <f t="shared" si="22"/>
        <v>87427</v>
      </c>
      <c r="P463" s="136">
        <f t="shared" si="23"/>
        <v>4857.05</v>
      </c>
    </row>
    <row r="464" spans="1:16" ht="13.5" thickBot="1" x14ac:dyDescent="0.25">
      <c r="A464" s="93" t="s">
        <v>218</v>
      </c>
      <c r="B464" s="93" t="s">
        <v>230</v>
      </c>
      <c r="C464" s="93" t="s">
        <v>231</v>
      </c>
      <c r="D464" s="94">
        <v>86047</v>
      </c>
      <c r="E464" s="94">
        <v>60322</v>
      </c>
      <c r="F464" s="95">
        <v>4780.3999999999996</v>
      </c>
      <c r="G464" s="95">
        <v>6619</v>
      </c>
      <c r="H464" s="95">
        <v>217.61</v>
      </c>
      <c r="I464" s="96">
        <v>305.49</v>
      </c>
      <c r="J464" s="97">
        <v>39.4</v>
      </c>
      <c r="K464" s="95">
        <v>45.53</v>
      </c>
      <c r="L464" s="95">
        <v>45.94</v>
      </c>
      <c r="M464" s="95">
        <v>46.99</v>
      </c>
      <c r="N464" s="134" t="str">
        <f t="shared" si="21"/>
        <v>1507</v>
      </c>
      <c r="O464" s="135">
        <f t="shared" si="22"/>
        <v>86047</v>
      </c>
      <c r="P464" s="136">
        <f t="shared" si="23"/>
        <v>4780.3999999999996</v>
      </c>
    </row>
    <row r="465" spans="1:16" ht="13.5" thickBot="1" x14ac:dyDescent="0.25">
      <c r="A465" s="93" t="s">
        <v>218</v>
      </c>
      <c r="B465" s="93" t="s">
        <v>232</v>
      </c>
      <c r="C465" s="93" t="s">
        <v>233</v>
      </c>
      <c r="D465" s="94">
        <v>84667</v>
      </c>
      <c r="E465" s="94">
        <v>58942</v>
      </c>
      <c r="F465" s="95">
        <v>4703.7</v>
      </c>
      <c r="G465" s="95">
        <v>6512.85</v>
      </c>
      <c r="H465" s="95">
        <v>214.12</v>
      </c>
      <c r="I465" s="96">
        <v>300.58999999999997</v>
      </c>
      <c r="J465" s="97">
        <v>38.770000000000003</v>
      </c>
      <c r="K465" s="95">
        <v>44.8</v>
      </c>
      <c r="L465" s="95">
        <v>45.2</v>
      </c>
      <c r="M465" s="95">
        <v>46.24</v>
      </c>
      <c r="N465" s="134" t="str">
        <f t="shared" si="21"/>
        <v>1506</v>
      </c>
      <c r="O465" s="135">
        <f t="shared" si="22"/>
        <v>84667</v>
      </c>
      <c r="P465" s="136">
        <f t="shared" si="23"/>
        <v>4703.7</v>
      </c>
    </row>
    <row r="466" spans="1:16" ht="13.5" thickBot="1" x14ac:dyDescent="0.25">
      <c r="A466" s="93" t="s">
        <v>218</v>
      </c>
      <c r="B466" s="93" t="s">
        <v>234</v>
      </c>
      <c r="C466" s="93" t="s">
        <v>235</v>
      </c>
      <c r="D466" s="94">
        <v>83286</v>
      </c>
      <c r="E466" s="94">
        <v>57561</v>
      </c>
      <c r="F466" s="95">
        <v>4627</v>
      </c>
      <c r="G466" s="95">
        <v>6406.6</v>
      </c>
      <c r="H466" s="95">
        <v>210.63</v>
      </c>
      <c r="I466" s="96">
        <v>295.69</v>
      </c>
      <c r="J466" s="97">
        <v>38.130000000000003</v>
      </c>
      <c r="K466" s="95">
        <v>44.06</v>
      </c>
      <c r="L466" s="95">
        <v>44.46</v>
      </c>
      <c r="M466" s="95">
        <v>45.48</v>
      </c>
      <c r="N466" s="134" t="str">
        <f t="shared" si="21"/>
        <v>1505</v>
      </c>
      <c r="O466" s="135">
        <f t="shared" si="22"/>
        <v>83286</v>
      </c>
      <c r="P466" s="136">
        <f t="shared" si="23"/>
        <v>4627</v>
      </c>
    </row>
    <row r="467" spans="1:16" ht="13.5" thickBot="1" x14ac:dyDescent="0.25">
      <c r="A467" s="93" t="s">
        <v>218</v>
      </c>
      <c r="B467" s="93" t="s">
        <v>236</v>
      </c>
      <c r="C467" s="93" t="s">
        <v>237</v>
      </c>
      <c r="D467" s="94">
        <v>81908</v>
      </c>
      <c r="E467" s="94">
        <v>56183</v>
      </c>
      <c r="F467" s="95">
        <v>4550.45</v>
      </c>
      <c r="G467" s="95">
        <v>6300.6</v>
      </c>
      <c r="H467" s="95">
        <v>207.14</v>
      </c>
      <c r="I467" s="96">
        <v>290.8</v>
      </c>
      <c r="J467" s="97">
        <v>37.5</v>
      </c>
      <c r="K467" s="95">
        <v>43.33</v>
      </c>
      <c r="L467" s="95">
        <v>43.72</v>
      </c>
      <c r="M467" s="95">
        <v>44.73</v>
      </c>
      <c r="N467" s="134" t="str">
        <f t="shared" si="21"/>
        <v>1504</v>
      </c>
      <c r="O467" s="135">
        <f t="shared" si="22"/>
        <v>81908</v>
      </c>
      <c r="P467" s="136">
        <f t="shared" si="23"/>
        <v>4550.45</v>
      </c>
    </row>
    <row r="468" spans="1:16" ht="13.5" thickBot="1" x14ac:dyDescent="0.25">
      <c r="A468" s="93" t="s">
        <v>218</v>
      </c>
      <c r="B468" s="93" t="s">
        <v>238</v>
      </c>
      <c r="C468" s="93" t="s">
        <v>239</v>
      </c>
      <c r="D468" s="94">
        <v>80529</v>
      </c>
      <c r="E468" s="94">
        <v>54804</v>
      </c>
      <c r="F468" s="95">
        <v>4473.8500000000004</v>
      </c>
      <c r="G468" s="95">
        <v>6194.55</v>
      </c>
      <c r="H468" s="95">
        <v>203.66</v>
      </c>
      <c r="I468" s="96">
        <v>285.89999999999998</v>
      </c>
      <c r="J468" s="97">
        <v>36.869999999999997</v>
      </c>
      <c r="K468" s="95">
        <v>42.6</v>
      </c>
      <c r="L468" s="95">
        <v>42.99</v>
      </c>
      <c r="M468" s="95">
        <v>43.97</v>
      </c>
      <c r="N468" s="134" t="str">
        <f t="shared" si="21"/>
        <v>1503</v>
      </c>
      <c r="O468" s="135">
        <f t="shared" si="22"/>
        <v>80529</v>
      </c>
      <c r="P468" s="136">
        <f t="shared" si="23"/>
        <v>4473.8500000000004</v>
      </c>
    </row>
    <row r="469" spans="1:16" ht="13.5" thickBot="1" x14ac:dyDescent="0.25">
      <c r="A469" s="93" t="s">
        <v>218</v>
      </c>
      <c r="B469" s="93" t="s">
        <v>240</v>
      </c>
      <c r="C469" s="93" t="s">
        <v>241</v>
      </c>
      <c r="D469" s="94">
        <v>77767</v>
      </c>
      <c r="E469" s="94">
        <v>52042</v>
      </c>
      <c r="F469" s="95">
        <v>4320.3999999999996</v>
      </c>
      <c r="G469" s="95">
        <v>5982.1</v>
      </c>
      <c r="H469" s="95">
        <v>196.67</v>
      </c>
      <c r="I469" s="96">
        <v>276.10000000000002</v>
      </c>
      <c r="J469" s="97">
        <v>35.61</v>
      </c>
      <c r="K469" s="95">
        <v>41.15</v>
      </c>
      <c r="L469" s="95">
        <v>41.52</v>
      </c>
      <c r="M469" s="95">
        <v>42.47</v>
      </c>
      <c r="N469" s="134" t="str">
        <f t="shared" si="21"/>
        <v>1502</v>
      </c>
      <c r="O469" s="135">
        <f t="shared" si="22"/>
        <v>77767</v>
      </c>
      <c r="P469" s="136">
        <f t="shared" si="23"/>
        <v>4320.3999999999996</v>
      </c>
    </row>
    <row r="470" spans="1:16" ht="13.5" thickBot="1" x14ac:dyDescent="0.25">
      <c r="A470" s="93" t="s">
        <v>218</v>
      </c>
      <c r="B470" s="93" t="s">
        <v>242</v>
      </c>
      <c r="C470" s="93" t="s">
        <v>184</v>
      </c>
      <c r="D470" s="94">
        <v>75007</v>
      </c>
      <c r="E470" s="94">
        <v>49282</v>
      </c>
      <c r="F470" s="95">
        <v>4167.05</v>
      </c>
      <c r="G470" s="95">
        <v>5769.75</v>
      </c>
      <c r="H470" s="95">
        <v>189.69</v>
      </c>
      <c r="I470" s="96">
        <v>266.3</v>
      </c>
      <c r="J470" s="97">
        <v>34.340000000000003</v>
      </c>
      <c r="K470" s="95">
        <v>39.68</v>
      </c>
      <c r="L470" s="95">
        <v>40.04</v>
      </c>
      <c r="M470" s="95">
        <v>40.96</v>
      </c>
      <c r="N470" s="134" t="str">
        <f t="shared" si="21"/>
        <v>1501</v>
      </c>
      <c r="O470" s="135">
        <f t="shared" si="22"/>
        <v>75007</v>
      </c>
      <c r="P470" s="136">
        <f t="shared" si="23"/>
        <v>4167.05</v>
      </c>
    </row>
    <row r="471" spans="1:16" ht="13.5" thickBot="1" x14ac:dyDescent="0.25">
      <c r="A471" s="93" t="s">
        <v>216</v>
      </c>
      <c r="B471" s="93" t="s">
        <v>185</v>
      </c>
      <c r="C471" s="93" t="s">
        <v>186</v>
      </c>
      <c r="D471" s="94">
        <v>122355</v>
      </c>
      <c r="E471" s="94">
        <v>96630</v>
      </c>
      <c r="F471" s="95">
        <v>6797.5</v>
      </c>
      <c r="G471" s="95">
        <v>9411.9</v>
      </c>
      <c r="H471" s="95">
        <v>309.43</v>
      </c>
      <c r="I471" s="96">
        <v>434.4</v>
      </c>
      <c r="J471" s="97">
        <v>56.02</v>
      </c>
      <c r="K471" s="95">
        <v>64.73</v>
      </c>
      <c r="L471" s="95">
        <v>65.31</v>
      </c>
      <c r="M471" s="95">
        <v>66.819999999999993</v>
      </c>
      <c r="N471" s="134" t="str">
        <f t="shared" si="21"/>
        <v>1631</v>
      </c>
      <c r="O471" s="135">
        <f t="shared" si="22"/>
        <v>122355</v>
      </c>
      <c r="P471" s="136">
        <f t="shared" si="23"/>
        <v>6797.5</v>
      </c>
    </row>
    <row r="472" spans="1:16" ht="13.5" thickBot="1" x14ac:dyDescent="0.25">
      <c r="A472" s="93" t="s">
        <v>216</v>
      </c>
      <c r="B472" s="93" t="s">
        <v>187</v>
      </c>
      <c r="C472" s="93" t="s">
        <v>188</v>
      </c>
      <c r="D472" s="94">
        <v>121099</v>
      </c>
      <c r="E472" s="94">
        <v>95374</v>
      </c>
      <c r="F472" s="95">
        <v>6727.7</v>
      </c>
      <c r="G472" s="95">
        <v>9315.2999999999993</v>
      </c>
      <c r="H472" s="95">
        <v>306.26</v>
      </c>
      <c r="I472" s="96">
        <v>429.94</v>
      </c>
      <c r="J472" s="97">
        <v>55.45</v>
      </c>
      <c r="K472" s="95">
        <v>64.069999999999993</v>
      </c>
      <c r="L472" s="95">
        <v>64.650000000000006</v>
      </c>
      <c r="M472" s="95">
        <v>66.14</v>
      </c>
      <c r="N472" s="134" t="str">
        <f t="shared" si="21"/>
        <v>1630</v>
      </c>
      <c r="O472" s="135">
        <f t="shared" si="22"/>
        <v>121099</v>
      </c>
      <c r="P472" s="136">
        <f t="shared" si="23"/>
        <v>6727.7</v>
      </c>
    </row>
    <row r="473" spans="1:16" ht="13.5" thickBot="1" x14ac:dyDescent="0.25">
      <c r="A473" s="93" t="s">
        <v>216</v>
      </c>
      <c r="B473" s="93" t="s">
        <v>189</v>
      </c>
      <c r="C473" s="93" t="s">
        <v>190</v>
      </c>
      <c r="D473" s="94">
        <v>119841</v>
      </c>
      <c r="E473" s="94">
        <v>94116</v>
      </c>
      <c r="F473" s="95">
        <v>6657.85</v>
      </c>
      <c r="G473" s="95">
        <v>9218.5499999999993</v>
      </c>
      <c r="H473" s="95">
        <v>303.08</v>
      </c>
      <c r="I473" s="96">
        <v>425.47</v>
      </c>
      <c r="J473" s="97">
        <v>54.87</v>
      </c>
      <c r="K473" s="95">
        <v>63.4</v>
      </c>
      <c r="L473" s="95">
        <v>63.97</v>
      </c>
      <c r="M473" s="95">
        <v>65.44</v>
      </c>
      <c r="N473" s="134" t="str">
        <f t="shared" si="21"/>
        <v>1629</v>
      </c>
      <c r="O473" s="135">
        <f t="shared" si="22"/>
        <v>119841</v>
      </c>
      <c r="P473" s="136">
        <f t="shared" si="23"/>
        <v>6657.85</v>
      </c>
    </row>
    <row r="474" spans="1:16" ht="13.5" thickBot="1" x14ac:dyDescent="0.25">
      <c r="A474" s="93" t="s">
        <v>216</v>
      </c>
      <c r="B474" s="93" t="s">
        <v>191</v>
      </c>
      <c r="C474" s="93" t="s">
        <v>192</v>
      </c>
      <c r="D474" s="94">
        <v>119004</v>
      </c>
      <c r="E474" s="94">
        <v>93279</v>
      </c>
      <c r="F474" s="95">
        <v>6611.35</v>
      </c>
      <c r="G474" s="95">
        <v>9154.15</v>
      </c>
      <c r="H474" s="95">
        <v>300.95999999999998</v>
      </c>
      <c r="I474" s="96">
        <v>422.5</v>
      </c>
      <c r="J474" s="97">
        <v>54.49</v>
      </c>
      <c r="K474" s="95">
        <v>62.96</v>
      </c>
      <c r="L474" s="95">
        <v>63.53</v>
      </c>
      <c r="M474" s="95">
        <v>64.989999999999995</v>
      </c>
      <c r="N474" s="134" t="str">
        <f t="shared" si="21"/>
        <v>1628</v>
      </c>
      <c r="O474" s="135">
        <f t="shared" si="22"/>
        <v>119004</v>
      </c>
      <c r="P474" s="136">
        <f t="shared" si="23"/>
        <v>6611.35</v>
      </c>
    </row>
    <row r="475" spans="1:16" ht="13.5" thickBot="1" x14ac:dyDescent="0.25">
      <c r="A475" s="93" t="s">
        <v>216</v>
      </c>
      <c r="B475" s="93" t="s">
        <v>193</v>
      </c>
      <c r="C475" s="93" t="s">
        <v>194</v>
      </c>
      <c r="D475" s="94">
        <v>118166</v>
      </c>
      <c r="E475" s="94">
        <v>92441</v>
      </c>
      <c r="F475" s="95">
        <v>6564.8</v>
      </c>
      <c r="G475" s="95">
        <v>9089.7000000000007</v>
      </c>
      <c r="H475" s="95">
        <v>298.83999999999997</v>
      </c>
      <c r="I475" s="96">
        <v>419.52</v>
      </c>
      <c r="J475" s="97">
        <v>54.11</v>
      </c>
      <c r="K475" s="95">
        <v>62.52</v>
      </c>
      <c r="L475" s="95">
        <v>63.09</v>
      </c>
      <c r="M475" s="95">
        <v>64.540000000000006</v>
      </c>
      <c r="N475" s="134" t="str">
        <f t="shared" si="21"/>
        <v>1627</v>
      </c>
      <c r="O475" s="135">
        <f t="shared" si="22"/>
        <v>118166</v>
      </c>
      <c r="P475" s="136">
        <f t="shared" si="23"/>
        <v>6564.8</v>
      </c>
    </row>
    <row r="476" spans="1:16" ht="13.5" thickBot="1" x14ac:dyDescent="0.25">
      <c r="A476" s="93" t="s">
        <v>216</v>
      </c>
      <c r="B476" s="93" t="s">
        <v>195</v>
      </c>
      <c r="C476" s="93" t="s">
        <v>196</v>
      </c>
      <c r="D476" s="94">
        <v>116912</v>
      </c>
      <c r="E476" s="94">
        <v>91187</v>
      </c>
      <c r="F476" s="95">
        <v>6495.1</v>
      </c>
      <c r="G476" s="95">
        <v>8993.25</v>
      </c>
      <c r="H476" s="95">
        <v>295.67</v>
      </c>
      <c r="I476" s="96">
        <v>415.07</v>
      </c>
      <c r="J476" s="97">
        <v>53.53</v>
      </c>
      <c r="K476" s="95">
        <v>61.85</v>
      </c>
      <c r="L476" s="95">
        <v>62.41</v>
      </c>
      <c r="M476" s="95">
        <v>63.85</v>
      </c>
      <c r="N476" s="134" t="str">
        <f t="shared" si="21"/>
        <v>1626</v>
      </c>
      <c r="O476" s="135">
        <f t="shared" si="22"/>
        <v>116912</v>
      </c>
      <c r="P476" s="136">
        <f t="shared" si="23"/>
        <v>6495.1</v>
      </c>
    </row>
    <row r="477" spans="1:16" ht="13.5" thickBot="1" x14ac:dyDescent="0.25">
      <c r="A477" s="93" t="s">
        <v>216</v>
      </c>
      <c r="B477" s="93" t="s">
        <v>197</v>
      </c>
      <c r="C477" s="93" t="s">
        <v>198</v>
      </c>
      <c r="D477" s="94">
        <v>115654</v>
      </c>
      <c r="E477" s="94">
        <v>89929</v>
      </c>
      <c r="F477" s="95">
        <v>6425.2</v>
      </c>
      <c r="G477" s="95">
        <v>8896.4500000000007</v>
      </c>
      <c r="H477" s="95">
        <v>292.49</v>
      </c>
      <c r="I477" s="96">
        <v>410.61</v>
      </c>
      <c r="J477" s="97">
        <v>52.96</v>
      </c>
      <c r="K477" s="95">
        <v>61.2</v>
      </c>
      <c r="L477" s="95">
        <v>61.75</v>
      </c>
      <c r="M477" s="95">
        <v>63.17</v>
      </c>
      <c r="N477" s="134" t="str">
        <f t="shared" si="21"/>
        <v>1625</v>
      </c>
      <c r="O477" s="135">
        <f t="shared" si="22"/>
        <v>115654</v>
      </c>
      <c r="P477" s="136">
        <f t="shared" si="23"/>
        <v>6425.2</v>
      </c>
    </row>
    <row r="478" spans="1:16" ht="13.5" thickBot="1" x14ac:dyDescent="0.25">
      <c r="A478" s="93" t="s">
        <v>216</v>
      </c>
      <c r="B478" s="93" t="s">
        <v>199</v>
      </c>
      <c r="C478" s="93" t="s">
        <v>200</v>
      </c>
      <c r="D478" s="94">
        <v>114398</v>
      </c>
      <c r="E478" s="94">
        <v>88673</v>
      </c>
      <c r="F478" s="95">
        <v>6355.45</v>
      </c>
      <c r="G478" s="95">
        <v>8799.85</v>
      </c>
      <c r="H478" s="95">
        <v>289.31</v>
      </c>
      <c r="I478" s="96">
        <v>406.15</v>
      </c>
      <c r="J478" s="97">
        <v>52.38</v>
      </c>
      <c r="K478" s="95">
        <v>60.53</v>
      </c>
      <c r="L478" s="95">
        <v>61.07</v>
      </c>
      <c r="M478" s="95">
        <v>62.47</v>
      </c>
      <c r="N478" s="134" t="str">
        <f t="shared" si="21"/>
        <v>1624</v>
      </c>
      <c r="O478" s="135">
        <f t="shared" si="22"/>
        <v>114398</v>
      </c>
      <c r="P478" s="136">
        <f t="shared" si="23"/>
        <v>6355.45</v>
      </c>
    </row>
    <row r="479" spans="1:16" ht="13.5" thickBot="1" x14ac:dyDescent="0.25">
      <c r="A479" s="93" t="s">
        <v>216</v>
      </c>
      <c r="B479" s="93" t="s">
        <v>201</v>
      </c>
      <c r="C479" s="93" t="s">
        <v>202</v>
      </c>
      <c r="D479" s="94">
        <v>113139</v>
      </c>
      <c r="E479" s="94">
        <v>87414</v>
      </c>
      <c r="F479" s="95">
        <v>6285.5</v>
      </c>
      <c r="G479" s="95">
        <v>8703</v>
      </c>
      <c r="H479" s="95">
        <v>286.13</v>
      </c>
      <c r="I479" s="96">
        <v>401.68</v>
      </c>
      <c r="J479" s="97">
        <v>51.8</v>
      </c>
      <c r="K479" s="95">
        <v>59.85</v>
      </c>
      <c r="L479" s="95">
        <v>60.39</v>
      </c>
      <c r="M479" s="95">
        <v>61.78</v>
      </c>
      <c r="N479" s="134" t="str">
        <f t="shared" si="21"/>
        <v>1623</v>
      </c>
      <c r="O479" s="135">
        <f t="shared" si="22"/>
        <v>113139</v>
      </c>
      <c r="P479" s="136">
        <f t="shared" si="23"/>
        <v>6285.5</v>
      </c>
    </row>
    <row r="480" spans="1:16" ht="13.5" thickBot="1" x14ac:dyDescent="0.25">
      <c r="A480" s="93" t="s">
        <v>216</v>
      </c>
      <c r="B480" s="93" t="s">
        <v>203</v>
      </c>
      <c r="C480" s="93" t="s">
        <v>204</v>
      </c>
      <c r="D480" s="94">
        <v>111884</v>
      </c>
      <c r="E480" s="94">
        <v>86159</v>
      </c>
      <c r="F480" s="95">
        <v>6215.8</v>
      </c>
      <c r="G480" s="95">
        <v>8606.4500000000007</v>
      </c>
      <c r="H480" s="95">
        <v>282.95</v>
      </c>
      <c r="I480" s="96">
        <v>397.22</v>
      </c>
      <c r="J480" s="97">
        <v>51.23</v>
      </c>
      <c r="K480" s="95">
        <v>59.2</v>
      </c>
      <c r="L480" s="95">
        <v>59.73</v>
      </c>
      <c r="M480" s="95">
        <v>61.1</v>
      </c>
      <c r="N480" s="134" t="str">
        <f t="shared" si="21"/>
        <v>1622</v>
      </c>
      <c r="O480" s="135">
        <f t="shared" si="22"/>
        <v>111884</v>
      </c>
      <c r="P480" s="136">
        <f t="shared" si="23"/>
        <v>6215.8</v>
      </c>
    </row>
    <row r="481" spans="1:16" ht="13.5" thickBot="1" x14ac:dyDescent="0.25">
      <c r="A481" s="93" t="s">
        <v>216</v>
      </c>
      <c r="B481" s="93" t="s">
        <v>205</v>
      </c>
      <c r="C481" s="93" t="s">
        <v>206</v>
      </c>
      <c r="D481" s="94">
        <v>110626</v>
      </c>
      <c r="E481" s="94">
        <v>84901</v>
      </c>
      <c r="F481" s="95">
        <v>6145.9</v>
      </c>
      <c r="G481" s="95">
        <v>8509.7000000000007</v>
      </c>
      <c r="H481" s="95">
        <v>279.77</v>
      </c>
      <c r="I481" s="96">
        <v>392.76</v>
      </c>
      <c r="J481" s="97">
        <v>50.65</v>
      </c>
      <c r="K481" s="95">
        <v>58.53</v>
      </c>
      <c r="L481" s="95">
        <v>59.05</v>
      </c>
      <c r="M481" s="95">
        <v>60.41</v>
      </c>
      <c r="N481" s="134" t="str">
        <f t="shared" si="21"/>
        <v>1621</v>
      </c>
      <c r="O481" s="135">
        <f t="shared" si="22"/>
        <v>110626</v>
      </c>
      <c r="P481" s="136">
        <f t="shared" si="23"/>
        <v>6145.9</v>
      </c>
    </row>
    <row r="482" spans="1:16" ht="13.5" thickBot="1" x14ac:dyDescent="0.25">
      <c r="A482" s="93" t="s">
        <v>216</v>
      </c>
      <c r="B482" s="93" t="s">
        <v>207</v>
      </c>
      <c r="C482" s="93" t="s">
        <v>208</v>
      </c>
      <c r="D482" s="94">
        <v>109371</v>
      </c>
      <c r="E482" s="94">
        <v>83646</v>
      </c>
      <c r="F482" s="95">
        <v>6076.15</v>
      </c>
      <c r="G482" s="95">
        <v>8413.15</v>
      </c>
      <c r="H482" s="95">
        <v>276.60000000000002</v>
      </c>
      <c r="I482" s="96">
        <v>388.3</v>
      </c>
      <c r="J482" s="97">
        <v>50.08</v>
      </c>
      <c r="K482" s="95">
        <v>57.87</v>
      </c>
      <c r="L482" s="95">
        <v>58.39</v>
      </c>
      <c r="M482" s="95">
        <v>59.73</v>
      </c>
      <c r="N482" s="134" t="str">
        <f t="shared" si="21"/>
        <v>1620</v>
      </c>
      <c r="O482" s="135">
        <f t="shared" si="22"/>
        <v>109371</v>
      </c>
      <c r="P482" s="136">
        <f t="shared" si="23"/>
        <v>6076.15</v>
      </c>
    </row>
    <row r="483" spans="1:16" ht="13.5" thickBot="1" x14ac:dyDescent="0.25">
      <c r="A483" s="93" t="s">
        <v>216</v>
      </c>
      <c r="B483" s="93" t="s">
        <v>209</v>
      </c>
      <c r="C483" s="93" t="s">
        <v>210</v>
      </c>
      <c r="D483" s="94">
        <v>108111</v>
      </c>
      <c r="E483" s="94">
        <v>82386</v>
      </c>
      <c r="F483" s="95">
        <v>6006.15</v>
      </c>
      <c r="G483" s="95">
        <v>8316.25</v>
      </c>
      <c r="H483" s="95">
        <v>273.41000000000003</v>
      </c>
      <c r="I483" s="96">
        <v>383.83</v>
      </c>
      <c r="J483" s="97">
        <v>49.5</v>
      </c>
      <c r="K483" s="95">
        <v>57.2</v>
      </c>
      <c r="L483" s="95">
        <v>57.71</v>
      </c>
      <c r="M483" s="95">
        <v>59.04</v>
      </c>
      <c r="N483" s="134" t="str">
        <f t="shared" si="21"/>
        <v>1619</v>
      </c>
      <c r="O483" s="135">
        <f t="shared" si="22"/>
        <v>108111</v>
      </c>
      <c r="P483" s="136">
        <f t="shared" si="23"/>
        <v>6006.15</v>
      </c>
    </row>
    <row r="484" spans="1:16" ht="13.5" thickBot="1" x14ac:dyDescent="0.25">
      <c r="A484" s="93" t="s">
        <v>216</v>
      </c>
      <c r="B484" s="93" t="s">
        <v>211</v>
      </c>
      <c r="C484" s="93" t="s">
        <v>212</v>
      </c>
      <c r="D484" s="94">
        <v>106645</v>
      </c>
      <c r="E484" s="94">
        <v>80920</v>
      </c>
      <c r="F484" s="95">
        <v>5924.7</v>
      </c>
      <c r="G484" s="95">
        <v>8203.4500000000007</v>
      </c>
      <c r="H484" s="95">
        <v>269.7</v>
      </c>
      <c r="I484" s="96">
        <v>378.62</v>
      </c>
      <c r="J484" s="97">
        <v>48.83</v>
      </c>
      <c r="K484" s="95">
        <v>56.42</v>
      </c>
      <c r="L484" s="95">
        <v>56.93</v>
      </c>
      <c r="M484" s="95">
        <v>58.24</v>
      </c>
      <c r="N484" s="134" t="str">
        <f t="shared" si="21"/>
        <v>1618</v>
      </c>
      <c r="O484" s="135">
        <f t="shared" si="22"/>
        <v>106645</v>
      </c>
      <c r="P484" s="136">
        <f t="shared" si="23"/>
        <v>5924.7</v>
      </c>
    </row>
    <row r="485" spans="1:16" ht="13.5" thickBot="1" x14ac:dyDescent="0.25">
      <c r="A485" s="93" t="s">
        <v>216</v>
      </c>
      <c r="B485" s="93" t="s">
        <v>213</v>
      </c>
      <c r="C485" s="93" t="s">
        <v>214</v>
      </c>
      <c r="D485" s="94">
        <v>105179</v>
      </c>
      <c r="E485" s="94">
        <v>79454</v>
      </c>
      <c r="F485" s="95">
        <v>5843.3</v>
      </c>
      <c r="G485" s="95">
        <v>8090.7</v>
      </c>
      <c r="H485" s="95">
        <v>266</v>
      </c>
      <c r="I485" s="96">
        <v>373.42</v>
      </c>
      <c r="J485" s="97">
        <v>48.16</v>
      </c>
      <c r="K485" s="95">
        <v>55.65</v>
      </c>
      <c r="L485" s="95">
        <v>56.15</v>
      </c>
      <c r="M485" s="95">
        <v>57.44</v>
      </c>
      <c r="N485" s="134" t="str">
        <f t="shared" si="21"/>
        <v>1617</v>
      </c>
      <c r="O485" s="135">
        <f t="shared" si="22"/>
        <v>105179</v>
      </c>
      <c r="P485" s="136">
        <f t="shared" si="23"/>
        <v>5843.3</v>
      </c>
    </row>
    <row r="486" spans="1:16" ht="13.5" thickBot="1" x14ac:dyDescent="0.25">
      <c r="A486" s="93" t="s">
        <v>216</v>
      </c>
      <c r="B486" s="93" t="s">
        <v>215</v>
      </c>
      <c r="C486" s="93" t="s">
        <v>216</v>
      </c>
      <c r="D486" s="94">
        <v>103712</v>
      </c>
      <c r="E486" s="94">
        <v>77987</v>
      </c>
      <c r="F486" s="95">
        <v>5761.8</v>
      </c>
      <c r="G486" s="95">
        <v>7977.85</v>
      </c>
      <c r="H486" s="95">
        <v>262.29000000000002</v>
      </c>
      <c r="I486" s="96">
        <v>368.21</v>
      </c>
      <c r="J486" s="97">
        <v>47.49</v>
      </c>
      <c r="K486" s="95">
        <v>54.87</v>
      </c>
      <c r="L486" s="95">
        <v>55.37</v>
      </c>
      <c r="M486" s="95">
        <v>56.64</v>
      </c>
      <c r="N486" s="134" t="str">
        <f t="shared" si="21"/>
        <v>1616</v>
      </c>
      <c r="O486" s="135">
        <f t="shared" si="22"/>
        <v>103712</v>
      </c>
      <c r="P486" s="136">
        <f t="shared" si="23"/>
        <v>5761.8</v>
      </c>
    </row>
    <row r="487" spans="1:16" ht="13.5" thickBot="1" x14ac:dyDescent="0.25">
      <c r="A487" s="93" t="s">
        <v>216</v>
      </c>
      <c r="B487" s="93" t="s">
        <v>217</v>
      </c>
      <c r="C487" s="93" t="s">
        <v>218</v>
      </c>
      <c r="D487" s="94">
        <v>102246</v>
      </c>
      <c r="E487" s="94">
        <v>76521</v>
      </c>
      <c r="F487" s="95">
        <v>5680.35</v>
      </c>
      <c r="G487" s="95">
        <v>7865.1</v>
      </c>
      <c r="H487" s="95">
        <v>258.58</v>
      </c>
      <c r="I487" s="96">
        <v>363</v>
      </c>
      <c r="J487" s="97">
        <v>46.82</v>
      </c>
      <c r="K487" s="95">
        <v>54.1</v>
      </c>
      <c r="L487" s="95">
        <v>54.59</v>
      </c>
      <c r="M487" s="95">
        <v>55.84</v>
      </c>
      <c r="N487" s="134" t="str">
        <f t="shared" si="21"/>
        <v>1615</v>
      </c>
      <c r="O487" s="135">
        <f t="shared" si="22"/>
        <v>102246</v>
      </c>
      <c r="P487" s="136">
        <f t="shared" si="23"/>
        <v>5680.35</v>
      </c>
    </row>
    <row r="488" spans="1:16" ht="13.5" thickBot="1" x14ac:dyDescent="0.25">
      <c r="A488" s="93" t="s">
        <v>216</v>
      </c>
      <c r="B488" s="93" t="s">
        <v>219</v>
      </c>
      <c r="C488" s="93" t="s">
        <v>220</v>
      </c>
      <c r="D488" s="94">
        <v>101202</v>
      </c>
      <c r="E488" s="94">
        <v>75477</v>
      </c>
      <c r="F488" s="95">
        <v>5622.35</v>
      </c>
      <c r="G488" s="95">
        <v>7784.75</v>
      </c>
      <c r="H488" s="95">
        <v>255.94</v>
      </c>
      <c r="I488" s="96">
        <v>359.3</v>
      </c>
      <c r="J488" s="97">
        <v>46.34</v>
      </c>
      <c r="K488" s="95">
        <v>53.55</v>
      </c>
      <c r="L488" s="95">
        <v>54.03</v>
      </c>
      <c r="M488" s="95">
        <v>55.27</v>
      </c>
      <c r="N488" s="134" t="str">
        <f t="shared" si="21"/>
        <v>1614</v>
      </c>
      <c r="O488" s="135">
        <f t="shared" si="22"/>
        <v>101202</v>
      </c>
      <c r="P488" s="136">
        <f t="shared" si="23"/>
        <v>5622.35</v>
      </c>
    </row>
    <row r="489" spans="1:16" ht="13.5" thickBot="1" x14ac:dyDescent="0.25">
      <c r="A489" s="93" t="s">
        <v>216</v>
      </c>
      <c r="B489" s="93" t="s">
        <v>221</v>
      </c>
      <c r="C489" s="93" t="s">
        <v>222</v>
      </c>
      <c r="D489" s="94">
        <v>100156</v>
      </c>
      <c r="E489" s="94">
        <v>74431</v>
      </c>
      <c r="F489" s="95">
        <v>5564.2</v>
      </c>
      <c r="G489" s="95">
        <v>7704.3</v>
      </c>
      <c r="H489" s="95">
        <v>253.29</v>
      </c>
      <c r="I489" s="96">
        <v>355.58</v>
      </c>
      <c r="J489" s="97">
        <v>45.86</v>
      </c>
      <c r="K489" s="95">
        <v>52.99</v>
      </c>
      <c r="L489" s="95">
        <v>53.47</v>
      </c>
      <c r="M489" s="95">
        <v>54.7</v>
      </c>
      <c r="N489" s="134" t="str">
        <f t="shared" si="21"/>
        <v>1613</v>
      </c>
      <c r="O489" s="135">
        <f t="shared" si="22"/>
        <v>100156</v>
      </c>
      <c r="P489" s="136">
        <f t="shared" si="23"/>
        <v>5564.2</v>
      </c>
    </row>
    <row r="490" spans="1:16" ht="13.5" thickBot="1" x14ac:dyDescent="0.25">
      <c r="A490" s="93" t="s">
        <v>216</v>
      </c>
      <c r="B490" s="93" t="s">
        <v>223</v>
      </c>
      <c r="C490" s="93" t="s">
        <v>180</v>
      </c>
      <c r="D490" s="94">
        <v>98689</v>
      </c>
      <c r="E490" s="94">
        <v>72964</v>
      </c>
      <c r="F490" s="95">
        <v>5482.7</v>
      </c>
      <c r="G490" s="95">
        <v>7591.45</v>
      </c>
      <c r="H490" s="95">
        <v>249.58</v>
      </c>
      <c r="I490" s="96">
        <v>350.38</v>
      </c>
      <c r="J490" s="97">
        <v>45.19</v>
      </c>
      <c r="K490" s="95">
        <v>52.22</v>
      </c>
      <c r="L490" s="95">
        <v>52.69</v>
      </c>
      <c r="M490" s="95">
        <v>53.9</v>
      </c>
      <c r="N490" s="134" t="str">
        <f t="shared" si="21"/>
        <v>1612</v>
      </c>
      <c r="O490" s="135">
        <f t="shared" si="22"/>
        <v>98689</v>
      </c>
      <c r="P490" s="136">
        <f t="shared" si="23"/>
        <v>5482.7</v>
      </c>
    </row>
    <row r="491" spans="1:16" ht="13.5" thickBot="1" x14ac:dyDescent="0.25">
      <c r="A491" s="93" t="s">
        <v>216</v>
      </c>
      <c r="B491" s="93" t="s">
        <v>224</v>
      </c>
      <c r="C491" s="93" t="s">
        <v>179</v>
      </c>
      <c r="D491" s="94">
        <v>97222</v>
      </c>
      <c r="E491" s="94">
        <v>71497</v>
      </c>
      <c r="F491" s="95">
        <v>5401.2</v>
      </c>
      <c r="G491" s="95">
        <v>7478.6</v>
      </c>
      <c r="H491" s="95">
        <v>245.87</v>
      </c>
      <c r="I491" s="96">
        <v>345.17</v>
      </c>
      <c r="J491" s="97">
        <v>44.52</v>
      </c>
      <c r="K491" s="95">
        <v>51.44</v>
      </c>
      <c r="L491" s="95">
        <v>51.91</v>
      </c>
      <c r="M491" s="95">
        <v>53.1</v>
      </c>
      <c r="N491" s="134" t="str">
        <f t="shared" si="21"/>
        <v>1611</v>
      </c>
      <c r="O491" s="135">
        <f t="shared" si="22"/>
        <v>97222</v>
      </c>
      <c r="P491" s="136">
        <f t="shared" si="23"/>
        <v>5401.2</v>
      </c>
    </row>
    <row r="492" spans="1:16" ht="13.5" thickBot="1" x14ac:dyDescent="0.25">
      <c r="A492" s="93" t="s">
        <v>216</v>
      </c>
      <c r="B492" s="93" t="s">
        <v>225</v>
      </c>
      <c r="C492" s="93" t="s">
        <v>178</v>
      </c>
      <c r="D492" s="94">
        <v>95756</v>
      </c>
      <c r="E492" s="94">
        <v>70031</v>
      </c>
      <c r="F492" s="95">
        <v>5319.8</v>
      </c>
      <c r="G492" s="95">
        <v>7365.85</v>
      </c>
      <c r="H492" s="95">
        <v>242.16</v>
      </c>
      <c r="I492" s="96">
        <v>339.96</v>
      </c>
      <c r="J492" s="97">
        <v>43.84</v>
      </c>
      <c r="K492" s="95">
        <v>50.66</v>
      </c>
      <c r="L492" s="95">
        <v>51.11</v>
      </c>
      <c r="M492" s="95">
        <v>52.29</v>
      </c>
      <c r="N492" s="134" t="str">
        <f t="shared" si="21"/>
        <v>1610</v>
      </c>
      <c r="O492" s="135">
        <f t="shared" si="22"/>
        <v>95756</v>
      </c>
      <c r="P492" s="136">
        <f t="shared" si="23"/>
        <v>5319.8</v>
      </c>
    </row>
    <row r="493" spans="1:16" ht="13.5" thickBot="1" x14ac:dyDescent="0.25">
      <c r="A493" s="93" t="s">
        <v>216</v>
      </c>
      <c r="B493" s="93" t="s">
        <v>226</v>
      </c>
      <c r="C493" s="93" t="s">
        <v>227</v>
      </c>
      <c r="D493" s="94">
        <v>94290</v>
      </c>
      <c r="E493" s="94">
        <v>68565</v>
      </c>
      <c r="F493" s="95">
        <v>5238.3500000000004</v>
      </c>
      <c r="G493" s="95">
        <v>7253.1</v>
      </c>
      <c r="H493" s="95">
        <v>238.46</v>
      </c>
      <c r="I493" s="96">
        <v>334.76</v>
      </c>
      <c r="J493" s="97">
        <v>43.17</v>
      </c>
      <c r="K493" s="95">
        <v>49.88</v>
      </c>
      <c r="L493" s="95">
        <v>50.33</v>
      </c>
      <c r="M493" s="95">
        <v>51.49</v>
      </c>
      <c r="N493" s="134" t="str">
        <f t="shared" si="21"/>
        <v>1609</v>
      </c>
      <c r="O493" s="135">
        <f t="shared" si="22"/>
        <v>94290</v>
      </c>
      <c r="P493" s="136">
        <f t="shared" si="23"/>
        <v>5238.3500000000004</v>
      </c>
    </row>
    <row r="494" spans="1:16" ht="13.5" thickBot="1" x14ac:dyDescent="0.25">
      <c r="A494" s="93" t="s">
        <v>216</v>
      </c>
      <c r="B494" s="93" t="s">
        <v>228</v>
      </c>
      <c r="C494" s="93" t="s">
        <v>229</v>
      </c>
      <c r="D494" s="94">
        <v>92822</v>
      </c>
      <c r="E494" s="94">
        <v>67097</v>
      </c>
      <c r="F494" s="95">
        <v>5156.8</v>
      </c>
      <c r="G494" s="95">
        <v>7140.15</v>
      </c>
      <c r="H494" s="95">
        <v>234.74</v>
      </c>
      <c r="I494" s="96">
        <v>329.55</v>
      </c>
      <c r="J494" s="97">
        <v>42.5</v>
      </c>
      <c r="K494" s="95">
        <v>49.11</v>
      </c>
      <c r="L494" s="95">
        <v>49.55</v>
      </c>
      <c r="M494" s="95">
        <v>50.69</v>
      </c>
      <c r="N494" s="134" t="str">
        <f t="shared" si="21"/>
        <v>1608</v>
      </c>
      <c r="O494" s="135">
        <f t="shared" si="22"/>
        <v>92822</v>
      </c>
      <c r="P494" s="136">
        <f t="shared" si="23"/>
        <v>5156.8</v>
      </c>
    </row>
    <row r="495" spans="1:16" ht="13.5" thickBot="1" x14ac:dyDescent="0.25">
      <c r="A495" s="93" t="s">
        <v>216</v>
      </c>
      <c r="B495" s="93" t="s">
        <v>230</v>
      </c>
      <c r="C495" s="93" t="s">
        <v>231</v>
      </c>
      <c r="D495" s="94">
        <v>91352</v>
      </c>
      <c r="E495" s="94">
        <v>65627</v>
      </c>
      <c r="F495" s="95">
        <v>5075.1000000000004</v>
      </c>
      <c r="G495" s="95">
        <v>7027.1</v>
      </c>
      <c r="H495" s="95">
        <v>231.03</v>
      </c>
      <c r="I495" s="96">
        <v>324.33</v>
      </c>
      <c r="J495" s="97">
        <v>41.83</v>
      </c>
      <c r="K495" s="95">
        <v>48.33</v>
      </c>
      <c r="L495" s="95">
        <v>48.77</v>
      </c>
      <c r="M495" s="95">
        <v>49.89</v>
      </c>
      <c r="N495" s="134" t="str">
        <f t="shared" si="21"/>
        <v>1607</v>
      </c>
      <c r="O495" s="135">
        <f t="shared" si="22"/>
        <v>91352</v>
      </c>
      <c r="P495" s="136">
        <f t="shared" si="23"/>
        <v>5075.1000000000004</v>
      </c>
    </row>
    <row r="496" spans="1:16" ht="13.5" thickBot="1" x14ac:dyDescent="0.25">
      <c r="A496" s="93" t="s">
        <v>216</v>
      </c>
      <c r="B496" s="93" t="s">
        <v>232</v>
      </c>
      <c r="C496" s="93" t="s">
        <v>233</v>
      </c>
      <c r="D496" s="94">
        <v>89889</v>
      </c>
      <c r="E496" s="94">
        <v>64164</v>
      </c>
      <c r="F496" s="95">
        <v>4993.8500000000004</v>
      </c>
      <c r="G496" s="95">
        <v>6914.55</v>
      </c>
      <c r="H496" s="95">
        <v>227.33</v>
      </c>
      <c r="I496" s="96">
        <v>319.13</v>
      </c>
      <c r="J496" s="97">
        <v>41.16</v>
      </c>
      <c r="K496" s="95">
        <v>47.56</v>
      </c>
      <c r="L496" s="95">
        <v>47.99</v>
      </c>
      <c r="M496" s="95">
        <v>49.09</v>
      </c>
      <c r="N496" s="134" t="str">
        <f t="shared" si="21"/>
        <v>1606</v>
      </c>
      <c r="O496" s="135">
        <f t="shared" si="22"/>
        <v>89889</v>
      </c>
      <c r="P496" s="136">
        <f t="shared" si="23"/>
        <v>4993.8500000000004</v>
      </c>
    </row>
    <row r="497" spans="1:16" ht="13.5" thickBot="1" x14ac:dyDescent="0.25">
      <c r="A497" s="93" t="s">
        <v>216</v>
      </c>
      <c r="B497" s="93" t="s">
        <v>234</v>
      </c>
      <c r="C497" s="93" t="s">
        <v>235</v>
      </c>
      <c r="D497" s="94">
        <v>88423</v>
      </c>
      <c r="E497" s="94">
        <v>62698</v>
      </c>
      <c r="F497" s="95">
        <v>4912.3999999999996</v>
      </c>
      <c r="G497" s="95">
        <v>6801.75</v>
      </c>
      <c r="H497" s="95">
        <v>223.62</v>
      </c>
      <c r="I497" s="96">
        <v>313.93</v>
      </c>
      <c r="J497" s="97">
        <v>40.49</v>
      </c>
      <c r="K497" s="95">
        <v>46.79</v>
      </c>
      <c r="L497" s="95">
        <v>47.21</v>
      </c>
      <c r="M497" s="95">
        <v>48.29</v>
      </c>
      <c r="N497" s="134" t="str">
        <f t="shared" si="21"/>
        <v>1605</v>
      </c>
      <c r="O497" s="135">
        <f t="shared" si="22"/>
        <v>88423</v>
      </c>
      <c r="P497" s="136">
        <f t="shared" si="23"/>
        <v>4912.3999999999996</v>
      </c>
    </row>
    <row r="498" spans="1:16" ht="13.5" thickBot="1" x14ac:dyDescent="0.25">
      <c r="A498" s="93" t="s">
        <v>216</v>
      </c>
      <c r="B498" s="93" t="s">
        <v>236</v>
      </c>
      <c r="C498" s="93" t="s">
        <v>237</v>
      </c>
      <c r="D498" s="94">
        <v>86957</v>
      </c>
      <c r="E498" s="94">
        <v>61232</v>
      </c>
      <c r="F498" s="95">
        <v>4830.95</v>
      </c>
      <c r="G498" s="95">
        <v>6689</v>
      </c>
      <c r="H498" s="95">
        <v>219.91</v>
      </c>
      <c r="I498" s="96">
        <v>308.72000000000003</v>
      </c>
      <c r="J498" s="97">
        <v>39.82</v>
      </c>
      <c r="K498" s="95">
        <v>46.01</v>
      </c>
      <c r="L498" s="95">
        <v>46.43</v>
      </c>
      <c r="M498" s="95">
        <v>47.49</v>
      </c>
      <c r="N498" s="134" t="str">
        <f t="shared" si="21"/>
        <v>1604</v>
      </c>
      <c r="O498" s="135">
        <f t="shared" si="22"/>
        <v>86957</v>
      </c>
      <c r="P498" s="136">
        <f t="shared" si="23"/>
        <v>4830.95</v>
      </c>
    </row>
    <row r="499" spans="1:16" ht="13.5" thickBot="1" x14ac:dyDescent="0.25">
      <c r="A499" s="93" t="s">
        <v>216</v>
      </c>
      <c r="B499" s="93" t="s">
        <v>238</v>
      </c>
      <c r="C499" s="93" t="s">
        <v>239</v>
      </c>
      <c r="D499" s="94">
        <v>85491</v>
      </c>
      <c r="E499" s="94">
        <v>59766</v>
      </c>
      <c r="F499" s="95">
        <v>4749.5</v>
      </c>
      <c r="G499" s="95">
        <v>6576.25</v>
      </c>
      <c r="H499" s="95">
        <v>216.2</v>
      </c>
      <c r="I499" s="96">
        <v>303.52</v>
      </c>
      <c r="J499" s="97">
        <v>39.14</v>
      </c>
      <c r="K499" s="95">
        <v>45.23</v>
      </c>
      <c r="L499" s="95">
        <v>45.63</v>
      </c>
      <c r="M499" s="95">
        <v>46.68</v>
      </c>
      <c r="N499" s="134" t="str">
        <f t="shared" si="21"/>
        <v>1603</v>
      </c>
      <c r="O499" s="135">
        <f t="shared" si="22"/>
        <v>85491</v>
      </c>
      <c r="P499" s="136">
        <f t="shared" si="23"/>
        <v>4749.5</v>
      </c>
    </row>
    <row r="500" spans="1:16" ht="13.5" thickBot="1" x14ac:dyDescent="0.25">
      <c r="A500" s="93" t="s">
        <v>216</v>
      </c>
      <c r="B500" s="93" t="s">
        <v>240</v>
      </c>
      <c r="C500" s="93" t="s">
        <v>241</v>
      </c>
      <c r="D500" s="94">
        <v>82555</v>
      </c>
      <c r="E500" s="94">
        <v>56830</v>
      </c>
      <c r="F500" s="95">
        <v>4586.3999999999996</v>
      </c>
      <c r="G500" s="95">
        <v>6350.4</v>
      </c>
      <c r="H500" s="95">
        <v>208.78</v>
      </c>
      <c r="I500" s="96">
        <v>293.08999999999997</v>
      </c>
      <c r="J500" s="97">
        <v>37.799999999999997</v>
      </c>
      <c r="K500" s="95">
        <v>43.68</v>
      </c>
      <c r="L500" s="95">
        <v>44.07</v>
      </c>
      <c r="M500" s="95">
        <v>45.08</v>
      </c>
      <c r="N500" s="134" t="str">
        <f t="shared" si="21"/>
        <v>1602</v>
      </c>
      <c r="O500" s="135">
        <f t="shared" si="22"/>
        <v>82555</v>
      </c>
      <c r="P500" s="136">
        <f t="shared" si="23"/>
        <v>4586.3999999999996</v>
      </c>
    </row>
    <row r="501" spans="1:16" ht="13.5" thickBot="1" x14ac:dyDescent="0.25">
      <c r="A501" s="93" t="s">
        <v>216</v>
      </c>
      <c r="B501" s="93" t="s">
        <v>242</v>
      </c>
      <c r="C501" s="93" t="s">
        <v>184</v>
      </c>
      <c r="D501" s="94">
        <v>79622</v>
      </c>
      <c r="E501" s="94">
        <v>53897</v>
      </c>
      <c r="F501" s="95">
        <v>4423.45</v>
      </c>
      <c r="G501" s="95">
        <v>6124.75</v>
      </c>
      <c r="H501" s="95">
        <v>201.36</v>
      </c>
      <c r="I501" s="96">
        <v>282.68</v>
      </c>
      <c r="J501" s="97">
        <v>36.46</v>
      </c>
      <c r="K501" s="95">
        <v>42.13</v>
      </c>
      <c r="L501" s="95">
        <v>42.51</v>
      </c>
      <c r="M501" s="95">
        <v>43.49</v>
      </c>
      <c r="N501" s="134" t="str">
        <f t="shared" si="21"/>
        <v>1601</v>
      </c>
      <c r="O501" s="135">
        <f t="shared" si="22"/>
        <v>79622</v>
      </c>
      <c r="P501" s="136">
        <f t="shared" si="23"/>
        <v>4423.45</v>
      </c>
    </row>
    <row r="502" spans="1:16" ht="13.5" thickBot="1" x14ac:dyDescent="0.25">
      <c r="A502" s="93" t="s">
        <v>214</v>
      </c>
      <c r="B502" s="93" t="s">
        <v>185</v>
      </c>
      <c r="C502" s="93" t="s">
        <v>186</v>
      </c>
      <c r="D502" s="94">
        <v>130312</v>
      </c>
      <c r="E502" s="94">
        <v>104587</v>
      </c>
      <c r="F502" s="95">
        <v>7239.55</v>
      </c>
      <c r="G502" s="95">
        <v>10024</v>
      </c>
      <c r="H502" s="95">
        <v>329.56</v>
      </c>
      <c r="I502" s="96">
        <v>462.65</v>
      </c>
      <c r="J502" s="97">
        <v>59.67</v>
      </c>
      <c r="K502" s="95">
        <v>68.95</v>
      </c>
      <c r="L502" s="95">
        <v>69.569999999999993</v>
      </c>
      <c r="M502" s="95">
        <v>71.17</v>
      </c>
      <c r="N502" s="134" t="str">
        <f t="shared" si="21"/>
        <v>1731</v>
      </c>
      <c r="O502" s="135">
        <f t="shared" si="22"/>
        <v>130312</v>
      </c>
      <c r="P502" s="136">
        <f t="shared" si="23"/>
        <v>7239.55</v>
      </c>
    </row>
    <row r="503" spans="1:16" ht="13.5" thickBot="1" x14ac:dyDescent="0.25">
      <c r="A503" s="93" t="s">
        <v>214</v>
      </c>
      <c r="B503" s="93" t="s">
        <v>187</v>
      </c>
      <c r="C503" s="93" t="s">
        <v>188</v>
      </c>
      <c r="D503" s="94">
        <v>128974</v>
      </c>
      <c r="E503" s="94">
        <v>103249</v>
      </c>
      <c r="F503" s="95">
        <v>7165.2</v>
      </c>
      <c r="G503" s="95">
        <v>9921.1</v>
      </c>
      <c r="H503" s="95">
        <v>326.17</v>
      </c>
      <c r="I503" s="96">
        <v>457.9</v>
      </c>
      <c r="J503" s="97">
        <v>59.05</v>
      </c>
      <c r="K503" s="95">
        <v>68.23</v>
      </c>
      <c r="L503" s="95">
        <v>68.849999999999994</v>
      </c>
      <c r="M503" s="95">
        <v>70.430000000000007</v>
      </c>
      <c r="N503" s="134" t="str">
        <f t="shared" si="21"/>
        <v>1730</v>
      </c>
      <c r="O503" s="135">
        <f t="shared" si="22"/>
        <v>128974</v>
      </c>
      <c r="P503" s="136">
        <f t="shared" si="23"/>
        <v>7165.2</v>
      </c>
    </row>
    <row r="504" spans="1:16" ht="13.5" thickBot="1" x14ac:dyDescent="0.25">
      <c r="A504" s="93" t="s">
        <v>214</v>
      </c>
      <c r="B504" s="93" t="s">
        <v>189</v>
      </c>
      <c r="C504" s="93" t="s">
        <v>190</v>
      </c>
      <c r="D504" s="94">
        <v>127633</v>
      </c>
      <c r="E504" s="94">
        <v>101908</v>
      </c>
      <c r="F504" s="95">
        <v>7090.7</v>
      </c>
      <c r="G504" s="95">
        <v>9817.9</v>
      </c>
      <c r="H504" s="95">
        <v>322.77999999999997</v>
      </c>
      <c r="I504" s="96">
        <v>453.13</v>
      </c>
      <c r="J504" s="97">
        <v>58.44</v>
      </c>
      <c r="K504" s="95">
        <v>67.53</v>
      </c>
      <c r="L504" s="95">
        <v>68.14</v>
      </c>
      <c r="M504" s="95">
        <v>69.7</v>
      </c>
      <c r="N504" s="134" t="str">
        <f t="shared" si="21"/>
        <v>1729</v>
      </c>
      <c r="O504" s="135">
        <f t="shared" si="22"/>
        <v>127633</v>
      </c>
      <c r="P504" s="136">
        <f t="shared" si="23"/>
        <v>7090.7</v>
      </c>
    </row>
    <row r="505" spans="1:16" ht="13.5" thickBot="1" x14ac:dyDescent="0.25">
      <c r="A505" s="93" t="s">
        <v>214</v>
      </c>
      <c r="B505" s="93" t="s">
        <v>191</v>
      </c>
      <c r="C505" s="93" t="s">
        <v>192</v>
      </c>
      <c r="D505" s="94">
        <v>126295</v>
      </c>
      <c r="E505" s="94">
        <v>100570</v>
      </c>
      <c r="F505" s="95">
        <v>7016.4</v>
      </c>
      <c r="G505" s="95">
        <v>9715</v>
      </c>
      <c r="H505" s="95">
        <v>319.39999999999998</v>
      </c>
      <c r="I505" s="96">
        <v>448.38</v>
      </c>
      <c r="J505" s="97">
        <v>57.83</v>
      </c>
      <c r="K505" s="95">
        <v>66.819999999999993</v>
      </c>
      <c r="L505" s="95">
        <v>67.42</v>
      </c>
      <c r="M505" s="95">
        <v>68.97</v>
      </c>
      <c r="N505" s="134" t="str">
        <f t="shared" si="21"/>
        <v>1728</v>
      </c>
      <c r="O505" s="135">
        <f t="shared" si="22"/>
        <v>126295</v>
      </c>
      <c r="P505" s="136">
        <f t="shared" si="23"/>
        <v>7016.4</v>
      </c>
    </row>
    <row r="506" spans="1:16" ht="13.5" thickBot="1" x14ac:dyDescent="0.25">
      <c r="A506" s="93" t="s">
        <v>214</v>
      </c>
      <c r="B506" s="93" t="s">
        <v>193</v>
      </c>
      <c r="C506" s="93" t="s">
        <v>194</v>
      </c>
      <c r="D506" s="94">
        <v>124959</v>
      </c>
      <c r="E506" s="94">
        <v>99234</v>
      </c>
      <c r="F506" s="95">
        <v>6942.15</v>
      </c>
      <c r="G506" s="95">
        <v>9612.25</v>
      </c>
      <c r="H506" s="95">
        <v>316.02</v>
      </c>
      <c r="I506" s="96">
        <v>443.64</v>
      </c>
      <c r="J506" s="97">
        <v>57.22</v>
      </c>
      <c r="K506" s="95">
        <v>66.12</v>
      </c>
      <c r="L506" s="95">
        <v>66.709999999999994</v>
      </c>
      <c r="M506" s="95">
        <v>68.25</v>
      </c>
      <c r="N506" s="134" t="str">
        <f t="shared" si="21"/>
        <v>1727</v>
      </c>
      <c r="O506" s="135">
        <f t="shared" si="22"/>
        <v>124959</v>
      </c>
      <c r="P506" s="136">
        <f t="shared" si="23"/>
        <v>6942.15</v>
      </c>
    </row>
    <row r="507" spans="1:16" ht="13.5" thickBot="1" x14ac:dyDescent="0.25">
      <c r="A507" s="93" t="s">
        <v>214</v>
      </c>
      <c r="B507" s="93" t="s">
        <v>195</v>
      </c>
      <c r="C507" s="93" t="s">
        <v>196</v>
      </c>
      <c r="D507" s="94">
        <v>123619</v>
      </c>
      <c r="E507" s="94">
        <v>97894</v>
      </c>
      <c r="F507" s="95">
        <v>6867.7</v>
      </c>
      <c r="G507" s="95">
        <v>9509.15</v>
      </c>
      <c r="H507" s="95">
        <v>312.63</v>
      </c>
      <c r="I507" s="96">
        <v>438.88</v>
      </c>
      <c r="J507" s="97">
        <v>56.6</v>
      </c>
      <c r="K507" s="95">
        <v>65.400000000000006</v>
      </c>
      <c r="L507" s="95">
        <v>65.989999999999995</v>
      </c>
      <c r="M507" s="95">
        <v>67.510000000000005</v>
      </c>
      <c r="N507" s="134" t="str">
        <f t="shared" si="21"/>
        <v>1726</v>
      </c>
      <c r="O507" s="135">
        <f t="shared" si="22"/>
        <v>123619</v>
      </c>
      <c r="P507" s="136">
        <f t="shared" si="23"/>
        <v>6867.7</v>
      </c>
    </row>
    <row r="508" spans="1:16" ht="13.5" thickBot="1" x14ac:dyDescent="0.25">
      <c r="A508" s="93" t="s">
        <v>214</v>
      </c>
      <c r="B508" s="93" t="s">
        <v>197</v>
      </c>
      <c r="C508" s="93" t="s">
        <v>198</v>
      </c>
      <c r="D508" s="94">
        <v>122279</v>
      </c>
      <c r="E508" s="94">
        <v>96554</v>
      </c>
      <c r="F508" s="95">
        <v>6793.3</v>
      </c>
      <c r="G508" s="95">
        <v>9406.1</v>
      </c>
      <c r="H508" s="95">
        <v>309.24</v>
      </c>
      <c r="I508" s="96">
        <v>434.13</v>
      </c>
      <c r="J508" s="97">
        <v>55.99</v>
      </c>
      <c r="K508" s="95">
        <v>64.7</v>
      </c>
      <c r="L508" s="95">
        <v>65.28</v>
      </c>
      <c r="M508" s="95">
        <v>66.78</v>
      </c>
      <c r="N508" s="134" t="str">
        <f t="shared" si="21"/>
        <v>1725</v>
      </c>
      <c r="O508" s="135">
        <f t="shared" si="22"/>
        <v>122279</v>
      </c>
      <c r="P508" s="136">
        <f t="shared" si="23"/>
        <v>6793.3</v>
      </c>
    </row>
    <row r="509" spans="1:16" ht="13.5" thickBot="1" x14ac:dyDescent="0.25">
      <c r="A509" s="93" t="s">
        <v>214</v>
      </c>
      <c r="B509" s="93" t="s">
        <v>199</v>
      </c>
      <c r="C509" s="93" t="s">
        <v>200</v>
      </c>
      <c r="D509" s="94">
        <v>120940</v>
      </c>
      <c r="E509" s="94">
        <v>95215</v>
      </c>
      <c r="F509" s="95">
        <v>6718.9</v>
      </c>
      <c r="G509" s="95">
        <v>9303.1</v>
      </c>
      <c r="H509" s="95">
        <v>305.85000000000002</v>
      </c>
      <c r="I509" s="96">
        <v>429.37</v>
      </c>
      <c r="J509" s="97">
        <v>55.38</v>
      </c>
      <c r="K509" s="95">
        <v>63.99</v>
      </c>
      <c r="L509" s="95">
        <v>64.569999999999993</v>
      </c>
      <c r="M509" s="95">
        <v>66.05</v>
      </c>
      <c r="N509" s="134" t="str">
        <f t="shared" si="21"/>
        <v>1724</v>
      </c>
      <c r="O509" s="135">
        <f t="shared" si="22"/>
        <v>120940</v>
      </c>
      <c r="P509" s="136">
        <f t="shared" si="23"/>
        <v>6718.9</v>
      </c>
    </row>
    <row r="510" spans="1:16" ht="13.5" thickBot="1" x14ac:dyDescent="0.25">
      <c r="A510" s="93" t="s">
        <v>214</v>
      </c>
      <c r="B510" s="93" t="s">
        <v>201</v>
      </c>
      <c r="C510" s="93" t="s">
        <v>202</v>
      </c>
      <c r="D510" s="94">
        <v>119602</v>
      </c>
      <c r="E510" s="94">
        <v>93877</v>
      </c>
      <c r="F510" s="95">
        <v>6644.55</v>
      </c>
      <c r="G510" s="95">
        <v>9200.15</v>
      </c>
      <c r="H510" s="95">
        <v>302.47000000000003</v>
      </c>
      <c r="I510" s="96">
        <v>424.62</v>
      </c>
      <c r="J510" s="97">
        <v>54.76</v>
      </c>
      <c r="K510" s="95">
        <v>63.28</v>
      </c>
      <c r="L510" s="95">
        <v>63.84</v>
      </c>
      <c r="M510" s="95">
        <v>65.31</v>
      </c>
      <c r="N510" s="134" t="str">
        <f t="shared" si="21"/>
        <v>1723</v>
      </c>
      <c r="O510" s="135">
        <f t="shared" si="22"/>
        <v>119602</v>
      </c>
      <c r="P510" s="136">
        <f t="shared" si="23"/>
        <v>6644.55</v>
      </c>
    </row>
    <row r="511" spans="1:16" ht="13.5" thickBot="1" x14ac:dyDescent="0.25">
      <c r="A511" s="93" t="s">
        <v>214</v>
      </c>
      <c r="B511" s="93" t="s">
        <v>203</v>
      </c>
      <c r="C511" s="93" t="s">
        <v>204</v>
      </c>
      <c r="D511" s="94">
        <v>118683</v>
      </c>
      <c r="E511" s="94">
        <v>92958</v>
      </c>
      <c r="F511" s="95">
        <v>6593.5</v>
      </c>
      <c r="G511" s="95">
        <v>9129.4500000000007</v>
      </c>
      <c r="H511" s="95">
        <v>300.14999999999998</v>
      </c>
      <c r="I511" s="96">
        <v>421.36</v>
      </c>
      <c r="J511" s="97">
        <v>54.34</v>
      </c>
      <c r="K511" s="95">
        <v>62.79</v>
      </c>
      <c r="L511" s="95">
        <v>63.36</v>
      </c>
      <c r="M511" s="95">
        <v>64.81</v>
      </c>
      <c r="N511" s="134" t="str">
        <f t="shared" si="21"/>
        <v>1722</v>
      </c>
      <c r="O511" s="135">
        <f t="shared" si="22"/>
        <v>118683</v>
      </c>
      <c r="P511" s="136">
        <f t="shared" si="23"/>
        <v>6593.5</v>
      </c>
    </row>
    <row r="512" spans="1:16" ht="13.5" thickBot="1" x14ac:dyDescent="0.25">
      <c r="A512" s="93" t="s">
        <v>214</v>
      </c>
      <c r="B512" s="93" t="s">
        <v>205</v>
      </c>
      <c r="C512" s="93" t="s">
        <v>206</v>
      </c>
      <c r="D512" s="94">
        <v>117764</v>
      </c>
      <c r="E512" s="94">
        <v>92039</v>
      </c>
      <c r="F512" s="95">
        <v>6542.45</v>
      </c>
      <c r="G512" s="95">
        <v>9058.75</v>
      </c>
      <c r="H512" s="95">
        <v>297.82</v>
      </c>
      <c r="I512" s="96">
        <v>418.1</v>
      </c>
      <c r="J512" s="97">
        <v>53.92</v>
      </c>
      <c r="K512" s="95">
        <v>62.3</v>
      </c>
      <c r="L512" s="95">
        <v>62.87</v>
      </c>
      <c r="M512" s="95">
        <v>64.31</v>
      </c>
      <c r="N512" s="134" t="str">
        <f t="shared" si="21"/>
        <v>1721</v>
      </c>
      <c r="O512" s="135">
        <f t="shared" si="22"/>
        <v>117764</v>
      </c>
      <c r="P512" s="136">
        <f t="shared" si="23"/>
        <v>6542.45</v>
      </c>
    </row>
    <row r="513" spans="1:16" ht="13.5" thickBot="1" x14ac:dyDescent="0.25">
      <c r="A513" s="93" t="s">
        <v>214</v>
      </c>
      <c r="B513" s="93" t="s">
        <v>207</v>
      </c>
      <c r="C513" s="93" t="s">
        <v>208</v>
      </c>
      <c r="D513" s="94">
        <v>116428</v>
      </c>
      <c r="E513" s="94">
        <v>90703</v>
      </c>
      <c r="F513" s="95">
        <v>6468.2</v>
      </c>
      <c r="G513" s="95">
        <v>8956</v>
      </c>
      <c r="H513" s="95">
        <v>294.44</v>
      </c>
      <c r="I513" s="96">
        <v>413.35</v>
      </c>
      <c r="J513" s="97">
        <v>53.31</v>
      </c>
      <c r="K513" s="95">
        <v>61.6</v>
      </c>
      <c r="L513" s="95">
        <v>62.15</v>
      </c>
      <c r="M513" s="95">
        <v>63.58</v>
      </c>
      <c r="N513" s="134" t="str">
        <f t="shared" si="21"/>
        <v>1720</v>
      </c>
      <c r="O513" s="135">
        <f t="shared" si="22"/>
        <v>116428</v>
      </c>
      <c r="P513" s="136">
        <f t="shared" si="23"/>
        <v>6468.2</v>
      </c>
    </row>
    <row r="514" spans="1:16" ht="13.5" thickBot="1" x14ac:dyDescent="0.25">
      <c r="A514" s="93" t="s">
        <v>214</v>
      </c>
      <c r="B514" s="93" t="s">
        <v>209</v>
      </c>
      <c r="C514" s="93" t="s">
        <v>210</v>
      </c>
      <c r="D514" s="94">
        <v>115090</v>
      </c>
      <c r="E514" s="94">
        <v>89365</v>
      </c>
      <c r="F514" s="95">
        <v>6393.9</v>
      </c>
      <c r="G514" s="95">
        <v>8853.1</v>
      </c>
      <c r="H514" s="95">
        <v>291.06</v>
      </c>
      <c r="I514" s="96">
        <v>408.6</v>
      </c>
      <c r="J514" s="97">
        <v>52.7</v>
      </c>
      <c r="K514" s="95">
        <v>60.89</v>
      </c>
      <c r="L514" s="95">
        <v>61.44</v>
      </c>
      <c r="M514" s="95">
        <v>62.86</v>
      </c>
      <c r="N514" s="134" t="str">
        <f t="shared" si="21"/>
        <v>1719</v>
      </c>
      <c r="O514" s="135">
        <f t="shared" si="22"/>
        <v>115090</v>
      </c>
      <c r="P514" s="136">
        <f t="shared" si="23"/>
        <v>6393.9</v>
      </c>
    </row>
    <row r="515" spans="1:16" ht="13.5" thickBot="1" x14ac:dyDescent="0.25">
      <c r="A515" s="93" t="s">
        <v>214</v>
      </c>
      <c r="B515" s="93" t="s">
        <v>211</v>
      </c>
      <c r="C515" s="93" t="s">
        <v>212</v>
      </c>
      <c r="D515" s="94">
        <v>113527</v>
      </c>
      <c r="E515" s="94">
        <v>87802</v>
      </c>
      <c r="F515" s="95">
        <v>6307.05</v>
      </c>
      <c r="G515" s="95">
        <v>8732.85</v>
      </c>
      <c r="H515" s="95">
        <v>287.11</v>
      </c>
      <c r="I515" s="96">
        <v>403.05</v>
      </c>
      <c r="J515" s="97">
        <v>51.98</v>
      </c>
      <c r="K515" s="95">
        <v>60.06</v>
      </c>
      <c r="L515" s="95">
        <v>60.6</v>
      </c>
      <c r="M515" s="95">
        <v>62</v>
      </c>
      <c r="N515" s="134" t="str">
        <f t="shared" si="21"/>
        <v>1718</v>
      </c>
      <c r="O515" s="135">
        <f t="shared" si="22"/>
        <v>113527</v>
      </c>
      <c r="P515" s="136">
        <f t="shared" si="23"/>
        <v>6307.05</v>
      </c>
    </row>
    <row r="516" spans="1:16" ht="13.5" thickBot="1" x14ac:dyDescent="0.25">
      <c r="A516" s="93" t="s">
        <v>214</v>
      </c>
      <c r="B516" s="93" t="s">
        <v>213</v>
      </c>
      <c r="C516" s="93" t="s">
        <v>214</v>
      </c>
      <c r="D516" s="94">
        <v>111965</v>
      </c>
      <c r="E516" s="94">
        <v>86240</v>
      </c>
      <c r="F516" s="95">
        <v>6220.3</v>
      </c>
      <c r="G516" s="95">
        <v>8612.7000000000007</v>
      </c>
      <c r="H516" s="95">
        <v>283.16000000000003</v>
      </c>
      <c r="I516" s="96">
        <v>397.51</v>
      </c>
      <c r="J516" s="97">
        <v>51.27</v>
      </c>
      <c r="K516" s="95">
        <v>59.24</v>
      </c>
      <c r="L516" s="95">
        <v>59.78</v>
      </c>
      <c r="M516" s="95">
        <v>61.15</v>
      </c>
      <c r="N516" s="134" t="str">
        <f t="shared" si="21"/>
        <v>1717</v>
      </c>
      <c r="O516" s="135">
        <f t="shared" si="22"/>
        <v>111965</v>
      </c>
      <c r="P516" s="136">
        <f t="shared" si="23"/>
        <v>6220.3</v>
      </c>
    </row>
    <row r="517" spans="1:16" ht="13.5" thickBot="1" x14ac:dyDescent="0.25">
      <c r="A517" s="93" t="s">
        <v>214</v>
      </c>
      <c r="B517" s="93" t="s">
        <v>215</v>
      </c>
      <c r="C517" s="93" t="s">
        <v>216</v>
      </c>
      <c r="D517" s="94">
        <v>110404</v>
      </c>
      <c r="E517" s="94">
        <v>84679</v>
      </c>
      <c r="F517" s="95">
        <v>6133.55</v>
      </c>
      <c r="G517" s="95">
        <v>8492.6</v>
      </c>
      <c r="H517" s="95">
        <v>279.20999999999998</v>
      </c>
      <c r="I517" s="96">
        <v>391.97</v>
      </c>
      <c r="J517" s="97">
        <v>50.55</v>
      </c>
      <c r="K517" s="95">
        <v>58.41</v>
      </c>
      <c r="L517" s="95">
        <v>58.94</v>
      </c>
      <c r="M517" s="95">
        <v>60.29</v>
      </c>
      <c r="N517" s="134" t="str">
        <f t="shared" si="21"/>
        <v>1716</v>
      </c>
      <c r="O517" s="135">
        <f t="shared" si="22"/>
        <v>110404</v>
      </c>
      <c r="P517" s="136">
        <f t="shared" si="23"/>
        <v>6133.55</v>
      </c>
    </row>
    <row r="518" spans="1:16" ht="13.5" thickBot="1" x14ac:dyDescent="0.25">
      <c r="A518" s="93" t="s">
        <v>214</v>
      </c>
      <c r="B518" s="93" t="s">
        <v>217</v>
      </c>
      <c r="C518" s="93" t="s">
        <v>218</v>
      </c>
      <c r="D518" s="94">
        <v>108841</v>
      </c>
      <c r="E518" s="94">
        <v>83116</v>
      </c>
      <c r="F518" s="95">
        <v>6046.7</v>
      </c>
      <c r="G518" s="95">
        <v>8372.4</v>
      </c>
      <c r="H518" s="95">
        <v>275.26</v>
      </c>
      <c r="I518" s="96">
        <v>386.42</v>
      </c>
      <c r="J518" s="97">
        <v>49.84</v>
      </c>
      <c r="K518" s="95">
        <v>57.59</v>
      </c>
      <c r="L518" s="95">
        <v>58.11</v>
      </c>
      <c r="M518" s="95">
        <v>59.44</v>
      </c>
      <c r="N518" s="134" t="str">
        <f t="shared" si="21"/>
        <v>1715</v>
      </c>
      <c r="O518" s="135">
        <f t="shared" si="22"/>
        <v>108841</v>
      </c>
      <c r="P518" s="136">
        <f t="shared" si="23"/>
        <v>6046.7</v>
      </c>
    </row>
    <row r="519" spans="1:16" ht="13.5" thickBot="1" x14ac:dyDescent="0.25">
      <c r="A519" s="93" t="s">
        <v>214</v>
      </c>
      <c r="B519" s="93" t="s">
        <v>219</v>
      </c>
      <c r="C519" s="93" t="s">
        <v>220</v>
      </c>
      <c r="D519" s="94">
        <v>107280</v>
      </c>
      <c r="E519" s="94">
        <v>81555</v>
      </c>
      <c r="F519" s="95">
        <v>5960</v>
      </c>
      <c r="G519" s="95">
        <v>8252.2999999999993</v>
      </c>
      <c r="H519" s="95">
        <v>271.31</v>
      </c>
      <c r="I519" s="96">
        <v>380.88</v>
      </c>
      <c r="J519" s="97">
        <v>49.12</v>
      </c>
      <c r="K519" s="95">
        <v>56.76</v>
      </c>
      <c r="L519" s="95">
        <v>57.27</v>
      </c>
      <c r="M519" s="95">
        <v>58.59</v>
      </c>
      <c r="N519" s="134" t="str">
        <f t="shared" ref="N519:N582" si="24">_xlfn.NUMBERVALUE(A519)&amp;C519</f>
        <v>1714</v>
      </c>
      <c r="O519" s="135">
        <f t="shared" ref="O519:O582" si="25">D519</f>
        <v>107280</v>
      </c>
      <c r="P519" s="136">
        <f t="shared" ref="P519:P582" si="26">F519</f>
        <v>5960</v>
      </c>
    </row>
    <row r="520" spans="1:16" ht="13.5" thickBot="1" x14ac:dyDescent="0.25">
      <c r="A520" s="93" t="s">
        <v>214</v>
      </c>
      <c r="B520" s="93" t="s">
        <v>221</v>
      </c>
      <c r="C520" s="93" t="s">
        <v>222</v>
      </c>
      <c r="D520" s="94">
        <v>105715</v>
      </c>
      <c r="E520" s="94">
        <v>79990</v>
      </c>
      <c r="F520" s="95">
        <v>5873.05</v>
      </c>
      <c r="G520" s="95">
        <v>8131.9</v>
      </c>
      <c r="H520" s="95">
        <v>267.35000000000002</v>
      </c>
      <c r="I520" s="96">
        <v>375.32</v>
      </c>
      <c r="J520" s="97">
        <v>48.4</v>
      </c>
      <c r="K520" s="95">
        <v>55.93</v>
      </c>
      <c r="L520" s="95">
        <v>56.43</v>
      </c>
      <c r="M520" s="95">
        <v>57.73</v>
      </c>
      <c r="N520" s="134" t="str">
        <f t="shared" si="24"/>
        <v>1713</v>
      </c>
      <c r="O520" s="135">
        <f t="shared" si="25"/>
        <v>105715</v>
      </c>
      <c r="P520" s="136">
        <f t="shared" si="26"/>
        <v>5873.05</v>
      </c>
    </row>
    <row r="521" spans="1:16" ht="13.5" thickBot="1" x14ac:dyDescent="0.25">
      <c r="A521" s="93" t="s">
        <v>214</v>
      </c>
      <c r="B521" s="93" t="s">
        <v>223</v>
      </c>
      <c r="C521" s="93" t="s">
        <v>180</v>
      </c>
      <c r="D521" s="94">
        <v>104154</v>
      </c>
      <c r="E521" s="94">
        <v>78429</v>
      </c>
      <c r="F521" s="95">
        <v>5786.35</v>
      </c>
      <c r="G521" s="95">
        <v>8011.85</v>
      </c>
      <c r="H521" s="95">
        <v>263.39999999999998</v>
      </c>
      <c r="I521" s="96">
        <v>369.78</v>
      </c>
      <c r="J521" s="97">
        <v>47.69</v>
      </c>
      <c r="K521" s="95">
        <v>55.11</v>
      </c>
      <c r="L521" s="95">
        <v>55.6</v>
      </c>
      <c r="M521" s="95">
        <v>56.88</v>
      </c>
      <c r="N521" s="134" t="str">
        <f t="shared" si="24"/>
        <v>1712</v>
      </c>
      <c r="O521" s="135">
        <f t="shared" si="25"/>
        <v>104154</v>
      </c>
      <c r="P521" s="136">
        <f t="shared" si="26"/>
        <v>5786.35</v>
      </c>
    </row>
    <row r="522" spans="1:16" ht="13.5" thickBot="1" x14ac:dyDescent="0.25">
      <c r="A522" s="93" t="s">
        <v>214</v>
      </c>
      <c r="B522" s="93" t="s">
        <v>224</v>
      </c>
      <c r="C522" s="93" t="s">
        <v>179</v>
      </c>
      <c r="D522" s="94">
        <v>102593</v>
      </c>
      <c r="E522" s="94">
        <v>76868</v>
      </c>
      <c r="F522" s="95">
        <v>5699.6</v>
      </c>
      <c r="G522" s="95">
        <v>7891.75</v>
      </c>
      <c r="H522" s="95">
        <v>259.45999999999998</v>
      </c>
      <c r="I522" s="96">
        <v>364.24</v>
      </c>
      <c r="J522" s="97">
        <v>46.97</v>
      </c>
      <c r="K522" s="95">
        <v>54.27</v>
      </c>
      <c r="L522" s="95">
        <v>54.76</v>
      </c>
      <c r="M522" s="95">
        <v>56.02</v>
      </c>
      <c r="N522" s="134" t="str">
        <f t="shared" si="24"/>
        <v>1711</v>
      </c>
      <c r="O522" s="135">
        <f t="shared" si="25"/>
        <v>102593</v>
      </c>
      <c r="P522" s="136">
        <f t="shared" si="26"/>
        <v>5699.6</v>
      </c>
    </row>
    <row r="523" spans="1:16" ht="13.5" thickBot="1" x14ac:dyDescent="0.25">
      <c r="A523" s="93" t="s">
        <v>214</v>
      </c>
      <c r="B523" s="93" t="s">
        <v>225</v>
      </c>
      <c r="C523" s="93" t="s">
        <v>178</v>
      </c>
      <c r="D523" s="94">
        <v>101454</v>
      </c>
      <c r="E523" s="94">
        <v>75729</v>
      </c>
      <c r="F523" s="95">
        <v>5636.35</v>
      </c>
      <c r="G523" s="95">
        <v>7804.15</v>
      </c>
      <c r="H523" s="95">
        <v>256.57</v>
      </c>
      <c r="I523" s="96">
        <v>360.19</v>
      </c>
      <c r="J523" s="97">
        <v>46.45</v>
      </c>
      <c r="K523" s="95">
        <v>53.67</v>
      </c>
      <c r="L523" s="95">
        <v>54.16</v>
      </c>
      <c r="M523" s="95">
        <v>55.4</v>
      </c>
      <c r="N523" s="134" t="str">
        <f t="shared" si="24"/>
        <v>1710</v>
      </c>
      <c r="O523" s="135">
        <f t="shared" si="25"/>
        <v>101454</v>
      </c>
      <c r="P523" s="136">
        <f t="shared" si="26"/>
        <v>5636.35</v>
      </c>
    </row>
    <row r="524" spans="1:16" ht="13.5" thickBot="1" x14ac:dyDescent="0.25">
      <c r="A524" s="93" t="s">
        <v>214</v>
      </c>
      <c r="B524" s="93" t="s">
        <v>226</v>
      </c>
      <c r="C524" s="93" t="s">
        <v>227</v>
      </c>
      <c r="D524" s="94">
        <v>100312</v>
      </c>
      <c r="E524" s="94">
        <v>74587</v>
      </c>
      <c r="F524" s="95">
        <v>5572.9</v>
      </c>
      <c r="G524" s="95">
        <v>7716.3</v>
      </c>
      <c r="H524" s="95">
        <v>253.69</v>
      </c>
      <c r="I524" s="96">
        <v>356.14</v>
      </c>
      <c r="J524" s="97">
        <v>45.93</v>
      </c>
      <c r="K524" s="95">
        <v>53.07</v>
      </c>
      <c r="L524" s="95">
        <v>53.55</v>
      </c>
      <c r="M524" s="95">
        <v>54.78</v>
      </c>
      <c r="N524" s="134" t="str">
        <f t="shared" si="24"/>
        <v>1709</v>
      </c>
      <c r="O524" s="135">
        <f t="shared" si="25"/>
        <v>100312</v>
      </c>
      <c r="P524" s="136">
        <f t="shared" si="26"/>
        <v>5572.9</v>
      </c>
    </row>
    <row r="525" spans="1:16" ht="13.5" thickBot="1" x14ac:dyDescent="0.25">
      <c r="A525" s="93" t="s">
        <v>214</v>
      </c>
      <c r="B525" s="93" t="s">
        <v>228</v>
      </c>
      <c r="C525" s="93" t="s">
        <v>229</v>
      </c>
      <c r="D525" s="94">
        <v>98750</v>
      </c>
      <c r="E525" s="94">
        <v>73025</v>
      </c>
      <c r="F525" s="95">
        <v>5486.1</v>
      </c>
      <c r="G525" s="95">
        <v>7596.15</v>
      </c>
      <c r="H525" s="95">
        <v>249.74</v>
      </c>
      <c r="I525" s="96">
        <v>350.59</v>
      </c>
      <c r="J525" s="97">
        <v>45.22</v>
      </c>
      <c r="K525" s="95">
        <v>52.25</v>
      </c>
      <c r="L525" s="95">
        <v>52.72</v>
      </c>
      <c r="M525" s="95">
        <v>53.93</v>
      </c>
      <c r="N525" s="134" t="str">
        <f t="shared" si="24"/>
        <v>1708</v>
      </c>
      <c r="O525" s="135">
        <f t="shared" si="25"/>
        <v>98750</v>
      </c>
      <c r="P525" s="136">
        <f t="shared" si="26"/>
        <v>5486.1</v>
      </c>
    </row>
    <row r="526" spans="1:16" ht="13.5" thickBot="1" x14ac:dyDescent="0.25">
      <c r="A526" s="93" t="s">
        <v>214</v>
      </c>
      <c r="B526" s="93" t="s">
        <v>230</v>
      </c>
      <c r="C526" s="93" t="s">
        <v>231</v>
      </c>
      <c r="D526" s="94">
        <v>97192</v>
      </c>
      <c r="E526" s="94">
        <v>71467</v>
      </c>
      <c r="F526" s="95">
        <v>5399.55</v>
      </c>
      <c r="G526" s="95">
        <v>7476.3</v>
      </c>
      <c r="H526" s="95">
        <v>245.8</v>
      </c>
      <c r="I526" s="96">
        <v>345.06</v>
      </c>
      <c r="J526" s="97">
        <v>44.5</v>
      </c>
      <c r="K526" s="95">
        <v>51.42</v>
      </c>
      <c r="L526" s="95">
        <v>51.88</v>
      </c>
      <c r="M526" s="95">
        <v>53.08</v>
      </c>
      <c r="N526" s="134" t="str">
        <f t="shared" si="24"/>
        <v>1707</v>
      </c>
      <c r="O526" s="135">
        <f t="shared" si="25"/>
        <v>97192</v>
      </c>
      <c r="P526" s="136">
        <f t="shared" si="26"/>
        <v>5399.55</v>
      </c>
    </row>
    <row r="527" spans="1:16" ht="13.5" thickBot="1" x14ac:dyDescent="0.25">
      <c r="A527" s="93" t="s">
        <v>214</v>
      </c>
      <c r="B527" s="93" t="s">
        <v>232</v>
      </c>
      <c r="C527" s="93" t="s">
        <v>233</v>
      </c>
      <c r="D527" s="94">
        <v>95627</v>
      </c>
      <c r="E527" s="94">
        <v>69902</v>
      </c>
      <c r="F527" s="95">
        <v>5312.6</v>
      </c>
      <c r="G527" s="95">
        <v>7355.9</v>
      </c>
      <c r="H527" s="95">
        <v>241.84</v>
      </c>
      <c r="I527" s="96">
        <v>339.5</v>
      </c>
      <c r="J527" s="97">
        <v>43.79</v>
      </c>
      <c r="K527" s="95">
        <v>50.6</v>
      </c>
      <c r="L527" s="95">
        <v>51.05</v>
      </c>
      <c r="M527" s="95">
        <v>52.23</v>
      </c>
      <c r="N527" s="134" t="str">
        <f t="shared" si="24"/>
        <v>1706</v>
      </c>
      <c r="O527" s="135">
        <f t="shared" si="25"/>
        <v>95627</v>
      </c>
      <c r="P527" s="136">
        <f t="shared" si="26"/>
        <v>5312.6</v>
      </c>
    </row>
    <row r="528" spans="1:16" ht="13.5" thickBot="1" x14ac:dyDescent="0.25">
      <c r="A528" s="93" t="s">
        <v>214</v>
      </c>
      <c r="B528" s="93" t="s">
        <v>234</v>
      </c>
      <c r="C528" s="93" t="s">
        <v>235</v>
      </c>
      <c r="D528" s="94">
        <v>94064</v>
      </c>
      <c r="E528" s="94">
        <v>68339</v>
      </c>
      <c r="F528" s="95">
        <v>5225.8</v>
      </c>
      <c r="G528" s="95">
        <v>7235.7</v>
      </c>
      <c r="H528" s="95">
        <v>237.89</v>
      </c>
      <c r="I528" s="96">
        <v>333.96</v>
      </c>
      <c r="J528" s="97">
        <v>43.07</v>
      </c>
      <c r="K528" s="95">
        <v>49.77</v>
      </c>
      <c r="L528" s="95">
        <v>50.22</v>
      </c>
      <c r="M528" s="95">
        <v>51.37</v>
      </c>
      <c r="N528" s="134" t="str">
        <f t="shared" si="24"/>
        <v>1705</v>
      </c>
      <c r="O528" s="135">
        <f t="shared" si="25"/>
        <v>94064</v>
      </c>
      <c r="P528" s="136">
        <f t="shared" si="26"/>
        <v>5225.8</v>
      </c>
    </row>
    <row r="529" spans="1:16" ht="13.5" thickBot="1" x14ac:dyDescent="0.25">
      <c r="A529" s="93" t="s">
        <v>214</v>
      </c>
      <c r="B529" s="93" t="s">
        <v>236</v>
      </c>
      <c r="C529" s="93" t="s">
        <v>237</v>
      </c>
      <c r="D529" s="94">
        <v>92502</v>
      </c>
      <c r="E529" s="94">
        <v>66777</v>
      </c>
      <c r="F529" s="95">
        <v>5139</v>
      </c>
      <c r="G529" s="95">
        <v>7115.55</v>
      </c>
      <c r="H529" s="95">
        <v>233.94</v>
      </c>
      <c r="I529" s="96">
        <v>328.41</v>
      </c>
      <c r="J529" s="97">
        <v>42.35</v>
      </c>
      <c r="K529" s="95">
        <v>48.94</v>
      </c>
      <c r="L529" s="95">
        <v>49.38</v>
      </c>
      <c r="M529" s="95">
        <v>50.51</v>
      </c>
      <c r="N529" s="134" t="str">
        <f t="shared" si="24"/>
        <v>1704</v>
      </c>
      <c r="O529" s="135">
        <f t="shared" si="25"/>
        <v>92502</v>
      </c>
      <c r="P529" s="136">
        <f t="shared" si="26"/>
        <v>5139</v>
      </c>
    </row>
    <row r="530" spans="1:16" ht="13.5" thickBot="1" x14ac:dyDescent="0.25">
      <c r="A530" s="93" t="s">
        <v>214</v>
      </c>
      <c r="B530" s="93" t="s">
        <v>238</v>
      </c>
      <c r="C530" s="93" t="s">
        <v>239</v>
      </c>
      <c r="D530" s="94">
        <v>90941</v>
      </c>
      <c r="E530" s="94">
        <v>65216</v>
      </c>
      <c r="F530" s="95">
        <v>5052.3</v>
      </c>
      <c r="G530" s="95">
        <v>6995.45</v>
      </c>
      <c r="H530" s="95">
        <v>229.99</v>
      </c>
      <c r="I530" s="96">
        <v>322.87</v>
      </c>
      <c r="J530" s="97">
        <v>41.64</v>
      </c>
      <c r="K530" s="95">
        <v>48.12</v>
      </c>
      <c r="L530" s="95">
        <v>48.55</v>
      </c>
      <c r="M530" s="95">
        <v>49.66</v>
      </c>
      <c r="N530" s="134" t="str">
        <f t="shared" si="24"/>
        <v>1703</v>
      </c>
      <c r="O530" s="135">
        <f t="shared" si="25"/>
        <v>90941</v>
      </c>
      <c r="P530" s="136">
        <f t="shared" si="26"/>
        <v>5052.3</v>
      </c>
    </row>
    <row r="531" spans="1:16" ht="13.5" thickBot="1" x14ac:dyDescent="0.25">
      <c r="A531" s="93" t="s">
        <v>214</v>
      </c>
      <c r="B531" s="93" t="s">
        <v>240</v>
      </c>
      <c r="C531" s="93" t="s">
        <v>241</v>
      </c>
      <c r="D531" s="94">
        <v>87817</v>
      </c>
      <c r="E531" s="94">
        <v>62092</v>
      </c>
      <c r="F531" s="95">
        <v>4878.7</v>
      </c>
      <c r="G531" s="95">
        <v>6755.15</v>
      </c>
      <c r="H531" s="95">
        <v>222.09</v>
      </c>
      <c r="I531" s="96">
        <v>311.77999999999997</v>
      </c>
      <c r="J531" s="97">
        <v>40.21</v>
      </c>
      <c r="K531" s="95">
        <v>46.46</v>
      </c>
      <c r="L531" s="95">
        <v>46.88</v>
      </c>
      <c r="M531" s="95">
        <v>47.96</v>
      </c>
      <c r="N531" s="134" t="str">
        <f t="shared" si="24"/>
        <v>1702</v>
      </c>
      <c r="O531" s="135">
        <f t="shared" si="25"/>
        <v>87817</v>
      </c>
      <c r="P531" s="136">
        <f t="shared" si="26"/>
        <v>4878.7</v>
      </c>
    </row>
    <row r="532" spans="1:16" ht="13.5" thickBot="1" x14ac:dyDescent="0.25">
      <c r="A532" s="93" t="s">
        <v>214</v>
      </c>
      <c r="B532" s="93" t="s">
        <v>242</v>
      </c>
      <c r="C532" s="93" t="s">
        <v>184</v>
      </c>
      <c r="D532" s="94">
        <v>84691</v>
      </c>
      <c r="E532" s="94">
        <v>58966</v>
      </c>
      <c r="F532" s="95">
        <v>4705.05</v>
      </c>
      <c r="G532" s="95">
        <v>6514.7</v>
      </c>
      <c r="H532" s="95">
        <v>214.18</v>
      </c>
      <c r="I532" s="96">
        <v>300.68</v>
      </c>
      <c r="J532" s="97">
        <v>38.78</v>
      </c>
      <c r="K532" s="95">
        <v>44.81</v>
      </c>
      <c r="L532" s="95">
        <v>45.21</v>
      </c>
      <c r="M532" s="95">
        <v>46.25</v>
      </c>
      <c r="N532" s="134" t="str">
        <f t="shared" si="24"/>
        <v>1701</v>
      </c>
      <c r="O532" s="135">
        <f t="shared" si="25"/>
        <v>84691</v>
      </c>
      <c r="P532" s="136">
        <f t="shared" si="26"/>
        <v>4705.05</v>
      </c>
    </row>
    <row r="533" spans="1:16" ht="13.5" thickBot="1" x14ac:dyDescent="0.25">
      <c r="A533" s="93" t="s">
        <v>212</v>
      </c>
      <c r="B533" s="93" t="s">
        <v>185</v>
      </c>
      <c r="C533" s="93" t="s">
        <v>186</v>
      </c>
      <c r="D533" s="94">
        <v>139026</v>
      </c>
      <c r="E533" s="94">
        <v>113301</v>
      </c>
      <c r="F533" s="95">
        <v>7723.65</v>
      </c>
      <c r="G533" s="95">
        <v>10694.3</v>
      </c>
      <c r="H533" s="95">
        <v>351.59</v>
      </c>
      <c r="I533" s="96">
        <v>493.58</v>
      </c>
      <c r="J533" s="97">
        <v>63.66</v>
      </c>
      <c r="K533" s="95">
        <v>73.56</v>
      </c>
      <c r="L533" s="95">
        <v>74.22</v>
      </c>
      <c r="M533" s="95">
        <v>75.930000000000007</v>
      </c>
      <c r="N533" s="134" t="str">
        <f t="shared" si="24"/>
        <v>1831</v>
      </c>
      <c r="O533" s="135">
        <f t="shared" si="25"/>
        <v>139026</v>
      </c>
      <c r="P533" s="136">
        <f t="shared" si="26"/>
        <v>7723.65</v>
      </c>
    </row>
    <row r="534" spans="1:16" ht="13.5" thickBot="1" x14ac:dyDescent="0.25">
      <c r="A534" s="93" t="s">
        <v>212</v>
      </c>
      <c r="B534" s="93" t="s">
        <v>187</v>
      </c>
      <c r="C534" s="93" t="s">
        <v>188</v>
      </c>
      <c r="D534" s="94">
        <v>137598</v>
      </c>
      <c r="E534" s="94">
        <v>111873</v>
      </c>
      <c r="F534" s="95">
        <v>7644.35</v>
      </c>
      <c r="G534" s="95">
        <v>10584.45</v>
      </c>
      <c r="H534" s="95">
        <v>347.98</v>
      </c>
      <c r="I534" s="96">
        <v>488.51</v>
      </c>
      <c r="J534" s="97">
        <v>63</v>
      </c>
      <c r="K534" s="95">
        <v>72.8</v>
      </c>
      <c r="L534" s="95">
        <v>73.45</v>
      </c>
      <c r="M534" s="95">
        <v>75.14</v>
      </c>
      <c r="N534" s="134" t="str">
        <f t="shared" si="24"/>
        <v>1830</v>
      </c>
      <c r="O534" s="135">
        <f t="shared" si="25"/>
        <v>137598</v>
      </c>
      <c r="P534" s="136">
        <f t="shared" si="26"/>
        <v>7644.35</v>
      </c>
    </row>
    <row r="535" spans="1:16" ht="13.5" thickBot="1" x14ac:dyDescent="0.25">
      <c r="A535" s="93" t="s">
        <v>212</v>
      </c>
      <c r="B535" s="93" t="s">
        <v>189</v>
      </c>
      <c r="C535" s="93" t="s">
        <v>190</v>
      </c>
      <c r="D535" s="94">
        <v>136170</v>
      </c>
      <c r="E535" s="94">
        <v>110445</v>
      </c>
      <c r="F535" s="95">
        <v>7565</v>
      </c>
      <c r="G535" s="95">
        <v>10474.6</v>
      </c>
      <c r="H535" s="95">
        <v>344.37</v>
      </c>
      <c r="I535" s="96">
        <v>483.44</v>
      </c>
      <c r="J535" s="97">
        <v>62.35</v>
      </c>
      <c r="K535" s="95">
        <v>72.05</v>
      </c>
      <c r="L535" s="95">
        <v>72.69</v>
      </c>
      <c r="M535" s="95">
        <v>74.36</v>
      </c>
      <c r="N535" s="134" t="str">
        <f t="shared" si="24"/>
        <v>1829</v>
      </c>
      <c r="O535" s="135">
        <f t="shared" si="25"/>
        <v>136170</v>
      </c>
      <c r="P535" s="136">
        <f t="shared" si="26"/>
        <v>7565</v>
      </c>
    </row>
    <row r="536" spans="1:16" ht="13.5" thickBot="1" x14ac:dyDescent="0.25">
      <c r="A536" s="93" t="s">
        <v>212</v>
      </c>
      <c r="B536" s="93" t="s">
        <v>191</v>
      </c>
      <c r="C536" s="93" t="s">
        <v>192</v>
      </c>
      <c r="D536" s="94">
        <v>134740</v>
      </c>
      <c r="E536" s="94">
        <v>109015</v>
      </c>
      <c r="F536" s="95">
        <v>7485.55</v>
      </c>
      <c r="G536" s="95">
        <v>10364.6</v>
      </c>
      <c r="H536" s="95">
        <v>340.75</v>
      </c>
      <c r="I536" s="96">
        <v>478.37</v>
      </c>
      <c r="J536" s="97">
        <v>61.69</v>
      </c>
      <c r="K536" s="95">
        <v>71.28</v>
      </c>
      <c r="L536" s="95">
        <v>71.92</v>
      </c>
      <c r="M536" s="95">
        <v>73.58</v>
      </c>
      <c r="N536" s="134" t="str">
        <f t="shared" si="24"/>
        <v>1828</v>
      </c>
      <c r="O536" s="135">
        <f t="shared" si="25"/>
        <v>134740</v>
      </c>
      <c r="P536" s="136">
        <f t="shared" si="26"/>
        <v>7485.55</v>
      </c>
    </row>
    <row r="537" spans="1:16" ht="13.5" thickBot="1" x14ac:dyDescent="0.25">
      <c r="A537" s="93" t="s">
        <v>212</v>
      </c>
      <c r="B537" s="93" t="s">
        <v>193</v>
      </c>
      <c r="C537" s="93" t="s">
        <v>194</v>
      </c>
      <c r="D537" s="94">
        <v>133311</v>
      </c>
      <c r="E537" s="94">
        <v>107586</v>
      </c>
      <c r="F537" s="95">
        <v>7406.15</v>
      </c>
      <c r="G537" s="95">
        <v>10254.700000000001</v>
      </c>
      <c r="H537" s="95">
        <v>337.14</v>
      </c>
      <c r="I537" s="96">
        <v>473.29</v>
      </c>
      <c r="J537" s="97">
        <v>61.04</v>
      </c>
      <c r="K537" s="95">
        <v>70.53</v>
      </c>
      <c r="L537" s="95">
        <v>71.17</v>
      </c>
      <c r="M537" s="95">
        <v>72.8</v>
      </c>
      <c r="N537" s="134" t="str">
        <f t="shared" si="24"/>
        <v>1827</v>
      </c>
      <c r="O537" s="135">
        <f t="shared" si="25"/>
        <v>133311</v>
      </c>
      <c r="P537" s="136">
        <f t="shared" si="26"/>
        <v>7406.15</v>
      </c>
    </row>
    <row r="538" spans="1:16" ht="13.5" thickBot="1" x14ac:dyDescent="0.25">
      <c r="A538" s="93" t="s">
        <v>212</v>
      </c>
      <c r="B538" s="93" t="s">
        <v>195</v>
      </c>
      <c r="C538" s="93" t="s">
        <v>196</v>
      </c>
      <c r="D538" s="94">
        <v>131883</v>
      </c>
      <c r="E538" s="94">
        <v>106158</v>
      </c>
      <c r="F538" s="95">
        <v>7326.85</v>
      </c>
      <c r="G538" s="95">
        <v>10144.85</v>
      </c>
      <c r="H538" s="95">
        <v>333.53</v>
      </c>
      <c r="I538" s="96">
        <v>468.22</v>
      </c>
      <c r="J538" s="97">
        <v>60.39</v>
      </c>
      <c r="K538" s="95">
        <v>69.78</v>
      </c>
      <c r="L538" s="95">
        <v>70.41</v>
      </c>
      <c r="M538" s="95">
        <v>72.03</v>
      </c>
      <c r="N538" s="134" t="str">
        <f t="shared" si="24"/>
        <v>1826</v>
      </c>
      <c r="O538" s="135">
        <f t="shared" si="25"/>
        <v>131883</v>
      </c>
      <c r="P538" s="136">
        <f t="shared" si="26"/>
        <v>7326.85</v>
      </c>
    </row>
    <row r="539" spans="1:16" ht="13.5" thickBot="1" x14ac:dyDescent="0.25">
      <c r="A539" s="93" t="s">
        <v>212</v>
      </c>
      <c r="B539" s="93" t="s">
        <v>197</v>
      </c>
      <c r="C539" s="93" t="s">
        <v>198</v>
      </c>
      <c r="D539" s="94">
        <v>130458</v>
      </c>
      <c r="E539" s="94">
        <v>104733</v>
      </c>
      <c r="F539" s="95">
        <v>7247.65</v>
      </c>
      <c r="G539" s="95">
        <v>10035.25</v>
      </c>
      <c r="H539" s="95">
        <v>329.93</v>
      </c>
      <c r="I539" s="96">
        <v>463.16</v>
      </c>
      <c r="J539" s="97">
        <v>59.73</v>
      </c>
      <c r="K539" s="95">
        <v>69.02</v>
      </c>
      <c r="L539" s="95">
        <v>69.64</v>
      </c>
      <c r="M539" s="95">
        <v>71.239999999999995</v>
      </c>
      <c r="N539" s="134" t="str">
        <f t="shared" si="24"/>
        <v>1825</v>
      </c>
      <c r="O539" s="135">
        <f t="shared" si="25"/>
        <v>130458</v>
      </c>
      <c r="P539" s="136">
        <f t="shared" si="26"/>
        <v>7247.65</v>
      </c>
    </row>
    <row r="540" spans="1:16" ht="13.5" thickBot="1" x14ac:dyDescent="0.25">
      <c r="A540" s="93" t="s">
        <v>212</v>
      </c>
      <c r="B540" s="93" t="s">
        <v>199</v>
      </c>
      <c r="C540" s="93" t="s">
        <v>200</v>
      </c>
      <c r="D540" s="94">
        <v>129027</v>
      </c>
      <c r="E540" s="94">
        <v>103302</v>
      </c>
      <c r="F540" s="95">
        <v>7168.15</v>
      </c>
      <c r="G540" s="95">
        <v>9925.15</v>
      </c>
      <c r="H540" s="95">
        <v>326.31</v>
      </c>
      <c r="I540" s="96">
        <v>458.08</v>
      </c>
      <c r="J540" s="97">
        <v>59.08</v>
      </c>
      <c r="K540" s="95">
        <v>68.27</v>
      </c>
      <c r="L540" s="95">
        <v>68.88</v>
      </c>
      <c r="M540" s="95">
        <v>70.459999999999994</v>
      </c>
      <c r="N540" s="134" t="str">
        <f t="shared" si="24"/>
        <v>1824</v>
      </c>
      <c r="O540" s="135">
        <f t="shared" si="25"/>
        <v>129027</v>
      </c>
      <c r="P540" s="136">
        <f t="shared" si="26"/>
        <v>7168.15</v>
      </c>
    </row>
    <row r="541" spans="1:16" ht="13.5" thickBot="1" x14ac:dyDescent="0.25">
      <c r="A541" s="93" t="s">
        <v>212</v>
      </c>
      <c r="B541" s="93" t="s">
        <v>201</v>
      </c>
      <c r="C541" s="93" t="s">
        <v>202</v>
      </c>
      <c r="D541" s="94">
        <v>127599</v>
      </c>
      <c r="E541" s="94">
        <v>101874</v>
      </c>
      <c r="F541" s="95">
        <v>7088.85</v>
      </c>
      <c r="G541" s="95">
        <v>9815.2999999999993</v>
      </c>
      <c r="H541" s="95">
        <v>322.7</v>
      </c>
      <c r="I541" s="96">
        <v>453.01</v>
      </c>
      <c r="J541" s="97">
        <v>58.42</v>
      </c>
      <c r="K541" s="95">
        <v>67.5</v>
      </c>
      <c r="L541" s="95">
        <v>68.11</v>
      </c>
      <c r="M541" s="95">
        <v>69.680000000000007</v>
      </c>
      <c r="N541" s="134" t="str">
        <f t="shared" si="24"/>
        <v>1823</v>
      </c>
      <c r="O541" s="135">
        <f t="shared" si="25"/>
        <v>127599</v>
      </c>
      <c r="P541" s="136">
        <f t="shared" si="26"/>
        <v>7088.85</v>
      </c>
    </row>
    <row r="542" spans="1:16" ht="13.5" thickBot="1" x14ac:dyDescent="0.25">
      <c r="A542" s="93" t="s">
        <v>212</v>
      </c>
      <c r="B542" s="93" t="s">
        <v>203</v>
      </c>
      <c r="C542" s="93" t="s">
        <v>204</v>
      </c>
      <c r="D542" s="94">
        <v>126171</v>
      </c>
      <c r="E542" s="94">
        <v>100446</v>
      </c>
      <c r="F542" s="95">
        <v>7009.5</v>
      </c>
      <c r="G542" s="95">
        <v>9705.4500000000007</v>
      </c>
      <c r="H542" s="95">
        <v>319.08</v>
      </c>
      <c r="I542" s="96">
        <v>447.94</v>
      </c>
      <c r="J542" s="97">
        <v>57.77</v>
      </c>
      <c r="K542" s="95">
        <v>66.75</v>
      </c>
      <c r="L542" s="95">
        <v>67.349999999999994</v>
      </c>
      <c r="M542" s="95">
        <v>68.900000000000006</v>
      </c>
      <c r="N542" s="134" t="str">
        <f t="shared" si="24"/>
        <v>1822</v>
      </c>
      <c r="O542" s="135">
        <f t="shared" si="25"/>
        <v>126171</v>
      </c>
      <c r="P542" s="136">
        <f t="shared" si="26"/>
        <v>7009.5</v>
      </c>
    </row>
    <row r="543" spans="1:16" ht="13.5" thickBot="1" x14ac:dyDescent="0.25">
      <c r="A543" s="93" t="s">
        <v>212</v>
      </c>
      <c r="B543" s="93" t="s">
        <v>205</v>
      </c>
      <c r="C543" s="93" t="s">
        <v>206</v>
      </c>
      <c r="D543" s="94">
        <v>124740</v>
      </c>
      <c r="E543" s="94">
        <v>99015</v>
      </c>
      <c r="F543" s="95">
        <v>6930</v>
      </c>
      <c r="G543" s="95">
        <v>9595.4</v>
      </c>
      <c r="H543" s="95">
        <v>315.45999999999998</v>
      </c>
      <c r="I543" s="96">
        <v>442.86</v>
      </c>
      <c r="J543" s="97">
        <v>57.12</v>
      </c>
      <c r="K543" s="95">
        <v>66</v>
      </c>
      <c r="L543" s="95">
        <v>66.599999999999994</v>
      </c>
      <c r="M543" s="95">
        <v>68.13</v>
      </c>
      <c r="N543" s="134" t="str">
        <f t="shared" si="24"/>
        <v>1821</v>
      </c>
      <c r="O543" s="135">
        <f t="shared" si="25"/>
        <v>124740</v>
      </c>
      <c r="P543" s="136">
        <f t="shared" si="26"/>
        <v>6930</v>
      </c>
    </row>
    <row r="544" spans="1:16" ht="13.5" thickBot="1" x14ac:dyDescent="0.25">
      <c r="A544" s="93" t="s">
        <v>212</v>
      </c>
      <c r="B544" s="93" t="s">
        <v>207</v>
      </c>
      <c r="C544" s="93" t="s">
        <v>208</v>
      </c>
      <c r="D544" s="94">
        <v>123314</v>
      </c>
      <c r="E544" s="94">
        <v>97589</v>
      </c>
      <c r="F544" s="95">
        <v>6850.8</v>
      </c>
      <c r="G544" s="95">
        <v>9485.7000000000007</v>
      </c>
      <c r="H544" s="95">
        <v>311.86</v>
      </c>
      <c r="I544" s="96">
        <v>437.8</v>
      </c>
      <c r="J544" s="97">
        <v>56.46</v>
      </c>
      <c r="K544" s="95">
        <v>65.239999999999995</v>
      </c>
      <c r="L544" s="95">
        <v>65.83</v>
      </c>
      <c r="M544" s="95">
        <v>67.34</v>
      </c>
      <c r="N544" s="134" t="str">
        <f t="shared" si="24"/>
        <v>1820</v>
      </c>
      <c r="O544" s="135">
        <f t="shared" si="25"/>
        <v>123314</v>
      </c>
      <c r="P544" s="136">
        <f t="shared" si="26"/>
        <v>6850.8</v>
      </c>
    </row>
    <row r="545" spans="1:16" ht="13.5" thickBot="1" x14ac:dyDescent="0.25">
      <c r="A545" s="93" t="s">
        <v>212</v>
      </c>
      <c r="B545" s="93" t="s">
        <v>209</v>
      </c>
      <c r="C545" s="93" t="s">
        <v>210</v>
      </c>
      <c r="D545" s="94">
        <v>121885</v>
      </c>
      <c r="E545" s="94">
        <v>96160</v>
      </c>
      <c r="F545" s="95">
        <v>6771.4</v>
      </c>
      <c r="G545" s="95">
        <v>9375.75</v>
      </c>
      <c r="H545" s="95">
        <v>308.24</v>
      </c>
      <c r="I545" s="96">
        <v>432.73</v>
      </c>
      <c r="J545" s="97">
        <v>55.81</v>
      </c>
      <c r="K545" s="95">
        <v>64.489999999999995</v>
      </c>
      <c r="L545" s="95">
        <v>65.069999999999993</v>
      </c>
      <c r="M545" s="95">
        <v>66.56</v>
      </c>
      <c r="N545" s="134" t="str">
        <f t="shared" si="24"/>
        <v>1819</v>
      </c>
      <c r="O545" s="135">
        <f t="shared" si="25"/>
        <v>121885</v>
      </c>
      <c r="P545" s="136">
        <f t="shared" si="26"/>
        <v>6771.4</v>
      </c>
    </row>
    <row r="546" spans="1:16" ht="13.5" thickBot="1" x14ac:dyDescent="0.25">
      <c r="A546" s="93" t="s">
        <v>212</v>
      </c>
      <c r="B546" s="93" t="s">
        <v>211</v>
      </c>
      <c r="C546" s="93" t="s">
        <v>212</v>
      </c>
      <c r="D546" s="94">
        <v>120641</v>
      </c>
      <c r="E546" s="94">
        <v>94916</v>
      </c>
      <c r="F546" s="95">
        <v>6702.3</v>
      </c>
      <c r="G546" s="95">
        <v>9280.1</v>
      </c>
      <c r="H546" s="95">
        <v>305.10000000000002</v>
      </c>
      <c r="I546" s="96">
        <v>428.31</v>
      </c>
      <c r="J546" s="97">
        <v>55.24</v>
      </c>
      <c r="K546" s="95">
        <v>63.83</v>
      </c>
      <c r="L546" s="95">
        <v>64.400000000000006</v>
      </c>
      <c r="M546" s="95">
        <v>65.88</v>
      </c>
      <c r="N546" s="134" t="str">
        <f t="shared" si="24"/>
        <v>1818</v>
      </c>
      <c r="O546" s="135">
        <f t="shared" si="25"/>
        <v>120641</v>
      </c>
      <c r="P546" s="136">
        <f t="shared" si="26"/>
        <v>6702.3</v>
      </c>
    </row>
    <row r="547" spans="1:16" ht="13.5" thickBot="1" x14ac:dyDescent="0.25">
      <c r="A547" s="93" t="s">
        <v>212</v>
      </c>
      <c r="B547" s="93" t="s">
        <v>213</v>
      </c>
      <c r="C547" s="93" t="s">
        <v>214</v>
      </c>
      <c r="D547" s="94">
        <v>119397</v>
      </c>
      <c r="E547" s="94">
        <v>93672</v>
      </c>
      <c r="F547" s="95">
        <v>6633.15</v>
      </c>
      <c r="G547" s="95">
        <v>9184.4</v>
      </c>
      <c r="H547" s="95">
        <v>301.95</v>
      </c>
      <c r="I547" s="96">
        <v>423.89</v>
      </c>
      <c r="J547" s="97">
        <v>54.67</v>
      </c>
      <c r="K547" s="95">
        <v>63.17</v>
      </c>
      <c r="L547" s="95">
        <v>63.74</v>
      </c>
      <c r="M547" s="95">
        <v>65.2</v>
      </c>
      <c r="N547" s="134" t="str">
        <f t="shared" si="24"/>
        <v>1817</v>
      </c>
      <c r="O547" s="135">
        <f t="shared" si="25"/>
        <v>119397</v>
      </c>
      <c r="P547" s="136">
        <f t="shared" si="26"/>
        <v>6633.15</v>
      </c>
    </row>
    <row r="548" spans="1:16" ht="13.5" thickBot="1" x14ac:dyDescent="0.25">
      <c r="A548" s="93" t="s">
        <v>212</v>
      </c>
      <c r="B548" s="93" t="s">
        <v>215</v>
      </c>
      <c r="C548" s="93" t="s">
        <v>216</v>
      </c>
      <c r="D548" s="94">
        <v>117730</v>
      </c>
      <c r="E548" s="94">
        <v>92005</v>
      </c>
      <c r="F548" s="95">
        <v>6540.55</v>
      </c>
      <c r="G548" s="95">
        <v>9056.15</v>
      </c>
      <c r="H548" s="95">
        <v>297.74</v>
      </c>
      <c r="I548" s="96">
        <v>417.98</v>
      </c>
      <c r="J548" s="97">
        <v>53.91</v>
      </c>
      <c r="K548" s="95">
        <v>62.29</v>
      </c>
      <c r="L548" s="95">
        <v>62.85</v>
      </c>
      <c r="M548" s="95">
        <v>64.3</v>
      </c>
      <c r="N548" s="134" t="str">
        <f t="shared" si="24"/>
        <v>1816</v>
      </c>
      <c r="O548" s="135">
        <f t="shared" si="25"/>
        <v>117730</v>
      </c>
      <c r="P548" s="136">
        <f t="shared" si="26"/>
        <v>6540.55</v>
      </c>
    </row>
    <row r="549" spans="1:16" ht="13.5" thickBot="1" x14ac:dyDescent="0.25">
      <c r="A549" s="93" t="s">
        <v>212</v>
      </c>
      <c r="B549" s="93" t="s">
        <v>217</v>
      </c>
      <c r="C549" s="93" t="s">
        <v>218</v>
      </c>
      <c r="D549" s="94">
        <v>116062</v>
      </c>
      <c r="E549" s="94">
        <v>90337</v>
      </c>
      <c r="F549" s="95">
        <v>6447.9</v>
      </c>
      <c r="G549" s="95">
        <v>8927.85</v>
      </c>
      <c r="H549" s="95">
        <v>293.52</v>
      </c>
      <c r="I549" s="96">
        <v>412.05</v>
      </c>
      <c r="J549" s="97">
        <v>53.14</v>
      </c>
      <c r="K549" s="95">
        <v>61.4</v>
      </c>
      <c r="L549" s="95">
        <v>61.96</v>
      </c>
      <c r="M549" s="95">
        <v>63.38</v>
      </c>
      <c r="N549" s="134" t="str">
        <f t="shared" si="24"/>
        <v>1815</v>
      </c>
      <c r="O549" s="135">
        <f t="shared" si="25"/>
        <v>116062</v>
      </c>
      <c r="P549" s="136">
        <f t="shared" si="26"/>
        <v>6447.9</v>
      </c>
    </row>
    <row r="550" spans="1:16" ht="13.5" thickBot="1" x14ac:dyDescent="0.25">
      <c r="A550" s="93" t="s">
        <v>212</v>
      </c>
      <c r="B550" s="93" t="s">
        <v>219</v>
      </c>
      <c r="C550" s="93" t="s">
        <v>220</v>
      </c>
      <c r="D550" s="94">
        <v>114395</v>
      </c>
      <c r="E550" s="94">
        <v>88670</v>
      </c>
      <c r="F550" s="95">
        <v>6355.3</v>
      </c>
      <c r="G550" s="95">
        <v>8799.6</v>
      </c>
      <c r="H550" s="95">
        <v>289.3</v>
      </c>
      <c r="I550" s="96">
        <v>406.14</v>
      </c>
      <c r="J550" s="97">
        <v>52.38</v>
      </c>
      <c r="K550" s="95">
        <v>60.53</v>
      </c>
      <c r="L550" s="95">
        <v>61.07</v>
      </c>
      <c r="M550" s="95">
        <v>62.47</v>
      </c>
      <c r="N550" s="134" t="str">
        <f t="shared" si="24"/>
        <v>1814</v>
      </c>
      <c r="O550" s="135">
        <f t="shared" si="25"/>
        <v>114395</v>
      </c>
      <c r="P550" s="136">
        <f t="shared" si="26"/>
        <v>6355.3</v>
      </c>
    </row>
    <row r="551" spans="1:16" ht="13.5" thickBot="1" x14ac:dyDescent="0.25">
      <c r="A551" s="93" t="s">
        <v>212</v>
      </c>
      <c r="B551" s="93" t="s">
        <v>221</v>
      </c>
      <c r="C551" s="93" t="s">
        <v>222</v>
      </c>
      <c r="D551" s="94">
        <v>112731</v>
      </c>
      <c r="E551" s="94">
        <v>87006</v>
      </c>
      <c r="F551" s="95">
        <v>6262.85</v>
      </c>
      <c r="G551" s="95">
        <v>8671.6</v>
      </c>
      <c r="H551" s="95">
        <v>285.08999999999997</v>
      </c>
      <c r="I551" s="96">
        <v>400.23</v>
      </c>
      <c r="J551" s="97">
        <v>51.62</v>
      </c>
      <c r="K551" s="95">
        <v>59.65</v>
      </c>
      <c r="L551" s="95">
        <v>60.18</v>
      </c>
      <c r="M551" s="95">
        <v>61.57</v>
      </c>
      <c r="N551" s="134" t="str">
        <f t="shared" si="24"/>
        <v>1813</v>
      </c>
      <c r="O551" s="135">
        <f t="shared" si="25"/>
        <v>112731</v>
      </c>
      <c r="P551" s="136">
        <f t="shared" si="26"/>
        <v>6262.85</v>
      </c>
    </row>
    <row r="552" spans="1:16" ht="13.5" thickBot="1" x14ac:dyDescent="0.25">
      <c r="A552" s="93" t="s">
        <v>212</v>
      </c>
      <c r="B552" s="93" t="s">
        <v>223</v>
      </c>
      <c r="C552" s="93" t="s">
        <v>180</v>
      </c>
      <c r="D552" s="94">
        <v>111063</v>
      </c>
      <c r="E552" s="94">
        <v>85338</v>
      </c>
      <c r="F552" s="95">
        <v>6170.15</v>
      </c>
      <c r="G552" s="95">
        <v>8543.2999999999993</v>
      </c>
      <c r="H552" s="95">
        <v>280.88</v>
      </c>
      <c r="I552" s="96">
        <v>394.31</v>
      </c>
      <c r="J552" s="97">
        <v>50.85</v>
      </c>
      <c r="K552" s="95">
        <v>58.76</v>
      </c>
      <c r="L552" s="95">
        <v>59.29</v>
      </c>
      <c r="M552" s="95">
        <v>60.65</v>
      </c>
      <c r="N552" s="134" t="str">
        <f t="shared" si="24"/>
        <v>1812</v>
      </c>
      <c r="O552" s="135">
        <f t="shared" si="25"/>
        <v>111063</v>
      </c>
      <c r="P552" s="136">
        <f t="shared" si="26"/>
        <v>6170.15</v>
      </c>
    </row>
    <row r="553" spans="1:16" ht="13.5" thickBot="1" x14ac:dyDescent="0.25">
      <c r="A553" s="93" t="s">
        <v>212</v>
      </c>
      <c r="B553" s="93" t="s">
        <v>224</v>
      </c>
      <c r="C553" s="93" t="s">
        <v>179</v>
      </c>
      <c r="D553" s="94">
        <v>109395</v>
      </c>
      <c r="E553" s="94">
        <v>83670</v>
      </c>
      <c r="F553" s="95">
        <v>6077.5</v>
      </c>
      <c r="G553" s="95">
        <v>8415</v>
      </c>
      <c r="H553" s="95">
        <v>276.66000000000003</v>
      </c>
      <c r="I553" s="96">
        <v>388.38</v>
      </c>
      <c r="J553" s="97">
        <v>50.09</v>
      </c>
      <c r="K553" s="95">
        <v>57.88</v>
      </c>
      <c r="L553" s="95">
        <v>58.4</v>
      </c>
      <c r="M553" s="95">
        <v>59.74</v>
      </c>
      <c r="N553" s="134" t="str">
        <f t="shared" si="24"/>
        <v>1811</v>
      </c>
      <c r="O553" s="135">
        <f t="shared" si="25"/>
        <v>109395</v>
      </c>
      <c r="P553" s="136">
        <f t="shared" si="26"/>
        <v>6077.5</v>
      </c>
    </row>
    <row r="554" spans="1:16" ht="13.5" thickBot="1" x14ac:dyDescent="0.25">
      <c r="A554" s="93" t="s">
        <v>212</v>
      </c>
      <c r="B554" s="93" t="s">
        <v>225</v>
      </c>
      <c r="C554" s="93" t="s">
        <v>178</v>
      </c>
      <c r="D554" s="94">
        <v>107729</v>
      </c>
      <c r="E554" s="94">
        <v>82004</v>
      </c>
      <c r="F554" s="95">
        <v>5984.95</v>
      </c>
      <c r="G554" s="95">
        <v>8286.85</v>
      </c>
      <c r="H554" s="95">
        <v>272.44</v>
      </c>
      <c r="I554" s="96">
        <v>382.47</v>
      </c>
      <c r="J554" s="97">
        <v>49.33</v>
      </c>
      <c r="K554" s="95">
        <v>57</v>
      </c>
      <c r="L554" s="95">
        <v>57.51</v>
      </c>
      <c r="M554" s="95">
        <v>58.84</v>
      </c>
      <c r="N554" s="134" t="str">
        <f t="shared" si="24"/>
        <v>1810</v>
      </c>
      <c r="O554" s="135">
        <f t="shared" si="25"/>
        <v>107729</v>
      </c>
      <c r="P554" s="136">
        <f t="shared" si="26"/>
        <v>5984.95</v>
      </c>
    </row>
    <row r="555" spans="1:16" ht="13.5" thickBot="1" x14ac:dyDescent="0.25">
      <c r="A555" s="93" t="s">
        <v>212</v>
      </c>
      <c r="B555" s="93" t="s">
        <v>226</v>
      </c>
      <c r="C555" s="93" t="s">
        <v>227</v>
      </c>
      <c r="D555" s="94">
        <v>106063</v>
      </c>
      <c r="E555" s="94">
        <v>80338</v>
      </c>
      <c r="F555" s="95">
        <v>5892.4</v>
      </c>
      <c r="G555" s="95">
        <v>8158.7</v>
      </c>
      <c r="H555" s="95">
        <v>268.23</v>
      </c>
      <c r="I555" s="96">
        <v>376.56</v>
      </c>
      <c r="J555" s="97">
        <v>48.56</v>
      </c>
      <c r="K555" s="95">
        <v>56.11</v>
      </c>
      <c r="L555" s="95">
        <v>56.62</v>
      </c>
      <c r="M555" s="95">
        <v>57.92</v>
      </c>
      <c r="N555" s="134" t="str">
        <f t="shared" si="24"/>
        <v>1809</v>
      </c>
      <c r="O555" s="135">
        <f t="shared" si="25"/>
        <v>106063</v>
      </c>
      <c r="P555" s="136">
        <f t="shared" si="26"/>
        <v>5892.4</v>
      </c>
    </row>
    <row r="556" spans="1:16" ht="13.5" thickBot="1" x14ac:dyDescent="0.25">
      <c r="A556" s="93" t="s">
        <v>212</v>
      </c>
      <c r="B556" s="93" t="s">
        <v>228</v>
      </c>
      <c r="C556" s="93" t="s">
        <v>229</v>
      </c>
      <c r="D556" s="94">
        <v>104398</v>
      </c>
      <c r="E556" s="94">
        <v>78673</v>
      </c>
      <c r="F556" s="95">
        <v>5799.9</v>
      </c>
      <c r="G556" s="95">
        <v>8030.6</v>
      </c>
      <c r="H556" s="95">
        <v>264.02</v>
      </c>
      <c r="I556" s="96">
        <v>370.64</v>
      </c>
      <c r="J556" s="97">
        <v>47.8</v>
      </c>
      <c r="K556" s="95">
        <v>55.23</v>
      </c>
      <c r="L556" s="95">
        <v>55.73</v>
      </c>
      <c r="M556" s="95">
        <v>57.01</v>
      </c>
      <c r="N556" s="134" t="str">
        <f t="shared" si="24"/>
        <v>1808</v>
      </c>
      <c r="O556" s="135">
        <f t="shared" si="25"/>
        <v>104398</v>
      </c>
      <c r="P556" s="136">
        <f t="shared" si="26"/>
        <v>5799.9</v>
      </c>
    </row>
    <row r="557" spans="1:16" ht="13.5" thickBot="1" x14ac:dyDescent="0.25">
      <c r="A557" s="93" t="s">
        <v>212</v>
      </c>
      <c r="B557" s="93" t="s">
        <v>230</v>
      </c>
      <c r="C557" s="93" t="s">
        <v>231</v>
      </c>
      <c r="D557" s="94">
        <v>102732</v>
      </c>
      <c r="E557" s="94">
        <v>77007</v>
      </c>
      <c r="F557" s="95">
        <v>5707.35</v>
      </c>
      <c r="G557" s="95">
        <v>7902.45</v>
      </c>
      <c r="H557" s="95">
        <v>259.81</v>
      </c>
      <c r="I557" s="96">
        <v>364.73</v>
      </c>
      <c r="J557" s="97">
        <v>47.04</v>
      </c>
      <c r="K557" s="95">
        <v>54.35</v>
      </c>
      <c r="L557" s="95">
        <v>54.84</v>
      </c>
      <c r="M557" s="95">
        <v>56.1</v>
      </c>
      <c r="N557" s="134" t="str">
        <f t="shared" si="24"/>
        <v>1807</v>
      </c>
      <c r="O557" s="135">
        <f t="shared" si="25"/>
        <v>102732</v>
      </c>
      <c r="P557" s="136">
        <f t="shared" si="26"/>
        <v>5707.35</v>
      </c>
    </row>
    <row r="558" spans="1:16" ht="13.5" thickBot="1" x14ac:dyDescent="0.25">
      <c r="A558" s="93" t="s">
        <v>212</v>
      </c>
      <c r="B558" s="93" t="s">
        <v>232</v>
      </c>
      <c r="C558" s="93" t="s">
        <v>233</v>
      </c>
      <c r="D558" s="94">
        <v>101487</v>
      </c>
      <c r="E558" s="94">
        <v>75762</v>
      </c>
      <c r="F558" s="95">
        <v>5638.15</v>
      </c>
      <c r="G558" s="95">
        <v>7806.7</v>
      </c>
      <c r="H558" s="95">
        <v>256.66000000000003</v>
      </c>
      <c r="I558" s="96">
        <v>360.31</v>
      </c>
      <c r="J558" s="97">
        <v>46.47</v>
      </c>
      <c r="K558" s="95">
        <v>53.7</v>
      </c>
      <c r="L558" s="95">
        <v>54.18</v>
      </c>
      <c r="M558" s="95">
        <v>55.42</v>
      </c>
      <c r="N558" s="134" t="str">
        <f t="shared" si="24"/>
        <v>1806</v>
      </c>
      <c r="O558" s="135">
        <f t="shared" si="25"/>
        <v>101487</v>
      </c>
      <c r="P558" s="136">
        <f t="shared" si="26"/>
        <v>5638.15</v>
      </c>
    </row>
    <row r="559" spans="1:16" ht="13.5" thickBot="1" x14ac:dyDescent="0.25">
      <c r="A559" s="93" t="s">
        <v>212</v>
      </c>
      <c r="B559" s="93" t="s">
        <v>234</v>
      </c>
      <c r="C559" s="93" t="s">
        <v>235</v>
      </c>
      <c r="D559" s="94">
        <v>100240</v>
      </c>
      <c r="E559" s="94">
        <v>74515</v>
      </c>
      <c r="F559" s="95">
        <v>5568.9</v>
      </c>
      <c r="G559" s="95">
        <v>7710.75</v>
      </c>
      <c r="H559" s="95">
        <v>253.5</v>
      </c>
      <c r="I559" s="96">
        <v>355.88</v>
      </c>
      <c r="J559" s="97">
        <v>45.9</v>
      </c>
      <c r="K559" s="95">
        <v>53.04</v>
      </c>
      <c r="L559" s="95">
        <v>53.51</v>
      </c>
      <c r="M559" s="95">
        <v>54.74</v>
      </c>
      <c r="N559" s="134" t="str">
        <f t="shared" si="24"/>
        <v>1805</v>
      </c>
      <c r="O559" s="135">
        <f t="shared" si="25"/>
        <v>100240</v>
      </c>
      <c r="P559" s="136">
        <f t="shared" si="26"/>
        <v>5568.9</v>
      </c>
    </row>
    <row r="560" spans="1:16" ht="13.5" thickBot="1" x14ac:dyDescent="0.25">
      <c r="A560" s="93" t="s">
        <v>212</v>
      </c>
      <c r="B560" s="93" t="s">
        <v>236</v>
      </c>
      <c r="C560" s="93" t="s">
        <v>237</v>
      </c>
      <c r="D560" s="94">
        <v>98573</v>
      </c>
      <c r="E560" s="94">
        <v>72848</v>
      </c>
      <c r="F560" s="95">
        <v>5476.3</v>
      </c>
      <c r="G560" s="95">
        <v>7582.55</v>
      </c>
      <c r="H560" s="95">
        <v>249.29</v>
      </c>
      <c r="I560" s="96">
        <v>349.96</v>
      </c>
      <c r="J560" s="97">
        <v>45.13</v>
      </c>
      <c r="K560" s="95">
        <v>52.15</v>
      </c>
      <c r="L560" s="95">
        <v>52.62</v>
      </c>
      <c r="M560" s="95">
        <v>53.83</v>
      </c>
      <c r="N560" s="134" t="str">
        <f t="shared" si="24"/>
        <v>1804</v>
      </c>
      <c r="O560" s="135">
        <f t="shared" si="25"/>
        <v>98573</v>
      </c>
      <c r="P560" s="136">
        <f t="shared" si="26"/>
        <v>5476.3</v>
      </c>
    </row>
    <row r="561" spans="1:16" ht="13.5" thickBot="1" x14ac:dyDescent="0.25">
      <c r="A561" s="93" t="s">
        <v>212</v>
      </c>
      <c r="B561" s="93" t="s">
        <v>238</v>
      </c>
      <c r="C561" s="93" t="s">
        <v>239</v>
      </c>
      <c r="D561" s="94">
        <v>96907</v>
      </c>
      <c r="E561" s="94">
        <v>71182</v>
      </c>
      <c r="F561" s="95">
        <v>5383.7</v>
      </c>
      <c r="G561" s="95">
        <v>7454.4</v>
      </c>
      <c r="H561" s="95">
        <v>245.08</v>
      </c>
      <c r="I561" s="96">
        <v>344.05</v>
      </c>
      <c r="J561" s="97">
        <v>44.37</v>
      </c>
      <c r="K561" s="95">
        <v>51.27</v>
      </c>
      <c r="L561" s="95">
        <v>51.73</v>
      </c>
      <c r="M561" s="95">
        <v>52.92</v>
      </c>
      <c r="N561" s="134" t="str">
        <f t="shared" si="24"/>
        <v>1803</v>
      </c>
      <c r="O561" s="135">
        <f t="shared" si="25"/>
        <v>96907</v>
      </c>
      <c r="P561" s="136">
        <f t="shared" si="26"/>
        <v>5383.7</v>
      </c>
    </row>
    <row r="562" spans="1:16" ht="13.5" thickBot="1" x14ac:dyDescent="0.25">
      <c r="A562" s="93" t="s">
        <v>212</v>
      </c>
      <c r="B562" s="93" t="s">
        <v>240</v>
      </c>
      <c r="C562" s="93" t="s">
        <v>241</v>
      </c>
      <c r="D562" s="94">
        <v>93572</v>
      </c>
      <c r="E562" s="94">
        <v>67847</v>
      </c>
      <c r="F562" s="95">
        <v>5198.45</v>
      </c>
      <c r="G562" s="95">
        <v>7197.85</v>
      </c>
      <c r="H562" s="95">
        <v>236.64</v>
      </c>
      <c r="I562" s="96">
        <v>332.21</v>
      </c>
      <c r="J562" s="97">
        <v>42.84</v>
      </c>
      <c r="K562" s="95">
        <v>49.5</v>
      </c>
      <c r="L562" s="95">
        <v>49.95</v>
      </c>
      <c r="M562" s="95">
        <v>51.1</v>
      </c>
      <c r="N562" s="134" t="str">
        <f t="shared" si="24"/>
        <v>1802</v>
      </c>
      <c r="O562" s="135">
        <f t="shared" si="25"/>
        <v>93572</v>
      </c>
      <c r="P562" s="136">
        <f t="shared" si="26"/>
        <v>5198.45</v>
      </c>
    </row>
    <row r="563" spans="1:16" ht="13.5" thickBot="1" x14ac:dyDescent="0.25">
      <c r="A563" s="93" t="s">
        <v>212</v>
      </c>
      <c r="B563" s="93" t="s">
        <v>242</v>
      </c>
      <c r="C563" s="93" t="s">
        <v>184</v>
      </c>
      <c r="D563" s="94">
        <v>90243</v>
      </c>
      <c r="E563" s="94">
        <v>64518</v>
      </c>
      <c r="F563" s="95">
        <v>5013.5</v>
      </c>
      <c r="G563" s="95">
        <v>6941.75</v>
      </c>
      <c r="H563" s="95">
        <v>228.22</v>
      </c>
      <c r="I563" s="96">
        <v>320.39</v>
      </c>
      <c r="J563" s="97">
        <v>41.32</v>
      </c>
      <c r="K563" s="95">
        <v>47.75</v>
      </c>
      <c r="L563" s="95">
        <v>48.17</v>
      </c>
      <c r="M563" s="95">
        <v>49.28</v>
      </c>
      <c r="N563" s="134" t="str">
        <f t="shared" si="24"/>
        <v>1801</v>
      </c>
      <c r="O563" s="135">
        <f t="shared" si="25"/>
        <v>90243</v>
      </c>
      <c r="P563" s="136">
        <f t="shared" si="26"/>
        <v>5013.5</v>
      </c>
    </row>
    <row r="564" spans="1:16" ht="13.5" thickBot="1" x14ac:dyDescent="0.25">
      <c r="A564" s="93" t="s">
        <v>210</v>
      </c>
      <c r="B564" s="93" t="s">
        <v>185</v>
      </c>
      <c r="C564" s="93" t="s">
        <v>186</v>
      </c>
      <c r="D564" s="94">
        <v>148532</v>
      </c>
      <c r="E564" s="94">
        <v>122807</v>
      </c>
      <c r="F564" s="95">
        <v>8251.7999999999993</v>
      </c>
      <c r="G564" s="95">
        <v>11425.55</v>
      </c>
      <c r="H564" s="95">
        <v>375.63</v>
      </c>
      <c r="I564" s="96">
        <v>527.33000000000004</v>
      </c>
      <c r="J564" s="97">
        <v>68.010000000000005</v>
      </c>
      <c r="K564" s="95">
        <v>78.59</v>
      </c>
      <c r="L564" s="95">
        <v>79.290000000000006</v>
      </c>
      <c r="M564" s="95">
        <v>81.12</v>
      </c>
      <c r="N564" s="134" t="str">
        <f t="shared" si="24"/>
        <v>1931</v>
      </c>
      <c r="O564" s="135">
        <f t="shared" si="25"/>
        <v>148532</v>
      </c>
      <c r="P564" s="136">
        <f t="shared" si="26"/>
        <v>8251.7999999999993</v>
      </c>
    </row>
    <row r="565" spans="1:16" ht="13.5" thickBot="1" x14ac:dyDescent="0.25">
      <c r="A565" s="93" t="s">
        <v>210</v>
      </c>
      <c r="B565" s="93" t="s">
        <v>187</v>
      </c>
      <c r="C565" s="93" t="s">
        <v>188</v>
      </c>
      <c r="D565" s="94">
        <v>147007</v>
      </c>
      <c r="E565" s="94">
        <v>121282</v>
      </c>
      <c r="F565" s="95">
        <v>8167.05</v>
      </c>
      <c r="G565" s="95">
        <v>11308.25</v>
      </c>
      <c r="H565" s="95">
        <v>371.78</v>
      </c>
      <c r="I565" s="96">
        <v>521.91999999999996</v>
      </c>
      <c r="J565" s="97">
        <v>67.31</v>
      </c>
      <c r="K565" s="95">
        <v>77.78</v>
      </c>
      <c r="L565" s="95">
        <v>78.48</v>
      </c>
      <c r="M565" s="95">
        <v>80.28</v>
      </c>
      <c r="N565" s="134" t="str">
        <f t="shared" si="24"/>
        <v>1930</v>
      </c>
      <c r="O565" s="135">
        <f t="shared" si="25"/>
        <v>147007</v>
      </c>
      <c r="P565" s="136">
        <f t="shared" si="26"/>
        <v>8167.05</v>
      </c>
    </row>
    <row r="566" spans="1:16" ht="13.5" thickBot="1" x14ac:dyDescent="0.25">
      <c r="A566" s="93" t="s">
        <v>210</v>
      </c>
      <c r="B566" s="93" t="s">
        <v>189</v>
      </c>
      <c r="C566" s="93" t="s">
        <v>190</v>
      </c>
      <c r="D566" s="94">
        <v>145483</v>
      </c>
      <c r="E566" s="94">
        <v>119758</v>
      </c>
      <c r="F566" s="95">
        <v>8082.4</v>
      </c>
      <c r="G566" s="95">
        <v>11191</v>
      </c>
      <c r="H566" s="95">
        <v>367.92</v>
      </c>
      <c r="I566" s="96">
        <v>516.51</v>
      </c>
      <c r="J566" s="97">
        <v>66.61</v>
      </c>
      <c r="K566" s="95">
        <v>76.97</v>
      </c>
      <c r="L566" s="95">
        <v>77.66</v>
      </c>
      <c r="M566" s="95">
        <v>79.45</v>
      </c>
      <c r="N566" s="134" t="str">
        <f t="shared" si="24"/>
        <v>1929</v>
      </c>
      <c r="O566" s="135">
        <f t="shared" si="25"/>
        <v>145483</v>
      </c>
      <c r="P566" s="136">
        <f t="shared" si="26"/>
        <v>8082.4</v>
      </c>
    </row>
    <row r="567" spans="1:16" ht="13.5" thickBot="1" x14ac:dyDescent="0.25">
      <c r="A567" s="93" t="s">
        <v>210</v>
      </c>
      <c r="B567" s="93" t="s">
        <v>191</v>
      </c>
      <c r="C567" s="93" t="s">
        <v>192</v>
      </c>
      <c r="D567" s="94">
        <v>143956</v>
      </c>
      <c r="E567" s="94">
        <v>118231</v>
      </c>
      <c r="F567" s="95">
        <v>7997.55</v>
      </c>
      <c r="G567" s="95">
        <v>11073.55</v>
      </c>
      <c r="H567" s="95">
        <v>364.06</v>
      </c>
      <c r="I567" s="96">
        <v>511.09</v>
      </c>
      <c r="J567" s="97">
        <v>65.91</v>
      </c>
      <c r="K567" s="95">
        <v>76.16</v>
      </c>
      <c r="L567" s="95">
        <v>76.84</v>
      </c>
      <c r="M567" s="95">
        <v>78.61</v>
      </c>
      <c r="N567" s="134" t="str">
        <f t="shared" si="24"/>
        <v>1928</v>
      </c>
      <c r="O567" s="135">
        <f t="shared" si="25"/>
        <v>143956</v>
      </c>
      <c r="P567" s="136">
        <f t="shared" si="26"/>
        <v>7997.55</v>
      </c>
    </row>
    <row r="568" spans="1:16" ht="13.5" thickBot="1" x14ac:dyDescent="0.25">
      <c r="A568" s="93" t="s">
        <v>210</v>
      </c>
      <c r="B568" s="93" t="s">
        <v>193</v>
      </c>
      <c r="C568" s="93" t="s">
        <v>194</v>
      </c>
      <c r="D568" s="94">
        <v>142427</v>
      </c>
      <c r="E568" s="94">
        <v>116702</v>
      </c>
      <c r="F568" s="95">
        <v>7912.6</v>
      </c>
      <c r="G568" s="95">
        <v>10955.9</v>
      </c>
      <c r="H568" s="95">
        <v>360.19</v>
      </c>
      <c r="I568" s="96">
        <v>505.66</v>
      </c>
      <c r="J568" s="97">
        <v>65.209999999999994</v>
      </c>
      <c r="K568" s="95">
        <v>75.349999999999994</v>
      </c>
      <c r="L568" s="95">
        <v>76.03</v>
      </c>
      <c r="M568" s="95">
        <v>77.78</v>
      </c>
      <c r="N568" s="134" t="str">
        <f t="shared" si="24"/>
        <v>1927</v>
      </c>
      <c r="O568" s="135">
        <f t="shared" si="25"/>
        <v>142427</v>
      </c>
      <c r="P568" s="136">
        <f t="shared" si="26"/>
        <v>7912.6</v>
      </c>
    </row>
    <row r="569" spans="1:16" ht="13.5" thickBot="1" x14ac:dyDescent="0.25">
      <c r="A569" s="93" t="s">
        <v>210</v>
      </c>
      <c r="B569" s="93" t="s">
        <v>195</v>
      </c>
      <c r="C569" s="93" t="s">
        <v>196</v>
      </c>
      <c r="D569" s="94">
        <v>140903</v>
      </c>
      <c r="E569" s="94">
        <v>115178</v>
      </c>
      <c r="F569" s="95">
        <v>7827.95</v>
      </c>
      <c r="G569" s="95">
        <v>10838.7</v>
      </c>
      <c r="H569" s="95">
        <v>356.34</v>
      </c>
      <c r="I569" s="96">
        <v>500.25</v>
      </c>
      <c r="J569" s="97">
        <v>64.52</v>
      </c>
      <c r="K569" s="95">
        <v>74.55</v>
      </c>
      <c r="L569" s="95">
        <v>75.22</v>
      </c>
      <c r="M569" s="95">
        <v>76.95</v>
      </c>
      <c r="N569" s="134" t="str">
        <f t="shared" si="24"/>
        <v>1926</v>
      </c>
      <c r="O569" s="135">
        <f t="shared" si="25"/>
        <v>140903</v>
      </c>
      <c r="P569" s="136">
        <f t="shared" si="26"/>
        <v>7827.95</v>
      </c>
    </row>
    <row r="570" spans="1:16" ht="13.5" thickBot="1" x14ac:dyDescent="0.25">
      <c r="A570" s="93" t="s">
        <v>210</v>
      </c>
      <c r="B570" s="93" t="s">
        <v>197</v>
      </c>
      <c r="C570" s="93" t="s">
        <v>198</v>
      </c>
      <c r="D570" s="94">
        <v>139375</v>
      </c>
      <c r="E570" s="94">
        <v>113650</v>
      </c>
      <c r="F570" s="95">
        <v>7743.05</v>
      </c>
      <c r="G570" s="95">
        <v>10721.15</v>
      </c>
      <c r="H570" s="95">
        <v>352.48</v>
      </c>
      <c r="I570" s="96">
        <v>494.82</v>
      </c>
      <c r="J570" s="97">
        <v>63.82</v>
      </c>
      <c r="K570" s="95">
        <v>73.739999999999995</v>
      </c>
      <c r="L570" s="95">
        <v>74.41</v>
      </c>
      <c r="M570" s="95">
        <v>76.12</v>
      </c>
      <c r="N570" s="134" t="str">
        <f t="shared" si="24"/>
        <v>1925</v>
      </c>
      <c r="O570" s="135">
        <f t="shared" si="25"/>
        <v>139375</v>
      </c>
      <c r="P570" s="136">
        <f t="shared" si="26"/>
        <v>7743.05</v>
      </c>
    </row>
    <row r="571" spans="1:16" ht="13.5" thickBot="1" x14ac:dyDescent="0.25">
      <c r="A571" s="93" t="s">
        <v>210</v>
      </c>
      <c r="B571" s="93" t="s">
        <v>199</v>
      </c>
      <c r="C571" s="93" t="s">
        <v>200</v>
      </c>
      <c r="D571" s="94">
        <v>137851</v>
      </c>
      <c r="E571" s="94">
        <v>112126</v>
      </c>
      <c r="F571" s="95">
        <v>7658.4</v>
      </c>
      <c r="G571" s="95">
        <v>10603.9</v>
      </c>
      <c r="H571" s="95">
        <v>348.62</v>
      </c>
      <c r="I571" s="96">
        <v>489.41</v>
      </c>
      <c r="J571" s="97">
        <v>63.12</v>
      </c>
      <c r="K571" s="95">
        <v>72.94</v>
      </c>
      <c r="L571" s="95">
        <v>73.59</v>
      </c>
      <c r="M571" s="95">
        <v>75.28</v>
      </c>
      <c r="N571" s="134" t="str">
        <f t="shared" si="24"/>
        <v>1924</v>
      </c>
      <c r="O571" s="135">
        <f t="shared" si="25"/>
        <v>137851</v>
      </c>
      <c r="P571" s="136">
        <f t="shared" si="26"/>
        <v>7658.4</v>
      </c>
    </row>
    <row r="572" spans="1:16" ht="13.5" thickBot="1" x14ac:dyDescent="0.25">
      <c r="A572" s="93" t="s">
        <v>210</v>
      </c>
      <c r="B572" s="93" t="s">
        <v>201</v>
      </c>
      <c r="C572" s="93" t="s">
        <v>202</v>
      </c>
      <c r="D572" s="94">
        <v>136322</v>
      </c>
      <c r="E572" s="94">
        <v>110597</v>
      </c>
      <c r="F572" s="95">
        <v>7573.45</v>
      </c>
      <c r="G572" s="95">
        <v>10486.3</v>
      </c>
      <c r="H572" s="95">
        <v>344.76</v>
      </c>
      <c r="I572" s="96">
        <v>483.98</v>
      </c>
      <c r="J572" s="97">
        <v>62.42</v>
      </c>
      <c r="K572" s="95">
        <v>72.13</v>
      </c>
      <c r="L572" s="95">
        <v>72.78</v>
      </c>
      <c r="M572" s="95">
        <v>74.45</v>
      </c>
      <c r="N572" s="134" t="str">
        <f t="shared" si="24"/>
        <v>1923</v>
      </c>
      <c r="O572" s="135">
        <f t="shared" si="25"/>
        <v>136322</v>
      </c>
      <c r="P572" s="136">
        <f t="shared" si="26"/>
        <v>7573.45</v>
      </c>
    </row>
    <row r="573" spans="1:16" ht="13.5" thickBot="1" x14ac:dyDescent="0.25">
      <c r="A573" s="93" t="s">
        <v>210</v>
      </c>
      <c r="B573" s="93" t="s">
        <v>203</v>
      </c>
      <c r="C573" s="93" t="s">
        <v>204</v>
      </c>
      <c r="D573" s="94">
        <v>134798</v>
      </c>
      <c r="E573" s="94">
        <v>109073</v>
      </c>
      <c r="F573" s="95">
        <v>7488.8</v>
      </c>
      <c r="G573" s="95">
        <v>10369.1</v>
      </c>
      <c r="H573" s="95">
        <v>340.9</v>
      </c>
      <c r="I573" s="96">
        <v>478.57</v>
      </c>
      <c r="J573" s="97">
        <v>61.72</v>
      </c>
      <c r="K573" s="95">
        <v>71.319999999999993</v>
      </c>
      <c r="L573" s="95">
        <v>71.959999999999994</v>
      </c>
      <c r="M573" s="95">
        <v>73.61</v>
      </c>
      <c r="N573" s="134" t="str">
        <f t="shared" si="24"/>
        <v>1922</v>
      </c>
      <c r="O573" s="135">
        <f t="shared" si="25"/>
        <v>134798</v>
      </c>
      <c r="P573" s="136">
        <f t="shared" si="26"/>
        <v>7488.8</v>
      </c>
    </row>
    <row r="574" spans="1:16" ht="13.5" thickBot="1" x14ac:dyDescent="0.25">
      <c r="A574" s="93" t="s">
        <v>210</v>
      </c>
      <c r="B574" s="93" t="s">
        <v>205</v>
      </c>
      <c r="C574" s="93" t="s">
        <v>206</v>
      </c>
      <c r="D574" s="94">
        <v>133273</v>
      </c>
      <c r="E574" s="94">
        <v>107548</v>
      </c>
      <c r="F574" s="95">
        <v>7404.05</v>
      </c>
      <c r="G574" s="95">
        <v>10251.75</v>
      </c>
      <c r="H574" s="95">
        <v>337.04</v>
      </c>
      <c r="I574" s="96">
        <v>473.16</v>
      </c>
      <c r="J574" s="97">
        <v>61.02</v>
      </c>
      <c r="K574" s="95">
        <v>70.510000000000005</v>
      </c>
      <c r="L574" s="95">
        <v>71.14</v>
      </c>
      <c r="M574" s="95">
        <v>72.78</v>
      </c>
      <c r="N574" s="134" t="str">
        <f t="shared" si="24"/>
        <v>1921</v>
      </c>
      <c r="O574" s="135">
        <f t="shared" si="25"/>
        <v>133273</v>
      </c>
      <c r="P574" s="136">
        <f t="shared" si="26"/>
        <v>7404.05</v>
      </c>
    </row>
    <row r="575" spans="1:16" ht="13.5" thickBot="1" x14ac:dyDescent="0.25">
      <c r="A575" s="93" t="s">
        <v>210</v>
      </c>
      <c r="B575" s="93" t="s">
        <v>207</v>
      </c>
      <c r="C575" s="93" t="s">
        <v>208</v>
      </c>
      <c r="D575" s="94">
        <v>131747</v>
      </c>
      <c r="E575" s="94">
        <v>106022</v>
      </c>
      <c r="F575" s="95">
        <v>7319.3</v>
      </c>
      <c r="G575" s="95">
        <v>10134.4</v>
      </c>
      <c r="H575" s="95">
        <v>333.19</v>
      </c>
      <c r="I575" s="96">
        <v>467.74</v>
      </c>
      <c r="J575" s="97">
        <v>60.32</v>
      </c>
      <c r="K575" s="95">
        <v>69.7</v>
      </c>
      <c r="L575" s="95">
        <v>70.33</v>
      </c>
      <c r="M575" s="95">
        <v>71.94</v>
      </c>
      <c r="N575" s="134" t="str">
        <f t="shared" si="24"/>
        <v>1920</v>
      </c>
      <c r="O575" s="135">
        <f t="shared" si="25"/>
        <v>131747</v>
      </c>
      <c r="P575" s="136">
        <f t="shared" si="26"/>
        <v>7319.3</v>
      </c>
    </row>
    <row r="576" spans="1:16" ht="13.5" thickBot="1" x14ac:dyDescent="0.25">
      <c r="A576" s="93" t="s">
        <v>210</v>
      </c>
      <c r="B576" s="93" t="s">
        <v>209</v>
      </c>
      <c r="C576" s="93" t="s">
        <v>210</v>
      </c>
      <c r="D576" s="94">
        <v>130221</v>
      </c>
      <c r="E576" s="94">
        <v>104496</v>
      </c>
      <c r="F576" s="95">
        <v>7234.5</v>
      </c>
      <c r="G576" s="95">
        <v>10017</v>
      </c>
      <c r="H576" s="95">
        <v>329.33</v>
      </c>
      <c r="I576" s="96">
        <v>462.32</v>
      </c>
      <c r="J576" s="97">
        <v>59.63</v>
      </c>
      <c r="K576" s="95">
        <v>68.900000000000006</v>
      </c>
      <c r="L576" s="95">
        <v>69.52</v>
      </c>
      <c r="M576" s="95">
        <v>71.12</v>
      </c>
      <c r="N576" s="134" t="str">
        <f t="shared" si="24"/>
        <v>1919</v>
      </c>
      <c r="O576" s="135">
        <f t="shared" si="25"/>
        <v>130221</v>
      </c>
      <c r="P576" s="136">
        <f t="shared" si="26"/>
        <v>7234.5</v>
      </c>
    </row>
    <row r="577" spans="1:16" ht="13.5" thickBot="1" x14ac:dyDescent="0.25">
      <c r="A577" s="93" t="s">
        <v>210</v>
      </c>
      <c r="B577" s="93" t="s">
        <v>211</v>
      </c>
      <c r="C577" s="93" t="s">
        <v>212</v>
      </c>
      <c r="D577" s="94">
        <v>128438</v>
      </c>
      <c r="E577" s="94">
        <v>102713</v>
      </c>
      <c r="F577" s="95">
        <v>7135.45</v>
      </c>
      <c r="G577" s="95">
        <v>9879.85</v>
      </c>
      <c r="H577" s="95">
        <v>324.82</v>
      </c>
      <c r="I577" s="96">
        <v>455.99</v>
      </c>
      <c r="J577" s="97">
        <v>58.81</v>
      </c>
      <c r="K577" s="95">
        <v>67.95</v>
      </c>
      <c r="L577" s="95">
        <v>68.569999999999993</v>
      </c>
      <c r="M577" s="95">
        <v>70.14</v>
      </c>
      <c r="N577" s="134" t="str">
        <f t="shared" si="24"/>
        <v>1918</v>
      </c>
      <c r="O577" s="135">
        <f t="shared" si="25"/>
        <v>128438</v>
      </c>
      <c r="P577" s="136">
        <f t="shared" si="26"/>
        <v>7135.45</v>
      </c>
    </row>
    <row r="578" spans="1:16" ht="13.5" thickBot="1" x14ac:dyDescent="0.25">
      <c r="A578" s="93" t="s">
        <v>210</v>
      </c>
      <c r="B578" s="93" t="s">
        <v>213</v>
      </c>
      <c r="C578" s="93" t="s">
        <v>214</v>
      </c>
      <c r="D578" s="94">
        <v>126659</v>
      </c>
      <c r="E578" s="94">
        <v>100934</v>
      </c>
      <c r="F578" s="95">
        <v>7036.6</v>
      </c>
      <c r="G578" s="95">
        <v>9743</v>
      </c>
      <c r="H578" s="95">
        <v>320.32</v>
      </c>
      <c r="I578" s="96">
        <v>449.68</v>
      </c>
      <c r="J578" s="97">
        <v>57.99</v>
      </c>
      <c r="K578" s="95">
        <v>67.010000000000005</v>
      </c>
      <c r="L578" s="95">
        <v>67.61</v>
      </c>
      <c r="M578" s="95">
        <v>69.16</v>
      </c>
      <c r="N578" s="134" t="str">
        <f t="shared" si="24"/>
        <v>1917</v>
      </c>
      <c r="O578" s="135">
        <f t="shared" si="25"/>
        <v>126659</v>
      </c>
      <c r="P578" s="136">
        <f t="shared" si="26"/>
        <v>7036.6</v>
      </c>
    </row>
    <row r="579" spans="1:16" ht="13.5" thickBot="1" x14ac:dyDescent="0.25">
      <c r="A579" s="93" t="s">
        <v>210</v>
      </c>
      <c r="B579" s="93" t="s">
        <v>215</v>
      </c>
      <c r="C579" s="93" t="s">
        <v>216</v>
      </c>
      <c r="D579" s="94">
        <v>124878</v>
      </c>
      <c r="E579" s="94">
        <v>99153</v>
      </c>
      <c r="F579" s="95">
        <v>6937.65</v>
      </c>
      <c r="G579" s="95">
        <v>9606</v>
      </c>
      <c r="H579" s="95">
        <v>315.81</v>
      </c>
      <c r="I579" s="96">
        <v>443.35</v>
      </c>
      <c r="J579" s="97">
        <v>57.18</v>
      </c>
      <c r="K579" s="95">
        <v>66.069999999999993</v>
      </c>
      <c r="L579" s="95">
        <v>66.67</v>
      </c>
      <c r="M579" s="95">
        <v>68.2</v>
      </c>
      <c r="N579" s="134" t="str">
        <f t="shared" si="24"/>
        <v>1916</v>
      </c>
      <c r="O579" s="135">
        <f t="shared" si="25"/>
        <v>124878</v>
      </c>
      <c r="P579" s="136">
        <f t="shared" si="26"/>
        <v>6937.65</v>
      </c>
    </row>
    <row r="580" spans="1:16" ht="13.5" thickBot="1" x14ac:dyDescent="0.25">
      <c r="A580" s="93" t="s">
        <v>210</v>
      </c>
      <c r="B580" s="93" t="s">
        <v>217</v>
      </c>
      <c r="C580" s="93" t="s">
        <v>218</v>
      </c>
      <c r="D580" s="94">
        <v>123098</v>
      </c>
      <c r="E580" s="94">
        <v>97373</v>
      </c>
      <c r="F580" s="95">
        <v>6838.8</v>
      </c>
      <c r="G580" s="95">
        <v>9469.1</v>
      </c>
      <c r="H580" s="95">
        <v>311.31</v>
      </c>
      <c r="I580" s="96">
        <v>437.03</v>
      </c>
      <c r="J580" s="97">
        <v>56.36</v>
      </c>
      <c r="K580" s="95">
        <v>65.12</v>
      </c>
      <c r="L580" s="95">
        <v>65.709999999999994</v>
      </c>
      <c r="M580" s="95">
        <v>67.22</v>
      </c>
      <c r="N580" s="134" t="str">
        <f t="shared" si="24"/>
        <v>1915</v>
      </c>
      <c r="O580" s="135">
        <f t="shared" si="25"/>
        <v>123098</v>
      </c>
      <c r="P580" s="136">
        <f t="shared" si="26"/>
        <v>6838.8</v>
      </c>
    </row>
    <row r="581" spans="1:16" ht="13.5" thickBot="1" x14ac:dyDescent="0.25">
      <c r="A581" s="93" t="s">
        <v>210</v>
      </c>
      <c r="B581" s="93" t="s">
        <v>219</v>
      </c>
      <c r="C581" s="93" t="s">
        <v>220</v>
      </c>
      <c r="D581" s="94">
        <v>121319</v>
      </c>
      <c r="E581" s="94">
        <v>95594</v>
      </c>
      <c r="F581" s="95">
        <v>6739.95</v>
      </c>
      <c r="G581" s="95">
        <v>9332.25</v>
      </c>
      <c r="H581" s="95">
        <v>306.81</v>
      </c>
      <c r="I581" s="96">
        <v>430.72</v>
      </c>
      <c r="J581" s="97">
        <v>55.55</v>
      </c>
      <c r="K581" s="95">
        <v>64.19</v>
      </c>
      <c r="L581" s="95">
        <v>64.77</v>
      </c>
      <c r="M581" s="95">
        <v>66.25</v>
      </c>
      <c r="N581" s="134" t="str">
        <f t="shared" si="24"/>
        <v>1914</v>
      </c>
      <c r="O581" s="135">
        <f t="shared" si="25"/>
        <v>121319</v>
      </c>
      <c r="P581" s="136">
        <f t="shared" si="26"/>
        <v>6739.95</v>
      </c>
    </row>
    <row r="582" spans="1:16" ht="13.5" thickBot="1" x14ac:dyDescent="0.25">
      <c r="A582" s="93" t="s">
        <v>210</v>
      </c>
      <c r="B582" s="93" t="s">
        <v>221</v>
      </c>
      <c r="C582" s="93" t="s">
        <v>222</v>
      </c>
      <c r="D582" s="94">
        <v>119536</v>
      </c>
      <c r="E582" s="94">
        <v>93811</v>
      </c>
      <c r="F582" s="95">
        <v>6640.9</v>
      </c>
      <c r="G582" s="95">
        <v>9195.1</v>
      </c>
      <c r="H582" s="95">
        <v>302.3</v>
      </c>
      <c r="I582" s="96">
        <v>424.39</v>
      </c>
      <c r="J582" s="97">
        <v>54.73</v>
      </c>
      <c r="K582" s="95">
        <v>63.24</v>
      </c>
      <c r="L582" s="95">
        <v>63.81</v>
      </c>
      <c r="M582" s="95">
        <v>65.28</v>
      </c>
      <c r="N582" s="134" t="str">
        <f t="shared" si="24"/>
        <v>1913</v>
      </c>
      <c r="O582" s="135">
        <f t="shared" si="25"/>
        <v>119536</v>
      </c>
      <c r="P582" s="136">
        <f t="shared" si="26"/>
        <v>6640.9</v>
      </c>
    </row>
    <row r="583" spans="1:16" ht="13.5" thickBot="1" x14ac:dyDescent="0.25">
      <c r="A583" s="93" t="s">
        <v>210</v>
      </c>
      <c r="B583" s="93" t="s">
        <v>223</v>
      </c>
      <c r="C583" s="93" t="s">
        <v>180</v>
      </c>
      <c r="D583" s="94">
        <v>118178</v>
      </c>
      <c r="E583" s="94">
        <v>92453</v>
      </c>
      <c r="F583" s="95">
        <v>6565.45</v>
      </c>
      <c r="G583" s="95">
        <v>9090.6</v>
      </c>
      <c r="H583" s="95">
        <v>298.87</v>
      </c>
      <c r="I583" s="96">
        <v>419.57</v>
      </c>
      <c r="J583" s="97">
        <v>54.11</v>
      </c>
      <c r="K583" s="95">
        <v>62.52</v>
      </c>
      <c r="L583" s="95">
        <v>63.09</v>
      </c>
      <c r="M583" s="95">
        <v>64.540000000000006</v>
      </c>
      <c r="N583" s="134" t="str">
        <f t="shared" ref="N583:N646" si="27">_xlfn.NUMBERVALUE(A583)&amp;C583</f>
        <v>1912</v>
      </c>
      <c r="O583" s="135">
        <f t="shared" ref="O583:O646" si="28">D583</f>
        <v>118178</v>
      </c>
      <c r="P583" s="136">
        <f t="shared" ref="P583:P646" si="29">F583</f>
        <v>6565.45</v>
      </c>
    </row>
    <row r="584" spans="1:16" ht="13.5" thickBot="1" x14ac:dyDescent="0.25">
      <c r="A584" s="93" t="s">
        <v>210</v>
      </c>
      <c r="B584" s="93" t="s">
        <v>224</v>
      </c>
      <c r="C584" s="93" t="s">
        <v>179</v>
      </c>
      <c r="D584" s="94">
        <v>116820</v>
      </c>
      <c r="E584" s="94">
        <v>91095</v>
      </c>
      <c r="F584" s="95">
        <v>6490</v>
      </c>
      <c r="G584" s="95">
        <v>8986.15</v>
      </c>
      <c r="H584" s="95">
        <v>295.44</v>
      </c>
      <c r="I584" s="96">
        <v>414.75</v>
      </c>
      <c r="J584" s="97">
        <v>53.49</v>
      </c>
      <c r="K584" s="95">
        <v>61.81</v>
      </c>
      <c r="L584" s="95">
        <v>62.36</v>
      </c>
      <c r="M584" s="95">
        <v>63.8</v>
      </c>
      <c r="N584" s="134" t="str">
        <f t="shared" si="27"/>
        <v>1911</v>
      </c>
      <c r="O584" s="135">
        <f t="shared" si="28"/>
        <v>116820</v>
      </c>
      <c r="P584" s="136">
        <f t="shared" si="29"/>
        <v>6490</v>
      </c>
    </row>
    <row r="585" spans="1:16" ht="13.5" thickBot="1" x14ac:dyDescent="0.25">
      <c r="A585" s="93" t="s">
        <v>210</v>
      </c>
      <c r="B585" s="93" t="s">
        <v>225</v>
      </c>
      <c r="C585" s="93" t="s">
        <v>178</v>
      </c>
      <c r="D585" s="94">
        <v>115040</v>
      </c>
      <c r="E585" s="94">
        <v>89315</v>
      </c>
      <c r="F585" s="95">
        <v>6391.1</v>
      </c>
      <c r="G585" s="95">
        <v>8849.25</v>
      </c>
      <c r="H585" s="95">
        <v>290.93</v>
      </c>
      <c r="I585" s="96">
        <v>408.43</v>
      </c>
      <c r="J585" s="97">
        <v>52.67</v>
      </c>
      <c r="K585" s="95">
        <v>60.86</v>
      </c>
      <c r="L585" s="95">
        <v>61.41</v>
      </c>
      <c r="M585" s="95">
        <v>62.82</v>
      </c>
      <c r="N585" s="134" t="str">
        <f t="shared" si="27"/>
        <v>1910</v>
      </c>
      <c r="O585" s="135">
        <f t="shared" si="28"/>
        <v>115040</v>
      </c>
      <c r="P585" s="136">
        <f t="shared" si="29"/>
        <v>6391.1</v>
      </c>
    </row>
    <row r="586" spans="1:16" ht="13.5" thickBot="1" x14ac:dyDescent="0.25">
      <c r="A586" s="93" t="s">
        <v>210</v>
      </c>
      <c r="B586" s="93" t="s">
        <v>226</v>
      </c>
      <c r="C586" s="93" t="s">
        <v>227</v>
      </c>
      <c r="D586" s="94">
        <v>113260</v>
      </c>
      <c r="E586" s="94">
        <v>87535</v>
      </c>
      <c r="F586" s="95">
        <v>6292.2</v>
      </c>
      <c r="G586" s="95">
        <v>8712.2999999999993</v>
      </c>
      <c r="H586" s="95">
        <v>286.43</v>
      </c>
      <c r="I586" s="96">
        <v>402.11</v>
      </c>
      <c r="J586" s="97">
        <v>51.86</v>
      </c>
      <c r="K586" s="95">
        <v>59.92</v>
      </c>
      <c r="L586" s="95">
        <v>60.46</v>
      </c>
      <c r="M586" s="95">
        <v>61.85</v>
      </c>
      <c r="N586" s="134" t="str">
        <f t="shared" si="27"/>
        <v>1909</v>
      </c>
      <c r="O586" s="135">
        <f t="shared" si="28"/>
        <v>113260</v>
      </c>
      <c r="P586" s="136">
        <f t="shared" si="29"/>
        <v>6292.2</v>
      </c>
    </row>
    <row r="587" spans="1:16" ht="13.5" thickBot="1" x14ac:dyDescent="0.25">
      <c r="A587" s="93" t="s">
        <v>210</v>
      </c>
      <c r="B587" s="93" t="s">
        <v>228</v>
      </c>
      <c r="C587" s="93" t="s">
        <v>229</v>
      </c>
      <c r="D587" s="94">
        <v>111480</v>
      </c>
      <c r="E587" s="94">
        <v>85755</v>
      </c>
      <c r="F587" s="95">
        <v>6193.35</v>
      </c>
      <c r="G587" s="95">
        <v>8575.4</v>
      </c>
      <c r="H587" s="95">
        <v>281.93</v>
      </c>
      <c r="I587" s="96">
        <v>395.79</v>
      </c>
      <c r="J587" s="97">
        <v>51.04</v>
      </c>
      <c r="K587" s="95">
        <v>58.98</v>
      </c>
      <c r="L587" s="95">
        <v>59.51</v>
      </c>
      <c r="M587" s="95">
        <v>60.88</v>
      </c>
      <c r="N587" s="134" t="str">
        <f t="shared" si="27"/>
        <v>1908</v>
      </c>
      <c r="O587" s="135">
        <f t="shared" si="28"/>
        <v>111480</v>
      </c>
      <c r="P587" s="136">
        <f t="shared" si="29"/>
        <v>6193.35</v>
      </c>
    </row>
    <row r="588" spans="1:16" ht="13.5" thickBot="1" x14ac:dyDescent="0.25">
      <c r="A588" s="93" t="s">
        <v>210</v>
      </c>
      <c r="B588" s="93" t="s">
        <v>230</v>
      </c>
      <c r="C588" s="93" t="s">
        <v>231</v>
      </c>
      <c r="D588" s="94">
        <v>109698</v>
      </c>
      <c r="E588" s="94">
        <v>83973</v>
      </c>
      <c r="F588" s="95">
        <v>6094.35</v>
      </c>
      <c r="G588" s="95">
        <v>8438.2999999999993</v>
      </c>
      <c r="H588" s="95">
        <v>277.42</v>
      </c>
      <c r="I588" s="96">
        <v>389.46</v>
      </c>
      <c r="J588" s="97">
        <v>50.23</v>
      </c>
      <c r="K588" s="95">
        <v>58.04</v>
      </c>
      <c r="L588" s="95">
        <v>58.56</v>
      </c>
      <c r="M588" s="95">
        <v>59.91</v>
      </c>
      <c r="N588" s="134" t="str">
        <f t="shared" si="27"/>
        <v>1907</v>
      </c>
      <c r="O588" s="135">
        <f t="shared" si="28"/>
        <v>109698</v>
      </c>
      <c r="P588" s="136">
        <f t="shared" si="29"/>
        <v>6094.35</v>
      </c>
    </row>
    <row r="589" spans="1:16" ht="13.5" thickBot="1" x14ac:dyDescent="0.25">
      <c r="A589" s="93" t="s">
        <v>210</v>
      </c>
      <c r="B589" s="93" t="s">
        <v>232</v>
      </c>
      <c r="C589" s="93" t="s">
        <v>233</v>
      </c>
      <c r="D589" s="94">
        <v>107918</v>
      </c>
      <c r="E589" s="94">
        <v>82193</v>
      </c>
      <c r="F589" s="95">
        <v>5995.45</v>
      </c>
      <c r="G589" s="95">
        <v>8301.4</v>
      </c>
      <c r="H589" s="95">
        <v>272.92</v>
      </c>
      <c r="I589" s="96">
        <v>383.14</v>
      </c>
      <c r="J589" s="97">
        <v>49.41</v>
      </c>
      <c r="K589" s="95">
        <v>57.09</v>
      </c>
      <c r="L589" s="95">
        <v>57.61</v>
      </c>
      <c r="M589" s="95">
        <v>58.93</v>
      </c>
      <c r="N589" s="134" t="str">
        <f t="shared" si="27"/>
        <v>1906</v>
      </c>
      <c r="O589" s="135">
        <f t="shared" si="28"/>
        <v>107918</v>
      </c>
      <c r="P589" s="136">
        <f t="shared" si="29"/>
        <v>5995.45</v>
      </c>
    </row>
    <row r="590" spans="1:16" ht="13.5" thickBot="1" x14ac:dyDescent="0.25">
      <c r="A590" s="93" t="s">
        <v>210</v>
      </c>
      <c r="B590" s="93" t="s">
        <v>234</v>
      </c>
      <c r="C590" s="93" t="s">
        <v>235</v>
      </c>
      <c r="D590" s="94">
        <v>106139</v>
      </c>
      <c r="E590" s="94">
        <v>80414</v>
      </c>
      <c r="F590" s="95">
        <v>5896.6</v>
      </c>
      <c r="G590" s="95">
        <v>8164.55</v>
      </c>
      <c r="H590" s="95">
        <v>268.42</v>
      </c>
      <c r="I590" s="96">
        <v>376.82</v>
      </c>
      <c r="J590" s="97">
        <v>48.6</v>
      </c>
      <c r="K590" s="95">
        <v>56.16</v>
      </c>
      <c r="L590" s="95">
        <v>56.66</v>
      </c>
      <c r="M590" s="95">
        <v>57.97</v>
      </c>
      <c r="N590" s="134" t="str">
        <f t="shared" si="27"/>
        <v>1905</v>
      </c>
      <c r="O590" s="135">
        <f t="shared" si="28"/>
        <v>106139</v>
      </c>
      <c r="P590" s="136">
        <f t="shared" si="29"/>
        <v>5896.6</v>
      </c>
    </row>
    <row r="591" spans="1:16" ht="13.5" thickBot="1" x14ac:dyDescent="0.25">
      <c r="A591" s="93" t="s">
        <v>210</v>
      </c>
      <c r="B591" s="93" t="s">
        <v>236</v>
      </c>
      <c r="C591" s="93" t="s">
        <v>237</v>
      </c>
      <c r="D591" s="94">
        <v>104358</v>
      </c>
      <c r="E591" s="94">
        <v>78633</v>
      </c>
      <c r="F591" s="95">
        <v>5797.65</v>
      </c>
      <c r="G591" s="95">
        <v>8027.55</v>
      </c>
      <c r="H591" s="95">
        <v>263.92</v>
      </c>
      <c r="I591" s="96">
        <v>370.5</v>
      </c>
      <c r="J591" s="97">
        <v>47.78</v>
      </c>
      <c r="K591" s="95">
        <v>55.21</v>
      </c>
      <c r="L591" s="95">
        <v>55.71</v>
      </c>
      <c r="M591" s="95">
        <v>56.99</v>
      </c>
      <c r="N591" s="134" t="str">
        <f t="shared" si="27"/>
        <v>1904</v>
      </c>
      <c r="O591" s="135">
        <f t="shared" si="28"/>
        <v>104358</v>
      </c>
      <c r="P591" s="136">
        <f t="shared" si="29"/>
        <v>5797.65</v>
      </c>
    </row>
    <row r="592" spans="1:16" ht="13.5" thickBot="1" x14ac:dyDescent="0.25">
      <c r="A592" s="93" t="s">
        <v>210</v>
      </c>
      <c r="B592" s="93" t="s">
        <v>238</v>
      </c>
      <c r="C592" s="93" t="s">
        <v>239</v>
      </c>
      <c r="D592" s="94">
        <v>102578</v>
      </c>
      <c r="E592" s="94">
        <v>76853</v>
      </c>
      <c r="F592" s="95">
        <v>5698.8</v>
      </c>
      <c r="G592" s="95">
        <v>7890.6</v>
      </c>
      <c r="H592" s="95">
        <v>259.42</v>
      </c>
      <c r="I592" s="96">
        <v>364.18</v>
      </c>
      <c r="J592" s="97">
        <v>46.97</v>
      </c>
      <c r="K592" s="95">
        <v>54.27</v>
      </c>
      <c r="L592" s="95">
        <v>54.76</v>
      </c>
      <c r="M592" s="95">
        <v>56.02</v>
      </c>
      <c r="N592" s="134" t="str">
        <f t="shared" si="27"/>
        <v>1903</v>
      </c>
      <c r="O592" s="135">
        <f t="shared" si="28"/>
        <v>102578</v>
      </c>
      <c r="P592" s="136">
        <f t="shared" si="29"/>
        <v>5698.8</v>
      </c>
    </row>
    <row r="593" spans="1:16" ht="13.5" thickBot="1" x14ac:dyDescent="0.25">
      <c r="A593" s="93" t="s">
        <v>210</v>
      </c>
      <c r="B593" s="93" t="s">
        <v>240</v>
      </c>
      <c r="C593" s="93" t="s">
        <v>241</v>
      </c>
      <c r="D593" s="94">
        <v>99860</v>
      </c>
      <c r="E593" s="94">
        <v>74135</v>
      </c>
      <c r="F593" s="95">
        <v>5547.8</v>
      </c>
      <c r="G593" s="95">
        <v>7681.55</v>
      </c>
      <c r="H593" s="95">
        <v>252.54</v>
      </c>
      <c r="I593" s="96">
        <v>354.53</v>
      </c>
      <c r="J593" s="97">
        <v>45.72</v>
      </c>
      <c r="K593" s="95">
        <v>52.83</v>
      </c>
      <c r="L593" s="95">
        <v>53.3</v>
      </c>
      <c r="M593" s="95">
        <v>54.53</v>
      </c>
      <c r="N593" s="134" t="str">
        <f t="shared" si="27"/>
        <v>1902</v>
      </c>
      <c r="O593" s="135">
        <f t="shared" si="28"/>
        <v>99860</v>
      </c>
      <c r="P593" s="136">
        <f t="shared" si="29"/>
        <v>5547.8</v>
      </c>
    </row>
    <row r="594" spans="1:16" ht="13.5" thickBot="1" x14ac:dyDescent="0.25">
      <c r="A594" s="93" t="s">
        <v>210</v>
      </c>
      <c r="B594" s="93" t="s">
        <v>242</v>
      </c>
      <c r="C594" s="93" t="s">
        <v>184</v>
      </c>
      <c r="D594" s="94">
        <v>96298</v>
      </c>
      <c r="E594" s="94">
        <v>70573</v>
      </c>
      <c r="F594" s="95">
        <v>5349.9</v>
      </c>
      <c r="G594" s="95">
        <v>7407.55</v>
      </c>
      <c r="H594" s="95">
        <v>243.54</v>
      </c>
      <c r="I594" s="96">
        <v>341.89</v>
      </c>
      <c r="J594" s="97">
        <v>44.09</v>
      </c>
      <c r="K594" s="95">
        <v>50.95</v>
      </c>
      <c r="L594" s="95">
        <v>51.4</v>
      </c>
      <c r="M594" s="95">
        <v>52.59</v>
      </c>
      <c r="N594" s="134" t="str">
        <f t="shared" si="27"/>
        <v>1901</v>
      </c>
      <c r="O594" s="135">
        <f t="shared" si="28"/>
        <v>96298</v>
      </c>
      <c r="P594" s="136">
        <f t="shared" si="29"/>
        <v>5349.9</v>
      </c>
    </row>
    <row r="595" spans="1:16" ht="13.5" thickBot="1" x14ac:dyDescent="0.25">
      <c r="A595" s="93" t="s">
        <v>208</v>
      </c>
      <c r="B595" s="93" t="s">
        <v>185</v>
      </c>
      <c r="C595" s="93" t="s">
        <v>186</v>
      </c>
      <c r="D595" s="94">
        <v>158878</v>
      </c>
      <c r="E595" s="94">
        <v>133153</v>
      </c>
      <c r="F595" s="95">
        <v>8826.5499999999993</v>
      </c>
      <c r="G595" s="95">
        <v>12221.4</v>
      </c>
      <c r="H595" s="95">
        <v>401.8</v>
      </c>
      <c r="I595" s="96">
        <v>564.05999999999995</v>
      </c>
      <c r="J595" s="97">
        <v>72.75</v>
      </c>
      <c r="K595" s="95">
        <v>84.06</v>
      </c>
      <c r="L595" s="95">
        <v>84.82</v>
      </c>
      <c r="M595" s="95">
        <v>86.77</v>
      </c>
      <c r="N595" s="134" t="str">
        <f t="shared" si="27"/>
        <v>2031</v>
      </c>
      <c r="O595" s="135">
        <f t="shared" si="28"/>
        <v>158878</v>
      </c>
      <c r="P595" s="136">
        <f t="shared" si="29"/>
        <v>8826.5499999999993</v>
      </c>
    </row>
    <row r="596" spans="1:16" ht="13.5" thickBot="1" x14ac:dyDescent="0.25">
      <c r="A596" s="93" t="s">
        <v>208</v>
      </c>
      <c r="B596" s="93" t="s">
        <v>187</v>
      </c>
      <c r="C596" s="93" t="s">
        <v>188</v>
      </c>
      <c r="D596" s="94">
        <v>157243</v>
      </c>
      <c r="E596" s="94">
        <v>131518</v>
      </c>
      <c r="F596" s="95">
        <v>8735.7000000000007</v>
      </c>
      <c r="G596" s="95">
        <v>12095.6</v>
      </c>
      <c r="H596" s="95">
        <v>397.66</v>
      </c>
      <c r="I596" s="96">
        <v>558.26</v>
      </c>
      <c r="J596" s="97">
        <v>72</v>
      </c>
      <c r="K596" s="95">
        <v>83.2</v>
      </c>
      <c r="L596" s="95">
        <v>83.94</v>
      </c>
      <c r="M596" s="95">
        <v>85.87</v>
      </c>
      <c r="N596" s="134" t="str">
        <f t="shared" si="27"/>
        <v>2030</v>
      </c>
      <c r="O596" s="135">
        <f t="shared" si="28"/>
        <v>157243</v>
      </c>
      <c r="P596" s="136">
        <f t="shared" si="29"/>
        <v>8735.7000000000007</v>
      </c>
    </row>
    <row r="597" spans="1:16" ht="13.5" thickBot="1" x14ac:dyDescent="0.25">
      <c r="A597" s="93" t="s">
        <v>208</v>
      </c>
      <c r="B597" s="93" t="s">
        <v>189</v>
      </c>
      <c r="C597" s="93" t="s">
        <v>190</v>
      </c>
      <c r="D597" s="94">
        <v>155611</v>
      </c>
      <c r="E597" s="94">
        <v>129886</v>
      </c>
      <c r="F597" s="95">
        <v>8645.0499999999993</v>
      </c>
      <c r="G597" s="95">
        <v>11970.1</v>
      </c>
      <c r="H597" s="95">
        <v>393.54</v>
      </c>
      <c r="I597" s="96">
        <v>552.47</v>
      </c>
      <c r="J597" s="97">
        <v>71.25</v>
      </c>
      <c r="K597" s="95">
        <v>82.33</v>
      </c>
      <c r="L597" s="95">
        <v>83.07</v>
      </c>
      <c r="M597" s="95">
        <v>84.98</v>
      </c>
      <c r="N597" s="134" t="str">
        <f t="shared" si="27"/>
        <v>2029</v>
      </c>
      <c r="O597" s="135">
        <f t="shared" si="28"/>
        <v>155611</v>
      </c>
      <c r="P597" s="136">
        <f t="shared" si="29"/>
        <v>8645.0499999999993</v>
      </c>
    </row>
    <row r="598" spans="1:16" ht="13.5" thickBot="1" x14ac:dyDescent="0.25">
      <c r="A598" s="93" t="s">
        <v>208</v>
      </c>
      <c r="B598" s="93" t="s">
        <v>191</v>
      </c>
      <c r="C598" s="93" t="s">
        <v>192</v>
      </c>
      <c r="D598" s="94">
        <v>153978</v>
      </c>
      <c r="E598" s="94">
        <v>128253</v>
      </c>
      <c r="F598" s="95">
        <v>8554.35</v>
      </c>
      <c r="G598" s="95">
        <v>11844.45</v>
      </c>
      <c r="H598" s="95">
        <v>389.41</v>
      </c>
      <c r="I598" s="96">
        <v>546.66999999999996</v>
      </c>
      <c r="J598" s="97">
        <v>70.5</v>
      </c>
      <c r="K598" s="95">
        <v>81.459999999999994</v>
      </c>
      <c r="L598" s="95">
        <v>82.2</v>
      </c>
      <c r="M598" s="95">
        <v>84.09</v>
      </c>
      <c r="N598" s="134" t="str">
        <f t="shared" si="27"/>
        <v>2028</v>
      </c>
      <c r="O598" s="135">
        <f t="shared" si="28"/>
        <v>153978</v>
      </c>
      <c r="P598" s="136">
        <f t="shared" si="29"/>
        <v>8554.35</v>
      </c>
    </row>
    <row r="599" spans="1:16" ht="13.5" thickBot="1" x14ac:dyDescent="0.25">
      <c r="A599" s="93" t="s">
        <v>208</v>
      </c>
      <c r="B599" s="93" t="s">
        <v>193</v>
      </c>
      <c r="C599" s="93" t="s">
        <v>194</v>
      </c>
      <c r="D599" s="94">
        <v>152345</v>
      </c>
      <c r="E599" s="94">
        <v>126620</v>
      </c>
      <c r="F599" s="95">
        <v>8463.6</v>
      </c>
      <c r="G599" s="95">
        <v>11718.85</v>
      </c>
      <c r="H599" s="95">
        <v>385.28</v>
      </c>
      <c r="I599" s="96">
        <v>540.87</v>
      </c>
      <c r="J599" s="97">
        <v>69.760000000000005</v>
      </c>
      <c r="K599" s="95">
        <v>80.61</v>
      </c>
      <c r="L599" s="95">
        <v>81.33</v>
      </c>
      <c r="M599" s="95">
        <v>83.2</v>
      </c>
      <c r="N599" s="134" t="str">
        <f t="shared" si="27"/>
        <v>2027</v>
      </c>
      <c r="O599" s="135">
        <f t="shared" si="28"/>
        <v>152345</v>
      </c>
      <c r="P599" s="136">
        <f t="shared" si="29"/>
        <v>8463.6</v>
      </c>
    </row>
    <row r="600" spans="1:16" ht="13.5" thickBot="1" x14ac:dyDescent="0.25">
      <c r="A600" s="93" t="s">
        <v>208</v>
      </c>
      <c r="B600" s="93" t="s">
        <v>195</v>
      </c>
      <c r="C600" s="93" t="s">
        <v>196</v>
      </c>
      <c r="D600" s="94">
        <v>150714</v>
      </c>
      <c r="E600" s="94">
        <v>124989</v>
      </c>
      <c r="F600" s="95">
        <v>8373</v>
      </c>
      <c r="G600" s="95">
        <v>11593.4</v>
      </c>
      <c r="H600" s="95">
        <v>381.15</v>
      </c>
      <c r="I600" s="96">
        <v>535.08000000000004</v>
      </c>
      <c r="J600" s="97">
        <v>69.010000000000005</v>
      </c>
      <c r="K600" s="95">
        <v>79.739999999999995</v>
      </c>
      <c r="L600" s="95">
        <v>80.459999999999994</v>
      </c>
      <c r="M600" s="95">
        <v>82.31</v>
      </c>
      <c r="N600" s="134" t="str">
        <f t="shared" si="27"/>
        <v>2026</v>
      </c>
      <c r="O600" s="135">
        <f t="shared" si="28"/>
        <v>150714</v>
      </c>
      <c r="P600" s="136">
        <f t="shared" si="29"/>
        <v>8373</v>
      </c>
    </row>
    <row r="601" spans="1:16" ht="13.5" thickBot="1" x14ac:dyDescent="0.25">
      <c r="A601" s="93" t="s">
        <v>208</v>
      </c>
      <c r="B601" s="93" t="s">
        <v>197</v>
      </c>
      <c r="C601" s="93" t="s">
        <v>198</v>
      </c>
      <c r="D601" s="94">
        <v>149081</v>
      </c>
      <c r="E601" s="94">
        <v>123356</v>
      </c>
      <c r="F601" s="95">
        <v>8282.2999999999993</v>
      </c>
      <c r="G601" s="95">
        <v>11467.75</v>
      </c>
      <c r="H601" s="95">
        <v>377.02</v>
      </c>
      <c r="I601" s="96">
        <v>529.28</v>
      </c>
      <c r="J601" s="97">
        <v>68.260000000000005</v>
      </c>
      <c r="K601" s="95">
        <v>78.87</v>
      </c>
      <c r="L601" s="95">
        <v>79.58</v>
      </c>
      <c r="M601" s="95">
        <v>81.41</v>
      </c>
      <c r="N601" s="134" t="str">
        <f t="shared" si="27"/>
        <v>2025</v>
      </c>
      <c r="O601" s="135">
        <f t="shared" si="28"/>
        <v>149081</v>
      </c>
      <c r="P601" s="136">
        <f t="shared" si="29"/>
        <v>8282.2999999999993</v>
      </c>
    </row>
    <row r="602" spans="1:16" ht="13.5" thickBot="1" x14ac:dyDescent="0.25">
      <c r="A602" s="93" t="s">
        <v>208</v>
      </c>
      <c r="B602" s="93" t="s">
        <v>199</v>
      </c>
      <c r="C602" s="93" t="s">
        <v>200</v>
      </c>
      <c r="D602" s="94">
        <v>147450</v>
      </c>
      <c r="E602" s="94">
        <v>121725</v>
      </c>
      <c r="F602" s="95">
        <v>8191.65</v>
      </c>
      <c r="G602" s="95">
        <v>11342.3</v>
      </c>
      <c r="H602" s="95">
        <v>372.9</v>
      </c>
      <c r="I602" s="96">
        <v>523.49</v>
      </c>
      <c r="J602" s="97">
        <v>67.510000000000005</v>
      </c>
      <c r="K602" s="95">
        <v>78.010000000000005</v>
      </c>
      <c r="L602" s="95">
        <v>78.709999999999994</v>
      </c>
      <c r="M602" s="95">
        <v>80.52</v>
      </c>
      <c r="N602" s="134" t="str">
        <f t="shared" si="27"/>
        <v>2024</v>
      </c>
      <c r="O602" s="135">
        <f t="shared" si="28"/>
        <v>147450</v>
      </c>
      <c r="P602" s="136">
        <f t="shared" si="29"/>
        <v>8191.65</v>
      </c>
    </row>
    <row r="603" spans="1:16" ht="13.5" thickBot="1" x14ac:dyDescent="0.25">
      <c r="A603" s="93" t="s">
        <v>208</v>
      </c>
      <c r="B603" s="93" t="s">
        <v>201</v>
      </c>
      <c r="C603" s="93" t="s">
        <v>202</v>
      </c>
      <c r="D603" s="94">
        <v>145817</v>
      </c>
      <c r="E603" s="94">
        <v>120092</v>
      </c>
      <c r="F603" s="95">
        <v>8100.95</v>
      </c>
      <c r="G603" s="95">
        <v>11216.7</v>
      </c>
      <c r="H603" s="95">
        <v>368.77</v>
      </c>
      <c r="I603" s="96">
        <v>517.69000000000005</v>
      </c>
      <c r="J603" s="97">
        <v>66.77</v>
      </c>
      <c r="K603" s="95">
        <v>77.150000000000006</v>
      </c>
      <c r="L603" s="95">
        <v>77.849999999999994</v>
      </c>
      <c r="M603" s="95">
        <v>79.64</v>
      </c>
      <c r="N603" s="134" t="str">
        <f t="shared" si="27"/>
        <v>2023</v>
      </c>
      <c r="O603" s="135">
        <f t="shared" si="28"/>
        <v>145817</v>
      </c>
      <c r="P603" s="136">
        <f t="shared" si="29"/>
        <v>8100.95</v>
      </c>
    </row>
    <row r="604" spans="1:16" ht="13.5" thickBot="1" x14ac:dyDescent="0.25">
      <c r="A604" s="93" t="s">
        <v>208</v>
      </c>
      <c r="B604" s="93" t="s">
        <v>203</v>
      </c>
      <c r="C604" s="93" t="s">
        <v>204</v>
      </c>
      <c r="D604" s="94">
        <v>144186</v>
      </c>
      <c r="E604" s="94">
        <v>118461</v>
      </c>
      <c r="F604" s="95">
        <v>8010.35</v>
      </c>
      <c r="G604" s="95">
        <v>11091.25</v>
      </c>
      <c r="H604" s="95">
        <v>364.64</v>
      </c>
      <c r="I604" s="96">
        <v>511.9</v>
      </c>
      <c r="J604" s="97">
        <v>66.02</v>
      </c>
      <c r="K604" s="95">
        <v>76.290000000000006</v>
      </c>
      <c r="L604" s="95">
        <v>76.97</v>
      </c>
      <c r="M604" s="95">
        <v>78.739999999999995</v>
      </c>
      <c r="N604" s="134" t="str">
        <f t="shared" si="27"/>
        <v>2022</v>
      </c>
      <c r="O604" s="135">
        <f t="shared" si="28"/>
        <v>144186</v>
      </c>
      <c r="P604" s="136">
        <f t="shared" si="29"/>
        <v>8010.35</v>
      </c>
    </row>
    <row r="605" spans="1:16" ht="13.5" thickBot="1" x14ac:dyDescent="0.25">
      <c r="A605" s="93" t="s">
        <v>208</v>
      </c>
      <c r="B605" s="93" t="s">
        <v>205</v>
      </c>
      <c r="C605" s="93" t="s">
        <v>206</v>
      </c>
      <c r="D605" s="94">
        <v>142554</v>
      </c>
      <c r="E605" s="94">
        <v>116829</v>
      </c>
      <c r="F605" s="95">
        <v>7919.65</v>
      </c>
      <c r="G605" s="95">
        <v>10965.7</v>
      </c>
      <c r="H605" s="95">
        <v>360.52</v>
      </c>
      <c r="I605" s="96">
        <v>506.11</v>
      </c>
      <c r="J605" s="97">
        <v>65.27</v>
      </c>
      <c r="K605" s="95">
        <v>75.42</v>
      </c>
      <c r="L605" s="95">
        <v>76.099999999999994</v>
      </c>
      <c r="M605" s="95">
        <v>77.849999999999994</v>
      </c>
      <c r="N605" s="134" t="str">
        <f t="shared" si="27"/>
        <v>2021</v>
      </c>
      <c r="O605" s="135">
        <f t="shared" si="28"/>
        <v>142554</v>
      </c>
      <c r="P605" s="136">
        <f t="shared" si="29"/>
        <v>7919.65</v>
      </c>
    </row>
    <row r="606" spans="1:16" ht="13.5" thickBot="1" x14ac:dyDescent="0.25">
      <c r="A606" s="93" t="s">
        <v>208</v>
      </c>
      <c r="B606" s="93" t="s">
        <v>207</v>
      </c>
      <c r="C606" s="93" t="s">
        <v>208</v>
      </c>
      <c r="D606" s="94">
        <v>140921</v>
      </c>
      <c r="E606" s="94">
        <v>115196</v>
      </c>
      <c r="F606" s="95">
        <v>7828.95</v>
      </c>
      <c r="G606" s="95">
        <v>10840.1</v>
      </c>
      <c r="H606" s="95">
        <v>356.39</v>
      </c>
      <c r="I606" s="96">
        <v>500.31</v>
      </c>
      <c r="J606" s="97">
        <v>64.52</v>
      </c>
      <c r="K606" s="95">
        <v>74.55</v>
      </c>
      <c r="L606" s="95">
        <v>75.22</v>
      </c>
      <c r="M606" s="95">
        <v>76.95</v>
      </c>
      <c r="N606" s="134" t="str">
        <f t="shared" si="27"/>
        <v>2020</v>
      </c>
      <c r="O606" s="135">
        <f t="shared" si="28"/>
        <v>140921</v>
      </c>
      <c r="P606" s="136">
        <f t="shared" si="29"/>
        <v>7828.95</v>
      </c>
    </row>
    <row r="607" spans="1:16" ht="13.5" thickBot="1" x14ac:dyDescent="0.25">
      <c r="A607" s="93" t="s">
        <v>208</v>
      </c>
      <c r="B607" s="93" t="s">
        <v>209</v>
      </c>
      <c r="C607" s="93" t="s">
        <v>210</v>
      </c>
      <c r="D607" s="94">
        <v>139288</v>
      </c>
      <c r="E607" s="94">
        <v>113563</v>
      </c>
      <c r="F607" s="95">
        <v>7738.2</v>
      </c>
      <c r="G607" s="95">
        <v>10714.45</v>
      </c>
      <c r="H607" s="95">
        <v>352.26</v>
      </c>
      <c r="I607" s="96">
        <v>494.51</v>
      </c>
      <c r="J607" s="97">
        <v>63.78</v>
      </c>
      <c r="K607" s="95">
        <v>73.7</v>
      </c>
      <c r="L607" s="95">
        <v>74.36</v>
      </c>
      <c r="M607" s="95">
        <v>76.069999999999993</v>
      </c>
      <c r="N607" s="134" t="str">
        <f t="shared" si="27"/>
        <v>2019</v>
      </c>
      <c r="O607" s="135">
        <f t="shared" si="28"/>
        <v>139288</v>
      </c>
      <c r="P607" s="136">
        <f t="shared" si="29"/>
        <v>7738.2</v>
      </c>
    </row>
    <row r="608" spans="1:16" ht="13.5" thickBot="1" x14ac:dyDescent="0.25">
      <c r="A608" s="93" t="s">
        <v>208</v>
      </c>
      <c r="B608" s="93" t="s">
        <v>211</v>
      </c>
      <c r="C608" s="93" t="s">
        <v>212</v>
      </c>
      <c r="D608" s="94">
        <v>137384</v>
      </c>
      <c r="E608" s="94">
        <v>111659</v>
      </c>
      <c r="F608" s="95">
        <v>7632.45</v>
      </c>
      <c r="G608" s="95">
        <v>10568</v>
      </c>
      <c r="H608" s="95">
        <v>347.44</v>
      </c>
      <c r="I608" s="96">
        <v>487.75</v>
      </c>
      <c r="J608" s="97">
        <v>62.9</v>
      </c>
      <c r="K608" s="95">
        <v>72.680000000000007</v>
      </c>
      <c r="L608" s="95">
        <v>73.34</v>
      </c>
      <c r="M608" s="95">
        <v>75.02</v>
      </c>
      <c r="N608" s="134" t="str">
        <f t="shared" si="27"/>
        <v>2018</v>
      </c>
      <c r="O608" s="135">
        <f t="shared" si="28"/>
        <v>137384</v>
      </c>
      <c r="P608" s="136">
        <f t="shared" si="29"/>
        <v>7632.45</v>
      </c>
    </row>
    <row r="609" spans="1:16" ht="13.5" thickBot="1" x14ac:dyDescent="0.25">
      <c r="A609" s="93" t="s">
        <v>208</v>
      </c>
      <c r="B609" s="93" t="s">
        <v>213</v>
      </c>
      <c r="C609" s="93" t="s">
        <v>214</v>
      </c>
      <c r="D609" s="94">
        <v>135480</v>
      </c>
      <c r="E609" s="94">
        <v>109755</v>
      </c>
      <c r="F609" s="95">
        <v>7526.65</v>
      </c>
      <c r="G609" s="95">
        <v>10421.549999999999</v>
      </c>
      <c r="H609" s="95">
        <v>342.63</v>
      </c>
      <c r="I609" s="96">
        <v>480.99</v>
      </c>
      <c r="J609" s="97">
        <v>62.03</v>
      </c>
      <c r="K609" s="95">
        <v>71.680000000000007</v>
      </c>
      <c r="L609" s="95">
        <v>72.319999999999993</v>
      </c>
      <c r="M609" s="95">
        <v>73.98</v>
      </c>
      <c r="N609" s="134" t="str">
        <f t="shared" si="27"/>
        <v>2017</v>
      </c>
      <c r="O609" s="135">
        <f t="shared" si="28"/>
        <v>135480</v>
      </c>
      <c r="P609" s="136">
        <f t="shared" si="29"/>
        <v>7526.65</v>
      </c>
    </row>
    <row r="610" spans="1:16" ht="13.5" thickBot="1" x14ac:dyDescent="0.25">
      <c r="A610" s="93" t="s">
        <v>208</v>
      </c>
      <c r="B610" s="93" t="s">
        <v>215</v>
      </c>
      <c r="C610" s="93" t="s">
        <v>216</v>
      </c>
      <c r="D610" s="94">
        <v>133575</v>
      </c>
      <c r="E610" s="94">
        <v>107850</v>
      </c>
      <c r="F610" s="95">
        <v>7420.85</v>
      </c>
      <c r="G610" s="95">
        <v>10275</v>
      </c>
      <c r="H610" s="95">
        <v>337.81</v>
      </c>
      <c r="I610" s="96">
        <v>474.23</v>
      </c>
      <c r="J610" s="97">
        <v>61.16</v>
      </c>
      <c r="K610" s="95">
        <v>70.67</v>
      </c>
      <c r="L610" s="95">
        <v>71.31</v>
      </c>
      <c r="M610" s="95">
        <v>72.95</v>
      </c>
      <c r="N610" s="134" t="str">
        <f t="shared" si="27"/>
        <v>2016</v>
      </c>
      <c r="O610" s="135">
        <f t="shared" si="28"/>
        <v>133575</v>
      </c>
      <c r="P610" s="136">
        <f t="shared" si="29"/>
        <v>7420.85</v>
      </c>
    </row>
    <row r="611" spans="1:16" ht="13.5" thickBot="1" x14ac:dyDescent="0.25">
      <c r="A611" s="93" t="s">
        <v>208</v>
      </c>
      <c r="B611" s="93" t="s">
        <v>217</v>
      </c>
      <c r="C611" s="93" t="s">
        <v>218</v>
      </c>
      <c r="D611" s="94">
        <v>131670</v>
      </c>
      <c r="E611" s="94">
        <v>105945</v>
      </c>
      <c r="F611" s="95">
        <v>7315</v>
      </c>
      <c r="G611" s="95">
        <v>10128.450000000001</v>
      </c>
      <c r="H611" s="95">
        <v>332.99</v>
      </c>
      <c r="I611" s="96">
        <v>467.47</v>
      </c>
      <c r="J611" s="97">
        <v>60.29</v>
      </c>
      <c r="K611" s="95">
        <v>69.67</v>
      </c>
      <c r="L611" s="95">
        <v>70.290000000000006</v>
      </c>
      <c r="M611" s="95">
        <v>71.91</v>
      </c>
      <c r="N611" s="134" t="str">
        <f t="shared" si="27"/>
        <v>2015</v>
      </c>
      <c r="O611" s="135">
        <f t="shared" si="28"/>
        <v>131670</v>
      </c>
      <c r="P611" s="136">
        <f t="shared" si="29"/>
        <v>7315</v>
      </c>
    </row>
    <row r="612" spans="1:16" ht="13.5" thickBot="1" x14ac:dyDescent="0.25">
      <c r="A612" s="93" t="s">
        <v>208</v>
      </c>
      <c r="B612" s="93" t="s">
        <v>219</v>
      </c>
      <c r="C612" s="93" t="s">
        <v>220</v>
      </c>
      <c r="D612" s="94">
        <v>129764</v>
      </c>
      <c r="E612" s="94">
        <v>104039</v>
      </c>
      <c r="F612" s="95">
        <v>7209.1</v>
      </c>
      <c r="G612" s="95">
        <v>9981.85</v>
      </c>
      <c r="H612" s="95">
        <v>328.17</v>
      </c>
      <c r="I612" s="96">
        <v>460.7</v>
      </c>
      <c r="J612" s="97">
        <v>59.42</v>
      </c>
      <c r="K612" s="95">
        <v>68.66</v>
      </c>
      <c r="L612" s="95">
        <v>69.28</v>
      </c>
      <c r="M612" s="95">
        <v>70.87</v>
      </c>
      <c r="N612" s="134" t="str">
        <f t="shared" si="27"/>
        <v>2014</v>
      </c>
      <c r="O612" s="135">
        <f t="shared" si="28"/>
        <v>129764</v>
      </c>
      <c r="P612" s="136">
        <f t="shared" si="29"/>
        <v>7209.1</v>
      </c>
    </row>
    <row r="613" spans="1:16" ht="13.5" thickBot="1" x14ac:dyDescent="0.25">
      <c r="A613" s="93" t="s">
        <v>208</v>
      </c>
      <c r="B613" s="93" t="s">
        <v>221</v>
      </c>
      <c r="C613" s="93" t="s">
        <v>222</v>
      </c>
      <c r="D613" s="94">
        <v>127861</v>
      </c>
      <c r="E613" s="94">
        <v>102136</v>
      </c>
      <c r="F613" s="95">
        <v>7103.4</v>
      </c>
      <c r="G613" s="95">
        <v>9835.4500000000007</v>
      </c>
      <c r="H613" s="95">
        <v>323.36</v>
      </c>
      <c r="I613" s="96">
        <v>453.94</v>
      </c>
      <c r="J613" s="97">
        <v>58.54</v>
      </c>
      <c r="K613" s="95">
        <v>67.64</v>
      </c>
      <c r="L613" s="95">
        <v>68.25</v>
      </c>
      <c r="M613" s="95">
        <v>69.819999999999993</v>
      </c>
      <c r="N613" s="134" t="str">
        <f t="shared" si="27"/>
        <v>2013</v>
      </c>
      <c r="O613" s="135">
        <f t="shared" si="28"/>
        <v>127861</v>
      </c>
      <c r="P613" s="136">
        <f t="shared" si="29"/>
        <v>7103.4</v>
      </c>
    </row>
    <row r="614" spans="1:16" ht="13.5" thickBot="1" x14ac:dyDescent="0.25">
      <c r="A614" s="93" t="s">
        <v>208</v>
      </c>
      <c r="B614" s="93" t="s">
        <v>223</v>
      </c>
      <c r="C614" s="93" t="s">
        <v>180</v>
      </c>
      <c r="D614" s="94">
        <v>125957</v>
      </c>
      <c r="E614" s="94">
        <v>100232</v>
      </c>
      <c r="F614" s="95">
        <v>6997.6</v>
      </c>
      <c r="G614" s="95">
        <v>9689</v>
      </c>
      <c r="H614" s="95">
        <v>318.54000000000002</v>
      </c>
      <c r="I614" s="96">
        <v>447.18</v>
      </c>
      <c r="J614" s="97">
        <v>57.67</v>
      </c>
      <c r="K614" s="95">
        <v>66.64</v>
      </c>
      <c r="L614" s="95">
        <v>67.239999999999995</v>
      </c>
      <c r="M614" s="95">
        <v>68.78</v>
      </c>
      <c r="N614" s="134" t="str">
        <f t="shared" si="27"/>
        <v>2012</v>
      </c>
      <c r="O614" s="135">
        <f t="shared" si="28"/>
        <v>125957</v>
      </c>
      <c r="P614" s="136">
        <f t="shared" si="29"/>
        <v>6997.6</v>
      </c>
    </row>
    <row r="615" spans="1:16" ht="13.5" thickBot="1" x14ac:dyDescent="0.25">
      <c r="A615" s="93" t="s">
        <v>208</v>
      </c>
      <c r="B615" s="93" t="s">
        <v>224</v>
      </c>
      <c r="C615" s="93" t="s">
        <v>179</v>
      </c>
      <c r="D615" s="94">
        <v>124054</v>
      </c>
      <c r="E615" s="94">
        <v>98329</v>
      </c>
      <c r="F615" s="95">
        <v>6891.9</v>
      </c>
      <c r="G615" s="95">
        <v>9542.6</v>
      </c>
      <c r="H615" s="95">
        <v>313.73</v>
      </c>
      <c r="I615" s="96">
        <v>440.43</v>
      </c>
      <c r="J615" s="97">
        <v>56.8</v>
      </c>
      <c r="K615" s="95">
        <v>65.63</v>
      </c>
      <c r="L615" s="95">
        <v>66.22</v>
      </c>
      <c r="M615" s="95">
        <v>67.75</v>
      </c>
      <c r="N615" s="134" t="str">
        <f t="shared" si="27"/>
        <v>2011</v>
      </c>
      <c r="O615" s="135">
        <f t="shared" si="28"/>
        <v>124054</v>
      </c>
      <c r="P615" s="136">
        <f t="shared" si="29"/>
        <v>6891.9</v>
      </c>
    </row>
    <row r="616" spans="1:16" ht="13.5" thickBot="1" x14ac:dyDescent="0.25">
      <c r="A616" s="93" t="s">
        <v>208</v>
      </c>
      <c r="B616" s="93" t="s">
        <v>225</v>
      </c>
      <c r="C616" s="93" t="s">
        <v>178</v>
      </c>
      <c r="D616" s="94">
        <v>122151</v>
      </c>
      <c r="E616" s="94">
        <v>96426</v>
      </c>
      <c r="F616" s="95">
        <v>6786.15</v>
      </c>
      <c r="G616" s="95">
        <v>9396.25</v>
      </c>
      <c r="H616" s="95">
        <v>308.92</v>
      </c>
      <c r="I616" s="96">
        <v>433.67</v>
      </c>
      <c r="J616" s="97">
        <v>55.93</v>
      </c>
      <c r="K616" s="95">
        <v>64.63</v>
      </c>
      <c r="L616" s="95">
        <v>65.209999999999994</v>
      </c>
      <c r="M616" s="95">
        <v>66.709999999999994</v>
      </c>
      <c r="N616" s="134" t="str">
        <f t="shared" si="27"/>
        <v>2010</v>
      </c>
      <c r="O616" s="135">
        <f t="shared" si="28"/>
        <v>122151</v>
      </c>
      <c r="P616" s="136">
        <f t="shared" si="29"/>
        <v>6786.15</v>
      </c>
    </row>
    <row r="617" spans="1:16" ht="13.5" thickBot="1" x14ac:dyDescent="0.25">
      <c r="A617" s="93" t="s">
        <v>208</v>
      </c>
      <c r="B617" s="93" t="s">
        <v>226</v>
      </c>
      <c r="C617" s="93" t="s">
        <v>227</v>
      </c>
      <c r="D617" s="94">
        <v>120245</v>
      </c>
      <c r="E617" s="94">
        <v>94520</v>
      </c>
      <c r="F617" s="95">
        <v>6680.3</v>
      </c>
      <c r="G617" s="95">
        <v>9249.6</v>
      </c>
      <c r="H617" s="95">
        <v>304.10000000000002</v>
      </c>
      <c r="I617" s="96">
        <v>426.91</v>
      </c>
      <c r="J617" s="97">
        <v>55.06</v>
      </c>
      <c r="K617" s="95">
        <v>63.62</v>
      </c>
      <c r="L617" s="95">
        <v>64.19</v>
      </c>
      <c r="M617" s="95">
        <v>65.67</v>
      </c>
      <c r="N617" s="134" t="str">
        <f t="shared" si="27"/>
        <v>2009</v>
      </c>
      <c r="O617" s="135">
        <f t="shared" si="28"/>
        <v>120245</v>
      </c>
      <c r="P617" s="136">
        <f t="shared" si="29"/>
        <v>6680.3</v>
      </c>
    </row>
    <row r="618" spans="1:16" ht="13.5" thickBot="1" x14ac:dyDescent="0.25">
      <c r="A618" s="93" t="s">
        <v>208</v>
      </c>
      <c r="B618" s="93" t="s">
        <v>228</v>
      </c>
      <c r="C618" s="93" t="s">
        <v>229</v>
      </c>
      <c r="D618" s="94">
        <v>118764</v>
      </c>
      <c r="E618" s="94">
        <v>93039</v>
      </c>
      <c r="F618" s="95">
        <v>6598</v>
      </c>
      <c r="G618" s="95">
        <v>9135.7000000000007</v>
      </c>
      <c r="H618" s="95">
        <v>300.35000000000002</v>
      </c>
      <c r="I618" s="96">
        <v>421.65</v>
      </c>
      <c r="J618" s="97">
        <v>54.38</v>
      </c>
      <c r="K618" s="95">
        <v>62.84</v>
      </c>
      <c r="L618" s="95">
        <v>63.4</v>
      </c>
      <c r="M618" s="95">
        <v>64.86</v>
      </c>
      <c r="N618" s="134" t="str">
        <f t="shared" si="27"/>
        <v>2008</v>
      </c>
      <c r="O618" s="135">
        <f t="shared" si="28"/>
        <v>118764</v>
      </c>
      <c r="P618" s="136">
        <f t="shared" si="29"/>
        <v>6598</v>
      </c>
    </row>
    <row r="619" spans="1:16" ht="13.5" thickBot="1" x14ac:dyDescent="0.25">
      <c r="A619" s="93" t="s">
        <v>208</v>
      </c>
      <c r="B619" s="93" t="s">
        <v>230</v>
      </c>
      <c r="C619" s="93" t="s">
        <v>231</v>
      </c>
      <c r="D619" s="94">
        <v>117280</v>
      </c>
      <c r="E619" s="94">
        <v>91555</v>
      </c>
      <c r="F619" s="95">
        <v>6515.55</v>
      </c>
      <c r="G619" s="95">
        <v>9021.5499999999993</v>
      </c>
      <c r="H619" s="95">
        <v>296.60000000000002</v>
      </c>
      <c r="I619" s="96">
        <v>416.38</v>
      </c>
      <c r="J619" s="97">
        <v>53.7</v>
      </c>
      <c r="K619" s="95">
        <v>62.05</v>
      </c>
      <c r="L619" s="95">
        <v>62.61</v>
      </c>
      <c r="M619" s="95">
        <v>64.05</v>
      </c>
      <c r="N619" s="134" t="str">
        <f t="shared" si="27"/>
        <v>2007</v>
      </c>
      <c r="O619" s="135">
        <f t="shared" si="28"/>
        <v>117280</v>
      </c>
      <c r="P619" s="136">
        <f t="shared" si="29"/>
        <v>6515.55</v>
      </c>
    </row>
    <row r="620" spans="1:16" ht="13.5" thickBot="1" x14ac:dyDescent="0.25">
      <c r="A620" s="93" t="s">
        <v>208</v>
      </c>
      <c r="B620" s="93" t="s">
        <v>232</v>
      </c>
      <c r="C620" s="93" t="s">
        <v>233</v>
      </c>
      <c r="D620" s="94">
        <v>115375</v>
      </c>
      <c r="E620" s="94">
        <v>89650</v>
      </c>
      <c r="F620" s="95">
        <v>6409.7</v>
      </c>
      <c r="G620" s="95">
        <v>8875</v>
      </c>
      <c r="H620" s="95">
        <v>291.77999999999997</v>
      </c>
      <c r="I620" s="96">
        <v>409.62</v>
      </c>
      <c r="J620" s="97">
        <v>52.83</v>
      </c>
      <c r="K620" s="95">
        <v>61.05</v>
      </c>
      <c r="L620" s="95">
        <v>61.59</v>
      </c>
      <c r="M620" s="95">
        <v>63.01</v>
      </c>
      <c r="N620" s="134" t="str">
        <f t="shared" si="27"/>
        <v>2006</v>
      </c>
      <c r="O620" s="135">
        <f t="shared" si="28"/>
        <v>115375</v>
      </c>
      <c r="P620" s="136">
        <f t="shared" si="29"/>
        <v>6409.7</v>
      </c>
    </row>
    <row r="621" spans="1:16" ht="13.5" thickBot="1" x14ac:dyDescent="0.25">
      <c r="A621" s="93" t="s">
        <v>208</v>
      </c>
      <c r="B621" s="93" t="s">
        <v>234</v>
      </c>
      <c r="C621" s="93" t="s">
        <v>235</v>
      </c>
      <c r="D621" s="94">
        <v>113470</v>
      </c>
      <c r="E621" s="94">
        <v>87745</v>
      </c>
      <c r="F621" s="95">
        <v>6303.9</v>
      </c>
      <c r="G621" s="95">
        <v>8728.4500000000007</v>
      </c>
      <c r="H621" s="95">
        <v>286.95999999999998</v>
      </c>
      <c r="I621" s="96">
        <v>402.85</v>
      </c>
      <c r="J621" s="97">
        <v>51.96</v>
      </c>
      <c r="K621" s="95">
        <v>60.04</v>
      </c>
      <c r="L621" s="95">
        <v>60.58</v>
      </c>
      <c r="M621" s="95">
        <v>61.97</v>
      </c>
      <c r="N621" s="134" t="str">
        <f t="shared" si="27"/>
        <v>2005</v>
      </c>
      <c r="O621" s="135">
        <f t="shared" si="28"/>
        <v>113470</v>
      </c>
      <c r="P621" s="136">
        <f t="shared" si="29"/>
        <v>6303.9</v>
      </c>
    </row>
    <row r="622" spans="1:16" ht="13.5" thickBot="1" x14ac:dyDescent="0.25">
      <c r="A622" s="93" t="s">
        <v>208</v>
      </c>
      <c r="B622" s="93" t="s">
        <v>236</v>
      </c>
      <c r="C622" s="93" t="s">
        <v>237</v>
      </c>
      <c r="D622" s="94">
        <v>111568</v>
      </c>
      <c r="E622" s="94">
        <v>85843</v>
      </c>
      <c r="F622" s="95">
        <v>6198.2</v>
      </c>
      <c r="G622" s="95">
        <v>8582.15</v>
      </c>
      <c r="H622" s="95">
        <v>282.14999999999998</v>
      </c>
      <c r="I622" s="96">
        <v>396.1</v>
      </c>
      <c r="J622" s="97">
        <v>51.08</v>
      </c>
      <c r="K622" s="95">
        <v>59.02</v>
      </c>
      <c r="L622" s="95">
        <v>59.55</v>
      </c>
      <c r="M622" s="95">
        <v>60.92</v>
      </c>
      <c r="N622" s="134" t="str">
        <f t="shared" si="27"/>
        <v>2004</v>
      </c>
      <c r="O622" s="135">
        <f t="shared" si="28"/>
        <v>111568</v>
      </c>
      <c r="P622" s="136">
        <f t="shared" si="29"/>
        <v>6198.2</v>
      </c>
    </row>
    <row r="623" spans="1:16" ht="13.5" thickBot="1" x14ac:dyDescent="0.25">
      <c r="A623" s="93" t="s">
        <v>208</v>
      </c>
      <c r="B623" s="93" t="s">
        <v>238</v>
      </c>
      <c r="C623" s="93" t="s">
        <v>239</v>
      </c>
      <c r="D623" s="94">
        <v>109664</v>
      </c>
      <c r="E623" s="94">
        <v>83939</v>
      </c>
      <c r="F623" s="95">
        <v>6092.45</v>
      </c>
      <c r="G623" s="95">
        <v>8435.7000000000007</v>
      </c>
      <c r="H623" s="95">
        <v>277.33999999999997</v>
      </c>
      <c r="I623" s="96">
        <v>389.34</v>
      </c>
      <c r="J623" s="97">
        <v>50.21</v>
      </c>
      <c r="K623" s="95">
        <v>58.02</v>
      </c>
      <c r="L623" s="95">
        <v>58.54</v>
      </c>
      <c r="M623" s="95">
        <v>59.89</v>
      </c>
      <c r="N623" s="134" t="str">
        <f t="shared" si="27"/>
        <v>2003</v>
      </c>
      <c r="O623" s="135">
        <f t="shared" si="28"/>
        <v>109664</v>
      </c>
      <c r="P623" s="136">
        <f t="shared" si="29"/>
        <v>6092.45</v>
      </c>
    </row>
    <row r="624" spans="1:16" ht="13.5" thickBot="1" x14ac:dyDescent="0.25">
      <c r="A624" s="93" t="s">
        <v>208</v>
      </c>
      <c r="B624" s="93" t="s">
        <v>240</v>
      </c>
      <c r="C624" s="93" t="s">
        <v>241</v>
      </c>
      <c r="D624" s="94">
        <v>105853</v>
      </c>
      <c r="E624" s="94">
        <v>80128</v>
      </c>
      <c r="F624" s="95">
        <v>5880.7</v>
      </c>
      <c r="G624" s="95">
        <v>8142.55</v>
      </c>
      <c r="H624" s="95">
        <v>267.7</v>
      </c>
      <c r="I624" s="96">
        <v>375.81</v>
      </c>
      <c r="J624" s="97">
        <v>48.47</v>
      </c>
      <c r="K624" s="95">
        <v>56.01</v>
      </c>
      <c r="L624" s="95">
        <v>56.51</v>
      </c>
      <c r="M624" s="95">
        <v>57.81</v>
      </c>
      <c r="N624" s="134" t="str">
        <f t="shared" si="27"/>
        <v>2002</v>
      </c>
      <c r="O624" s="135">
        <f t="shared" si="28"/>
        <v>105853</v>
      </c>
      <c r="P624" s="136">
        <f t="shared" si="29"/>
        <v>5880.7</v>
      </c>
    </row>
    <row r="625" spans="1:16" ht="13.5" thickBot="1" x14ac:dyDescent="0.25">
      <c r="A625" s="93" t="s">
        <v>208</v>
      </c>
      <c r="B625" s="93" t="s">
        <v>242</v>
      </c>
      <c r="C625" s="93" t="s">
        <v>184</v>
      </c>
      <c r="D625" s="94">
        <v>102043</v>
      </c>
      <c r="E625" s="94">
        <v>76318</v>
      </c>
      <c r="F625" s="95">
        <v>5669.05</v>
      </c>
      <c r="G625" s="95">
        <v>7849.45</v>
      </c>
      <c r="H625" s="95">
        <v>258.06</v>
      </c>
      <c r="I625" s="96">
        <v>362.28</v>
      </c>
      <c r="J625" s="97">
        <v>46.72</v>
      </c>
      <c r="K625" s="95">
        <v>53.98</v>
      </c>
      <c r="L625" s="95">
        <v>54.47</v>
      </c>
      <c r="M625" s="95">
        <v>55.72</v>
      </c>
      <c r="N625" s="134" t="str">
        <f t="shared" si="27"/>
        <v>2001</v>
      </c>
      <c r="O625" s="135">
        <f t="shared" si="28"/>
        <v>102043</v>
      </c>
      <c r="P625" s="136">
        <f t="shared" si="29"/>
        <v>5669.05</v>
      </c>
    </row>
    <row r="626" spans="1:16" ht="13.5" thickBot="1" x14ac:dyDescent="0.25">
      <c r="A626" s="93" t="s">
        <v>206</v>
      </c>
      <c r="B626" s="93" t="s">
        <v>185</v>
      </c>
      <c r="C626" s="93" t="s">
        <v>186</v>
      </c>
      <c r="D626" s="94">
        <v>170096</v>
      </c>
      <c r="E626" s="94">
        <v>144371</v>
      </c>
      <c r="F626" s="95">
        <v>9449.7999999999993</v>
      </c>
      <c r="G626" s="95">
        <v>13084.3</v>
      </c>
      <c r="H626" s="95">
        <v>430.17</v>
      </c>
      <c r="I626" s="96">
        <v>603.89</v>
      </c>
      <c r="J626" s="97">
        <v>77.88</v>
      </c>
      <c r="K626" s="95">
        <v>89.99</v>
      </c>
      <c r="L626" s="95">
        <v>90.8</v>
      </c>
      <c r="M626" s="95">
        <v>92.89</v>
      </c>
      <c r="N626" s="134" t="str">
        <f t="shared" si="27"/>
        <v>2131</v>
      </c>
      <c r="O626" s="135">
        <f t="shared" si="28"/>
        <v>170096</v>
      </c>
      <c r="P626" s="136">
        <f t="shared" si="29"/>
        <v>9449.7999999999993</v>
      </c>
    </row>
    <row r="627" spans="1:16" ht="13.5" thickBot="1" x14ac:dyDescent="0.25">
      <c r="A627" s="93" t="s">
        <v>206</v>
      </c>
      <c r="B627" s="93" t="s">
        <v>187</v>
      </c>
      <c r="C627" s="93" t="s">
        <v>188</v>
      </c>
      <c r="D627" s="94">
        <v>168348</v>
      </c>
      <c r="E627" s="94">
        <v>142623</v>
      </c>
      <c r="F627" s="95">
        <v>9352.65</v>
      </c>
      <c r="G627" s="95">
        <v>12949.85</v>
      </c>
      <c r="H627" s="95">
        <v>425.75</v>
      </c>
      <c r="I627" s="96">
        <v>597.69000000000005</v>
      </c>
      <c r="J627" s="97">
        <v>77.08</v>
      </c>
      <c r="K627" s="95">
        <v>89.07</v>
      </c>
      <c r="L627" s="95">
        <v>89.87</v>
      </c>
      <c r="M627" s="95">
        <v>91.93</v>
      </c>
      <c r="N627" s="134" t="str">
        <f t="shared" si="27"/>
        <v>2130</v>
      </c>
      <c r="O627" s="135">
        <f t="shared" si="28"/>
        <v>168348</v>
      </c>
      <c r="P627" s="136">
        <f t="shared" si="29"/>
        <v>9352.65</v>
      </c>
    </row>
    <row r="628" spans="1:16" ht="13.5" thickBot="1" x14ac:dyDescent="0.25">
      <c r="A628" s="93" t="s">
        <v>206</v>
      </c>
      <c r="B628" s="93" t="s">
        <v>189</v>
      </c>
      <c r="C628" s="93" t="s">
        <v>190</v>
      </c>
      <c r="D628" s="94">
        <v>166602</v>
      </c>
      <c r="E628" s="94">
        <v>140877</v>
      </c>
      <c r="F628" s="95">
        <v>9255.65</v>
      </c>
      <c r="G628" s="95">
        <v>12815.55</v>
      </c>
      <c r="H628" s="95">
        <v>421.33</v>
      </c>
      <c r="I628" s="96">
        <v>591.49</v>
      </c>
      <c r="J628" s="97">
        <v>76.28</v>
      </c>
      <c r="K628" s="95">
        <v>88.14</v>
      </c>
      <c r="L628" s="95">
        <v>88.93</v>
      </c>
      <c r="M628" s="95">
        <v>90.98</v>
      </c>
      <c r="N628" s="134" t="str">
        <f t="shared" si="27"/>
        <v>2129</v>
      </c>
      <c r="O628" s="135">
        <f t="shared" si="28"/>
        <v>166602</v>
      </c>
      <c r="P628" s="136">
        <f t="shared" si="29"/>
        <v>9255.65</v>
      </c>
    </row>
    <row r="629" spans="1:16" ht="13.5" thickBot="1" x14ac:dyDescent="0.25">
      <c r="A629" s="93" t="s">
        <v>206</v>
      </c>
      <c r="B629" s="93" t="s">
        <v>191</v>
      </c>
      <c r="C629" s="93" t="s">
        <v>192</v>
      </c>
      <c r="D629" s="94">
        <v>164854</v>
      </c>
      <c r="E629" s="94">
        <v>139129</v>
      </c>
      <c r="F629" s="95">
        <v>9158.5499999999993</v>
      </c>
      <c r="G629" s="95">
        <v>12681.1</v>
      </c>
      <c r="H629" s="95">
        <v>416.91</v>
      </c>
      <c r="I629" s="96">
        <v>585.28</v>
      </c>
      <c r="J629" s="97">
        <v>75.48</v>
      </c>
      <c r="K629" s="95">
        <v>87.22</v>
      </c>
      <c r="L629" s="95">
        <v>88</v>
      </c>
      <c r="M629" s="95">
        <v>90.02</v>
      </c>
      <c r="N629" s="134" t="str">
        <f t="shared" si="27"/>
        <v>2128</v>
      </c>
      <c r="O629" s="135">
        <f t="shared" si="28"/>
        <v>164854</v>
      </c>
      <c r="P629" s="136">
        <f t="shared" si="29"/>
        <v>9158.5499999999993</v>
      </c>
    </row>
    <row r="630" spans="1:16" ht="13.5" thickBot="1" x14ac:dyDescent="0.25">
      <c r="A630" s="93" t="s">
        <v>206</v>
      </c>
      <c r="B630" s="93" t="s">
        <v>193</v>
      </c>
      <c r="C630" s="93" t="s">
        <v>194</v>
      </c>
      <c r="D630" s="94">
        <v>163106</v>
      </c>
      <c r="E630" s="94">
        <v>137381</v>
      </c>
      <c r="F630" s="95">
        <v>9061.4500000000007</v>
      </c>
      <c r="G630" s="95">
        <v>12546.6</v>
      </c>
      <c r="H630" s="95">
        <v>412.49</v>
      </c>
      <c r="I630" s="96">
        <v>579.07000000000005</v>
      </c>
      <c r="J630" s="97">
        <v>74.680000000000007</v>
      </c>
      <c r="K630" s="95">
        <v>86.29</v>
      </c>
      <c r="L630" s="95">
        <v>87.07</v>
      </c>
      <c r="M630" s="95">
        <v>89.07</v>
      </c>
      <c r="N630" s="134" t="str">
        <f t="shared" si="27"/>
        <v>2127</v>
      </c>
      <c r="O630" s="135">
        <f t="shared" si="28"/>
        <v>163106</v>
      </c>
      <c r="P630" s="136">
        <f t="shared" si="29"/>
        <v>9061.4500000000007</v>
      </c>
    </row>
    <row r="631" spans="1:16" ht="13.5" thickBot="1" x14ac:dyDescent="0.25">
      <c r="A631" s="93" t="s">
        <v>206</v>
      </c>
      <c r="B631" s="93" t="s">
        <v>195</v>
      </c>
      <c r="C631" s="93" t="s">
        <v>196</v>
      </c>
      <c r="D631" s="94">
        <v>161359</v>
      </c>
      <c r="E631" s="94">
        <v>135634</v>
      </c>
      <c r="F631" s="95">
        <v>8964.4</v>
      </c>
      <c r="G631" s="95">
        <v>12412.25</v>
      </c>
      <c r="H631" s="95">
        <v>408.07</v>
      </c>
      <c r="I631" s="96">
        <v>572.87</v>
      </c>
      <c r="J631" s="97">
        <v>73.88</v>
      </c>
      <c r="K631" s="95">
        <v>85.37</v>
      </c>
      <c r="L631" s="95">
        <v>86.14</v>
      </c>
      <c r="M631" s="95">
        <v>88.12</v>
      </c>
      <c r="N631" s="134" t="str">
        <f t="shared" si="27"/>
        <v>2126</v>
      </c>
      <c r="O631" s="135">
        <f t="shared" si="28"/>
        <v>161359</v>
      </c>
      <c r="P631" s="136">
        <f t="shared" si="29"/>
        <v>8964.4</v>
      </c>
    </row>
    <row r="632" spans="1:16" ht="13.5" thickBot="1" x14ac:dyDescent="0.25">
      <c r="A632" s="93" t="s">
        <v>206</v>
      </c>
      <c r="B632" s="93" t="s">
        <v>197</v>
      </c>
      <c r="C632" s="93" t="s">
        <v>198</v>
      </c>
      <c r="D632" s="94">
        <v>159611</v>
      </c>
      <c r="E632" s="94">
        <v>133886</v>
      </c>
      <c r="F632" s="95">
        <v>8867.2999999999993</v>
      </c>
      <c r="G632" s="95">
        <v>12277.75</v>
      </c>
      <c r="H632" s="95">
        <v>403.65</v>
      </c>
      <c r="I632" s="96">
        <v>566.66999999999996</v>
      </c>
      <c r="J632" s="97">
        <v>73.08</v>
      </c>
      <c r="K632" s="95">
        <v>84.44</v>
      </c>
      <c r="L632" s="95">
        <v>85.2</v>
      </c>
      <c r="M632" s="95">
        <v>87.16</v>
      </c>
      <c r="N632" s="134" t="str">
        <f t="shared" si="27"/>
        <v>2125</v>
      </c>
      <c r="O632" s="135">
        <f t="shared" si="28"/>
        <v>159611</v>
      </c>
      <c r="P632" s="136">
        <f t="shared" si="29"/>
        <v>8867.2999999999993</v>
      </c>
    </row>
    <row r="633" spans="1:16" ht="13.5" thickBot="1" x14ac:dyDescent="0.25">
      <c r="A633" s="93" t="s">
        <v>206</v>
      </c>
      <c r="B633" s="93" t="s">
        <v>199</v>
      </c>
      <c r="C633" s="93" t="s">
        <v>200</v>
      </c>
      <c r="D633" s="94">
        <v>157862</v>
      </c>
      <c r="E633" s="94">
        <v>132137</v>
      </c>
      <c r="F633" s="95">
        <v>8770.1</v>
      </c>
      <c r="G633" s="95">
        <v>12143.25</v>
      </c>
      <c r="H633" s="95">
        <v>399.23</v>
      </c>
      <c r="I633" s="96">
        <v>560.46</v>
      </c>
      <c r="J633" s="97">
        <v>72.28</v>
      </c>
      <c r="K633" s="95">
        <v>83.52</v>
      </c>
      <c r="L633" s="95">
        <v>84.27</v>
      </c>
      <c r="M633" s="95">
        <v>86.21</v>
      </c>
      <c r="N633" s="134" t="str">
        <f t="shared" si="27"/>
        <v>2124</v>
      </c>
      <c r="O633" s="135">
        <f t="shared" si="28"/>
        <v>157862</v>
      </c>
      <c r="P633" s="136">
        <f t="shared" si="29"/>
        <v>8770.1</v>
      </c>
    </row>
    <row r="634" spans="1:16" ht="13.5" thickBot="1" x14ac:dyDescent="0.25">
      <c r="A634" s="93" t="s">
        <v>206</v>
      </c>
      <c r="B634" s="93" t="s">
        <v>201</v>
      </c>
      <c r="C634" s="93" t="s">
        <v>202</v>
      </c>
      <c r="D634" s="94">
        <v>156115</v>
      </c>
      <c r="E634" s="94">
        <v>130390</v>
      </c>
      <c r="F634" s="95">
        <v>8673.0499999999993</v>
      </c>
      <c r="G634" s="95">
        <v>12008.85</v>
      </c>
      <c r="H634" s="95">
        <v>394.81</v>
      </c>
      <c r="I634" s="96">
        <v>554.25</v>
      </c>
      <c r="J634" s="97">
        <v>71.48</v>
      </c>
      <c r="K634" s="95">
        <v>82.6</v>
      </c>
      <c r="L634" s="95">
        <v>83.34</v>
      </c>
      <c r="M634" s="95">
        <v>85.25</v>
      </c>
      <c r="N634" s="134" t="str">
        <f t="shared" si="27"/>
        <v>2123</v>
      </c>
      <c r="O634" s="135">
        <f t="shared" si="28"/>
        <v>156115</v>
      </c>
      <c r="P634" s="136">
        <f t="shared" si="29"/>
        <v>8673.0499999999993</v>
      </c>
    </row>
    <row r="635" spans="1:16" ht="13.5" thickBot="1" x14ac:dyDescent="0.25">
      <c r="A635" s="93" t="s">
        <v>206</v>
      </c>
      <c r="B635" s="93" t="s">
        <v>203</v>
      </c>
      <c r="C635" s="93" t="s">
        <v>204</v>
      </c>
      <c r="D635" s="94">
        <v>154368</v>
      </c>
      <c r="E635" s="94">
        <v>128643</v>
      </c>
      <c r="F635" s="95">
        <v>8576</v>
      </c>
      <c r="G635" s="95">
        <v>11874.45</v>
      </c>
      <c r="H635" s="95">
        <v>390.39</v>
      </c>
      <c r="I635" s="96">
        <v>548.04999999999995</v>
      </c>
      <c r="J635" s="97">
        <v>70.680000000000007</v>
      </c>
      <c r="K635" s="95">
        <v>81.67</v>
      </c>
      <c r="L635" s="95">
        <v>82.41</v>
      </c>
      <c r="M635" s="95">
        <v>84.3</v>
      </c>
      <c r="N635" s="134" t="str">
        <f t="shared" si="27"/>
        <v>2122</v>
      </c>
      <c r="O635" s="135">
        <f t="shared" si="28"/>
        <v>154368</v>
      </c>
      <c r="P635" s="136">
        <f t="shared" si="29"/>
        <v>8576</v>
      </c>
    </row>
    <row r="636" spans="1:16" ht="13.5" thickBot="1" x14ac:dyDescent="0.25">
      <c r="A636" s="93" t="s">
        <v>206</v>
      </c>
      <c r="B636" s="93" t="s">
        <v>205</v>
      </c>
      <c r="C636" s="93" t="s">
        <v>206</v>
      </c>
      <c r="D636" s="94">
        <v>152621</v>
      </c>
      <c r="E636" s="94">
        <v>126896</v>
      </c>
      <c r="F636" s="95">
        <v>8478.9500000000007</v>
      </c>
      <c r="G636" s="95">
        <v>11740.1</v>
      </c>
      <c r="H636" s="95">
        <v>385.98</v>
      </c>
      <c r="I636" s="96">
        <v>541.85</v>
      </c>
      <c r="J636" s="97">
        <v>69.88</v>
      </c>
      <c r="K636" s="95">
        <v>80.75</v>
      </c>
      <c r="L636" s="95">
        <v>81.47</v>
      </c>
      <c r="M636" s="95">
        <v>83.35</v>
      </c>
      <c r="N636" s="134" t="str">
        <f t="shared" si="27"/>
        <v>2121</v>
      </c>
      <c r="O636" s="135">
        <f t="shared" si="28"/>
        <v>152621</v>
      </c>
      <c r="P636" s="136">
        <f t="shared" si="29"/>
        <v>8478.9500000000007</v>
      </c>
    </row>
    <row r="637" spans="1:16" ht="13.5" thickBot="1" x14ac:dyDescent="0.25">
      <c r="A637" s="93" t="s">
        <v>206</v>
      </c>
      <c r="B637" s="93" t="s">
        <v>207</v>
      </c>
      <c r="C637" s="93" t="s">
        <v>208</v>
      </c>
      <c r="D637" s="94">
        <v>150872</v>
      </c>
      <c r="E637" s="94">
        <v>125147</v>
      </c>
      <c r="F637" s="95">
        <v>8381.7999999999993</v>
      </c>
      <c r="G637" s="95">
        <v>11605.55</v>
      </c>
      <c r="H637" s="95">
        <v>381.55</v>
      </c>
      <c r="I637" s="96">
        <v>535.64</v>
      </c>
      <c r="J637" s="97">
        <v>69.08</v>
      </c>
      <c r="K637" s="95">
        <v>79.819999999999993</v>
      </c>
      <c r="L637" s="95">
        <v>80.540000000000006</v>
      </c>
      <c r="M637" s="95">
        <v>82.39</v>
      </c>
      <c r="N637" s="134" t="str">
        <f t="shared" si="27"/>
        <v>2120</v>
      </c>
      <c r="O637" s="135">
        <f t="shared" si="28"/>
        <v>150872</v>
      </c>
      <c r="P637" s="136">
        <f t="shared" si="29"/>
        <v>8381.7999999999993</v>
      </c>
    </row>
    <row r="638" spans="1:16" ht="13.5" thickBot="1" x14ac:dyDescent="0.25">
      <c r="A638" s="93" t="s">
        <v>206</v>
      </c>
      <c r="B638" s="93" t="s">
        <v>209</v>
      </c>
      <c r="C638" s="93" t="s">
        <v>210</v>
      </c>
      <c r="D638" s="94">
        <v>149124</v>
      </c>
      <c r="E638" s="94">
        <v>123399</v>
      </c>
      <c r="F638" s="95">
        <v>8284.65</v>
      </c>
      <c r="G638" s="95">
        <v>11471.1</v>
      </c>
      <c r="H638" s="95">
        <v>377.13</v>
      </c>
      <c r="I638" s="96">
        <v>529.42999999999995</v>
      </c>
      <c r="J638" s="97">
        <v>68.28</v>
      </c>
      <c r="K638" s="95">
        <v>78.900000000000006</v>
      </c>
      <c r="L638" s="95">
        <v>79.61</v>
      </c>
      <c r="M638" s="95">
        <v>81.44</v>
      </c>
      <c r="N638" s="134" t="str">
        <f t="shared" si="27"/>
        <v>2119</v>
      </c>
      <c r="O638" s="135">
        <f t="shared" si="28"/>
        <v>149124</v>
      </c>
      <c r="P638" s="136">
        <f t="shared" si="29"/>
        <v>8284.65</v>
      </c>
    </row>
    <row r="639" spans="1:16" ht="13.5" thickBot="1" x14ac:dyDescent="0.25">
      <c r="A639" s="93" t="s">
        <v>206</v>
      </c>
      <c r="B639" s="93" t="s">
        <v>211</v>
      </c>
      <c r="C639" s="93" t="s">
        <v>212</v>
      </c>
      <c r="D639" s="94">
        <v>147088</v>
      </c>
      <c r="E639" s="94">
        <v>121363</v>
      </c>
      <c r="F639" s="95">
        <v>8171.55</v>
      </c>
      <c r="G639" s="95">
        <v>11314.45</v>
      </c>
      <c r="H639" s="95">
        <v>371.98</v>
      </c>
      <c r="I639" s="96">
        <v>522.21</v>
      </c>
      <c r="J639" s="97">
        <v>67.349999999999994</v>
      </c>
      <c r="K639" s="95">
        <v>77.819999999999993</v>
      </c>
      <c r="L639" s="95">
        <v>78.52</v>
      </c>
      <c r="M639" s="95">
        <v>80.33</v>
      </c>
      <c r="N639" s="134" t="str">
        <f t="shared" si="27"/>
        <v>2118</v>
      </c>
      <c r="O639" s="135">
        <f t="shared" si="28"/>
        <v>147088</v>
      </c>
      <c r="P639" s="136">
        <f t="shared" si="29"/>
        <v>8171.55</v>
      </c>
    </row>
    <row r="640" spans="1:16" ht="13.5" thickBot="1" x14ac:dyDescent="0.25">
      <c r="A640" s="93" t="s">
        <v>206</v>
      </c>
      <c r="B640" s="93" t="s">
        <v>213</v>
      </c>
      <c r="C640" s="93" t="s">
        <v>214</v>
      </c>
      <c r="D640" s="94">
        <v>145048</v>
      </c>
      <c r="E640" s="94">
        <v>119323</v>
      </c>
      <c r="F640" s="95">
        <v>8058.2</v>
      </c>
      <c r="G640" s="95">
        <v>11157.55</v>
      </c>
      <c r="H640" s="95">
        <v>366.82</v>
      </c>
      <c r="I640" s="96">
        <v>514.96</v>
      </c>
      <c r="J640" s="97">
        <v>66.41</v>
      </c>
      <c r="K640" s="95">
        <v>76.739999999999995</v>
      </c>
      <c r="L640" s="95">
        <v>77.430000000000007</v>
      </c>
      <c r="M640" s="95">
        <v>79.209999999999994</v>
      </c>
      <c r="N640" s="134" t="str">
        <f t="shared" si="27"/>
        <v>2117</v>
      </c>
      <c r="O640" s="135">
        <f t="shared" si="28"/>
        <v>145048</v>
      </c>
      <c r="P640" s="136">
        <f t="shared" si="29"/>
        <v>8058.2</v>
      </c>
    </row>
    <row r="641" spans="1:16" ht="13.5" thickBot="1" x14ac:dyDescent="0.25">
      <c r="A641" s="93" t="s">
        <v>206</v>
      </c>
      <c r="B641" s="93" t="s">
        <v>215</v>
      </c>
      <c r="C641" s="93" t="s">
        <v>216</v>
      </c>
      <c r="D641" s="94">
        <v>143008</v>
      </c>
      <c r="E641" s="94">
        <v>117283</v>
      </c>
      <c r="F641" s="95">
        <v>7944.9</v>
      </c>
      <c r="G641" s="95">
        <v>11000.6</v>
      </c>
      <c r="H641" s="95">
        <v>361.66</v>
      </c>
      <c r="I641" s="96">
        <v>507.72</v>
      </c>
      <c r="J641" s="97">
        <v>65.48</v>
      </c>
      <c r="K641" s="95">
        <v>75.66</v>
      </c>
      <c r="L641" s="95">
        <v>76.34</v>
      </c>
      <c r="M641" s="95">
        <v>78.099999999999994</v>
      </c>
      <c r="N641" s="134" t="str">
        <f t="shared" si="27"/>
        <v>2116</v>
      </c>
      <c r="O641" s="135">
        <f t="shared" si="28"/>
        <v>143008</v>
      </c>
      <c r="P641" s="136">
        <f t="shared" si="29"/>
        <v>7944.9</v>
      </c>
    </row>
    <row r="642" spans="1:16" ht="13.5" thickBot="1" x14ac:dyDescent="0.25">
      <c r="A642" s="93" t="s">
        <v>206</v>
      </c>
      <c r="B642" s="93" t="s">
        <v>217</v>
      </c>
      <c r="C642" s="93" t="s">
        <v>218</v>
      </c>
      <c r="D642" s="94">
        <v>140968</v>
      </c>
      <c r="E642" s="94">
        <v>115243</v>
      </c>
      <c r="F642" s="95">
        <v>7831.55</v>
      </c>
      <c r="G642" s="95">
        <v>10843.7</v>
      </c>
      <c r="H642" s="95">
        <v>356.5</v>
      </c>
      <c r="I642" s="96">
        <v>500.48</v>
      </c>
      <c r="J642" s="97">
        <v>64.55</v>
      </c>
      <c r="K642" s="95">
        <v>74.59</v>
      </c>
      <c r="L642" s="95">
        <v>75.260000000000005</v>
      </c>
      <c r="M642" s="95">
        <v>76.989999999999995</v>
      </c>
      <c r="N642" s="134" t="str">
        <f t="shared" si="27"/>
        <v>2115</v>
      </c>
      <c r="O642" s="135">
        <f t="shared" si="28"/>
        <v>140968</v>
      </c>
      <c r="P642" s="136">
        <f t="shared" si="29"/>
        <v>7831.55</v>
      </c>
    </row>
    <row r="643" spans="1:16" ht="13.5" thickBot="1" x14ac:dyDescent="0.25">
      <c r="A643" s="93" t="s">
        <v>206</v>
      </c>
      <c r="B643" s="93" t="s">
        <v>219</v>
      </c>
      <c r="C643" s="93" t="s">
        <v>220</v>
      </c>
      <c r="D643" s="94">
        <v>138931</v>
      </c>
      <c r="E643" s="94">
        <v>113206</v>
      </c>
      <c r="F643" s="95">
        <v>7718.4</v>
      </c>
      <c r="G643" s="95">
        <v>10687</v>
      </c>
      <c r="H643" s="95">
        <v>351.35</v>
      </c>
      <c r="I643" s="96">
        <v>493.25</v>
      </c>
      <c r="J643" s="97">
        <v>63.61</v>
      </c>
      <c r="K643" s="95">
        <v>73.5</v>
      </c>
      <c r="L643" s="95">
        <v>74.16</v>
      </c>
      <c r="M643" s="95">
        <v>75.87</v>
      </c>
      <c r="N643" s="134" t="str">
        <f t="shared" si="27"/>
        <v>2114</v>
      </c>
      <c r="O643" s="135">
        <f t="shared" si="28"/>
        <v>138931</v>
      </c>
      <c r="P643" s="136">
        <f t="shared" si="29"/>
        <v>7718.4</v>
      </c>
    </row>
    <row r="644" spans="1:16" ht="13.5" thickBot="1" x14ac:dyDescent="0.25">
      <c r="A644" s="93" t="s">
        <v>206</v>
      </c>
      <c r="B644" s="93" t="s">
        <v>221</v>
      </c>
      <c r="C644" s="93" t="s">
        <v>222</v>
      </c>
      <c r="D644" s="94">
        <v>136893</v>
      </c>
      <c r="E644" s="94">
        <v>111168</v>
      </c>
      <c r="F644" s="95">
        <v>7605.15</v>
      </c>
      <c r="G644" s="95">
        <v>10530.25</v>
      </c>
      <c r="H644" s="95">
        <v>346.2</v>
      </c>
      <c r="I644" s="96">
        <v>486.01</v>
      </c>
      <c r="J644" s="97">
        <v>62.68</v>
      </c>
      <c r="K644" s="95">
        <v>72.430000000000007</v>
      </c>
      <c r="L644" s="95">
        <v>73.08</v>
      </c>
      <c r="M644" s="95">
        <v>74.760000000000005</v>
      </c>
      <c r="N644" s="134" t="str">
        <f t="shared" si="27"/>
        <v>2113</v>
      </c>
      <c r="O644" s="135">
        <f t="shared" si="28"/>
        <v>136893</v>
      </c>
      <c r="P644" s="136">
        <f t="shared" si="29"/>
        <v>7605.15</v>
      </c>
    </row>
    <row r="645" spans="1:16" ht="13.5" thickBot="1" x14ac:dyDescent="0.25">
      <c r="A645" s="93" t="s">
        <v>206</v>
      </c>
      <c r="B645" s="93" t="s">
        <v>223</v>
      </c>
      <c r="C645" s="93" t="s">
        <v>180</v>
      </c>
      <c r="D645" s="94">
        <v>134852</v>
      </c>
      <c r="E645" s="94">
        <v>109127</v>
      </c>
      <c r="F645" s="95">
        <v>7491.8</v>
      </c>
      <c r="G645" s="95">
        <v>10373.25</v>
      </c>
      <c r="H645" s="95">
        <v>341.04</v>
      </c>
      <c r="I645" s="96">
        <v>478.76</v>
      </c>
      <c r="J645" s="97">
        <v>61.75</v>
      </c>
      <c r="K645" s="95">
        <v>71.349999999999994</v>
      </c>
      <c r="L645" s="95">
        <v>71.989999999999995</v>
      </c>
      <c r="M645" s="95">
        <v>73.650000000000006</v>
      </c>
      <c r="N645" s="134" t="str">
        <f t="shared" si="27"/>
        <v>2112</v>
      </c>
      <c r="O645" s="135">
        <f t="shared" si="28"/>
        <v>134852</v>
      </c>
      <c r="P645" s="136">
        <f t="shared" si="29"/>
        <v>7491.8</v>
      </c>
    </row>
    <row r="646" spans="1:16" ht="13.5" thickBot="1" x14ac:dyDescent="0.25">
      <c r="A646" s="93" t="s">
        <v>206</v>
      </c>
      <c r="B646" s="93" t="s">
        <v>224</v>
      </c>
      <c r="C646" s="93" t="s">
        <v>179</v>
      </c>
      <c r="D646" s="94">
        <v>132816</v>
      </c>
      <c r="E646" s="94">
        <v>107091</v>
      </c>
      <c r="F646" s="95">
        <v>7378.65</v>
      </c>
      <c r="G646" s="95">
        <v>10216.6</v>
      </c>
      <c r="H646" s="95">
        <v>335.89</v>
      </c>
      <c r="I646" s="96">
        <v>471.54</v>
      </c>
      <c r="J646" s="97">
        <v>60.81</v>
      </c>
      <c r="K646" s="95">
        <v>70.27</v>
      </c>
      <c r="L646" s="95">
        <v>70.900000000000006</v>
      </c>
      <c r="M646" s="95">
        <v>72.53</v>
      </c>
      <c r="N646" s="134" t="str">
        <f t="shared" si="27"/>
        <v>2111</v>
      </c>
      <c r="O646" s="135">
        <f t="shared" si="28"/>
        <v>132816</v>
      </c>
      <c r="P646" s="136">
        <f t="shared" si="29"/>
        <v>7378.65</v>
      </c>
    </row>
    <row r="647" spans="1:16" ht="13.5" thickBot="1" x14ac:dyDescent="0.25">
      <c r="A647" s="93" t="s">
        <v>206</v>
      </c>
      <c r="B647" s="93" t="s">
        <v>225</v>
      </c>
      <c r="C647" s="93" t="s">
        <v>178</v>
      </c>
      <c r="D647" s="94">
        <v>130776</v>
      </c>
      <c r="E647" s="94">
        <v>105051</v>
      </c>
      <c r="F647" s="95">
        <v>7265.35</v>
      </c>
      <c r="G647" s="95">
        <v>10059.700000000001</v>
      </c>
      <c r="H647" s="95">
        <v>330.73</v>
      </c>
      <c r="I647" s="96">
        <v>464.29</v>
      </c>
      <c r="J647" s="97">
        <v>59.88</v>
      </c>
      <c r="K647" s="95">
        <v>69.19</v>
      </c>
      <c r="L647" s="95">
        <v>69.81</v>
      </c>
      <c r="M647" s="95">
        <v>71.42</v>
      </c>
      <c r="N647" s="134" t="str">
        <f t="shared" ref="N647:N710" si="30">_xlfn.NUMBERVALUE(A647)&amp;C647</f>
        <v>2110</v>
      </c>
      <c r="O647" s="135">
        <f t="shared" ref="O647:O710" si="31">D647</f>
        <v>130776</v>
      </c>
      <c r="P647" s="136">
        <f t="shared" ref="P647:P710" si="32">F647</f>
        <v>7265.35</v>
      </c>
    </row>
    <row r="648" spans="1:16" ht="13.5" thickBot="1" x14ac:dyDescent="0.25">
      <c r="A648" s="93" t="s">
        <v>206</v>
      </c>
      <c r="B648" s="93" t="s">
        <v>226</v>
      </c>
      <c r="C648" s="93" t="s">
        <v>227</v>
      </c>
      <c r="D648" s="94">
        <v>128736</v>
      </c>
      <c r="E648" s="94">
        <v>103011</v>
      </c>
      <c r="F648" s="95">
        <v>7152</v>
      </c>
      <c r="G648" s="95">
        <v>9902.75</v>
      </c>
      <c r="H648" s="95">
        <v>325.57</v>
      </c>
      <c r="I648" s="96">
        <v>457.05</v>
      </c>
      <c r="J648" s="97">
        <v>58.95</v>
      </c>
      <c r="K648" s="95">
        <v>68.12</v>
      </c>
      <c r="L648" s="95">
        <v>68.73</v>
      </c>
      <c r="M648" s="95">
        <v>70.31</v>
      </c>
      <c r="N648" s="134" t="str">
        <f t="shared" si="30"/>
        <v>2109</v>
      </c>
      <c r="O648" s="135">
        <f t="shared" si="31"/>
        <v>128736</v>
      </c>
      <c r="P648" s="136">
        <f t="shared" si="32"/>
        <v>7152</v>
      </c>
    </row>
    <row r="649" spans="1:16" ht="13.5" thickBot="1" x14ac:dyDescent="0.25">
      <c r="A649" s="93" t="s">
        <v>206</v>
      </c>
      <c r="B649" s="93" t="s">
        <v>228</v>
      </c>
      <c r="C649" s="93" t="s">
        <v>229</v>
      </c>
      <c r="D649" s="94">
        <v>126697</v>
      </c>
      <c r="E649" s="94">
        <v>100972</v>
      </c>
      <c r="F649" s="95">
        <v>7038.7</v>
      </c>
      <c r="G649" s="95">
        <v>9745.9</v>
      </c>
      <c r="H649" s="95">
        <v>320.41000000000003</v>
      </c>
      <c r="I649" s="96">
        <v>449.81</v>
      </c>
      <c r="J649" s="97">
        <v>58.01</v>
      </c>
      <c r="K649" s="95">
        <v>67.03</v>
      </c>
      <c r="L649" s="95">
        <v>67.63</v>
      </c>
      <c r="M649" s="95">
        <v>69.19</v>
      </c>
      <c r="N649" s="134" t="str">
        <f t="shared" si="30"/>
        <v>2108</v>
      </c>
      <c r="O649" s="135">
        <f t="shared" si="31"/>
        <v>126697</v>
      </c>
      <c r="P649" s="136">
        <f t="shared" si="32"/>
        <v>7038.7</v>
      </c>
    </row>
    <row r="650" spans="1:16" ht="13.5" thickBot="1" x14ac:dyDescent="0.25">
      <c r="A650" s="93" t="s">
        <v>206</v>
      </c>
      <c r="B650" s="93" t="s">
        <v>230</v>
      </c>
      <c r="C650" s="93" t="s">
        <v>231</v>
      </c>
      <c r="D650" s="94">
        <v>124659</v>
      </c>
      <c r="E650" s="94">
        <v>98934</v>
      </c>
      <c r="F650" s="95">
        <v>6925.5</v>
      </c>
      <c r="G650" s="95">
        <v>9589.15</v>
      </c>
      <c r="H650" s="95">
        <v>315.26</v>
      </c>
      <c r="I650" s="96">
        <v>442.58</v>
      </c>
      <c r="J650" s="97">
        <v>57.08</v>
      </c>
      <c r="K650" s="95">
        <v>65.959999999999994</v>
      </c>
      <c r="L650" s="95">
        <v>66.55</v>
      </c>
      <c r="M650" s="95">
        <v>68.08</v>
      </c>
      <c r="N650" s="134" t="str">
        <f t="shared" si="30"/>
        <v>2107</v>
      </c>
      <c r="O650" s="135">
        <f t="shared" si="31"/>
        <v>124659</v>
      </c>
      <c r="P650" s="136">
        <f t="shared" si="32"/>
        <v>6925.5</v>
      </c>
    </row>
    <row r="651" spans="1:16" ht="13.5" thickBot="1" x14ac:dyDescent="0.25">
      <c r="A651" s="93" t="s">
        <v>206</v>
      </c>
      <c r="B651" s="93" t="s">
        <v>232</v>
      </c>
      <c r="C651" s="93" t="s">
        <v>233</v>
      </c>
      <c r="D651" s="94">
        <v>122622</v>
      </c>
      <c r="E651" s="94">
        <v>96897</v>
      </c>
      <c r="F651" s="95">
        <v>6812.35</v>
      </c>
      <c r="G651" s="95">
        <v>9432.4500000000007</v>
      </c>
      <c r="H651" s="95">
        <v>310.11</v>
      </c>
      <c r="I651" s="96">
        <v>435.34</v>
      </c>
      <c r="J651" s="97">
        <v>56.15</v>
      </c>
      <c r="K651" s="95">
        <v>64.88</v>
      </c>
      <c r="L651" s="95">
        <v>65.47</v>
      </c>
      <c r="M651" s="95">
        <v>66.97</v>
      </c>
      <c r="N651" s="134" t="str">
        <f t="shared" si="30"/>
        <v>2106</v>
      </c>
      <c r="O651" s="135">
        <f t="shared" si="31"/>
        <v>122622</v>
      </c>
      <c r="P651" s="136">
        <f t="shared" si="32"/>
        <v>6812.35</v>
      </c>
    </row>
    <row r="652" spans="1:16" ht="13.5" thickBot="1" x14ac:dyDescent="0.25">
      <c r="A652" s="93" t="s">
        <v>206</v>
      </c>
      <c r="B652" s="93" t="s">
        <v>234</v>
      </c>
      <c r="C652" s="93" t="s">
        <v>235</v>
      </c>
      <c r="D652" s="94">
        <v>120583</v>
      </c>
      <c r="E652" s="94">
        <v>94858</v>
      </c>
      <c r="F652" s="95">
        <v>6699.05</v>
      </c>
      <c r="G652" s="95">
        <v>9275.6</v>
      </c>
      <c r="H652" s="95">
        <v>304.95</v>
      </c>
      <c r="I652" s="96">
        <v>428.11</v>
      </c>
      <c r="J652" s="97">
        <v>55.21</v>
      </c>
      <c r="K652" s="95">
        <v>63.8</v>
      </c>
      <c r="L652" s="95">
        <v>64.37</v>
      </c>
      <c r="M652" s="95">
        <v>65.849999999999994</v>
      </c>
      <c r="N652" s="134" t="str">
        <f t="shared" si="30"/>
        <v>2105</v>
      </c>
      <c r="O652" s="135">
        <f t="shared" si="31"/>
        <v>120583</v>
      </c>
      <c r="P652" s="136">
        <f t="shared" si="32"/>
        <v>6699.05</v>
      </c>
    </row>
    <row r="653" spans="1:16" ht="13.5" thickBot="1" x14ac:dyDescent="0.25">
      <c r="A653" s="93" t="s">
        <v>206</v>
      </c>
      <c r="B653" s="93" t="s">
        <v>236</v>
      </c>
      <c r="C653" s="93" t="s">
        <v>237</v>
      </c>
      <c r="D653" s="94">
        <v>118967</v>
      </c>
      <c r="E653" s="94">
        <v>93242</v>
      </c>
      <c r="F653" s="95">
        <v>6609.3</v>
      </c>
      <c r="G653" s="95">
        <v>9151.2999999999993</v>
      </c>
      <c r="H653" s="95">
        <v>300.86</v>
      </c>
      <c r="I653" s="96">
        <v>422.37</v>
      </c>
      <c r="J653" s="97">
        <v>54.47</v>
      </c>
      <c r="K653" s="95">
        <v>62.94</v>
      </c>
      <c r="L653" s="95">
        <v>63.51</v>
      </c>
      <c r="M653" s="95">
        <v>64.97</v>
      </c>
      <c r="N653" s="134" t="str">
        <f t="shared" si="30"/>
        <v>2104</v>
      </c>
      <c r="O653" s="135">
        <f t="shared" si="31"/>
        <v>118967</v>
      </c>
      <c r="P653" s="136">
        <f t="shared" si="32"/>
        <v>6609.3</v>
      </c>
    </row>
    <row r="654" spans="1:16" ht="13.5" thickBot="1" x14ac:dyDescent="0.25">
      <c r="A654" s="93" t="s">
        <v>206</v>
      </c>
      <c r="B654" s="93" t="s">
        <v>238</v>
      </c>
      <c r="C654" s="93" t="s">
        <v>239</v>
      </c>
      <c r="D654" s="94">
        <v>117345</v>
      </c>
      <c r="E654" s="94">
        <v>91620</v>
      </c>
      <c r="F654" s="95">
        <v>6519.15</v>
      </c>
      <c r="G654" s="95">
        <v>9026.5499999999993</v>
      </c>
      <c r="H654" s="95">
        <v>296.76</v>
      </c>
      <c r="I654" s="96">
        <v>416.61</v>
      </c>
      <c r="J654" s="97">
        <v>53.73</v>
      </c>
      <c r="K654" s="95">
        <v>62.09</v>
      </c>
      <c r="L654" s="95">
        <v>62.64</v>
      </c>
      <c r="M654" s="95">
        <v>64.08</v>
      </c>
      <c r="N654" s="134" t="str">
        <f t="shared" si="30"/>
        <v>2103</v>
      </c>
      <c r="O654" s="135">
        <f t="shared" si="31"/>
        <v>117345</v>
      </c>
      <c r="P654" s="136">
        <f t="shared" si="32"/>
        <v>6519.15</v>
      </c>
    </row>
    <row r="655" spans="1:16" ht="13.5" thickBot="1" x14ac:dyDescent="0.25">
      <c r="A655" s="93" t="s">
        <v>206</v>
      </c>
      <c r="B655" s="93" t="s">
        <v>240</v>
      </c>
      <c r="C655" s="93" t="s">
        <v>241</v>
      </c>
      <c r="D655" s="94">
        <v>113270</v>
      </c>
      <c r="E655" s="94">
        <v>87545</v>
      </c>
      <c r="F655" s="95">
        <v>6292.8</v>
      </c>
      <c r="G655" s="95">
        <v>8713.1</v>
      </c>
      <c r="H655" s="95">
        <v>286.45999999999998</v>
      </c>
      <c r="I655" s="96">
        <v>402.14</v>
      </c>
      <c r="J655" s="97">
        <v>51.86</v>
      </c>
      <c r="K655" s="95">
        <v>59.92</v>
      </c>
      <c r="L655" s="95">
        <v>60.46</v>
      </c>
      <c r="M655" s="95">
        <v>61.85</v>
      </c>
      <c r="N655" s="134" t="str">
        <f t="shared" si="30"/>
        <v>2102</v>
      </c>
      <c r="O655" s="135">
        <f t="shared" si="31"/>
        <v>113270</v>
      </c>
      <c r="P655" s="136">
        <f t="shared" si="32"/>
        <v>6292.8</v>
      </c>
    </row>
    <row r="656" spans="1:16" ht="13.5" thickBot="1" x14ac:dyDescent="0.25">
      <c r="A656" s="93" t="s">
        <v>206</v>
      </c>
      <c r="B656" s="93" t="s">
        <v>242</v>
      </c>
      <c r="C656" s="93" t="s">
        <v>184</v>
      </c>
      <c r="D656" s="94">
        <v>109191</v>
      </c>
      <c r="E656" s="94">
        <v>83466</v>
      </c>
      <c r="F656" s="95">
        <v>6066.15</v>
      </c>
      <c r="G656" s="95">
        <v>8399.2999999999993</v>
      </c>
      <c r="H656" s="95">
        <v>276.14</v>
      </c>
      <c r="I656" s="96">
        <v>387.66</v>
      </c>
      <c r="J656" s="97">
        <v>50</v>
      </c>
      <c r="K656" s="95">
        <v>57.78</v>
      </c>
      <c r="L656" s="95">
        <v>58.29</v>
      </c>
      <c r="M656" s="95">
        <v>59.64</v>
      </c>
      <c r="N656" s="134" t="str">
        <f t="shared" si="30"/>
        <v>2101</v>
      </c>
      <c r="O656" s="135">
        <f t="shared" si="31"/>
        <v>109191</v>
      </c>
      <c r="P656" s="136">
        <f t="shared" si="32"/>
        <v>6066.15</v>
      </c>
    </row>
    <row r="657" spans="1:16" ht="13.5" thickBot="1" x14ac:dyDescent="0.25">
      <c r="A657" s="93" t="s">
        <v>204</v>
      </c>
      <c r="B657" s="93" t="s">
        <v>185</v>
      </c>
      <c r="C657" s="93" t="s">
        <v>186</v>
      </c>
      <c r="D657" s="94">
        <v>182236</v>
      </c>
      <c r="E657" s="94">
        <v>156511</v>
      </c>
      <c r="F657" s="95">
        <v>10124.200000000001</v>
      </c>
      <c r="G657" s="95">
        <v>14018.15</v>
      </c>
      <c r="H657" s="95">
        <v>460.87</v>
      </c>
      <c r="I657" s="96">
        <v>646.99</v>
      </c>
      <c r="J657" s="97">
        <v>83.44</v>
      </c>
      <c r="K657" s="95">
        <v>96.41</v>
      </c>
      <c r="L657" s="95">
        <v>97.28</v>
      </c>
      <c r="M657" s="95">
        <v>99.52</v>
      </c>
      <c r="N657" s="134" t="str">
        <f t="shared" si="30"/>
        <v>2231</v>
      </c>
      <c r="O657" s="135">
        <f t="shared" si="31"/>
        <v>182236</v>
      </c>
      <c r="P657" s="136">
        <f t="shared" si="32"/>
        <v>10124.200000000001</v>
      </c>
    </row>
    <row r="658" spans="1:16" ht="13.5" thickBot="1" x14ac:dyDescent="0.25">
      <c r="A658" s="93" t="s">
        <v>204</v>
      </c>
      <c r="B658" s="93" t="s">
        <v>187</v>
      </c>
      <c r="C658" s="93" t="s">
        <v>188</v>
      </c>
      <c r="D658" s="94">
        <v>180364</v>
      </c>
      <c r="E658" s="94">
        <v>154639</v>
      </c>
      <c r="F658" s="95">
        <v>10020.200000000001</v>
      </c>
      <c r="G658" s="95">
        <v>13874.15</v>
      </c>
      <c r="H658" s="95">
        <v>456.14</v>
      </c>
      <c r="I658" s="96">
        <v>640.35</v>
      </c>
      <c r="J658" s="97">
        <v>82.58</v>
      </c>
      <c r="K658" s="95">
        <v>95.42</v>
      </c>
      <c r="L658" s="95">
        <v>96.28</v>
      </c>
      <c r="M658" s="95">
        <v>98.49</v>
      </c>
      <c r="N658" s="134" t="str">
        <f t="shared" si="30"/>
        <v>2230</v>
      </c>
      <c r="O658" s="135">
        <f t="shared" si="31"/>
        <v>180364</v>
      </c>
      <c r="P658" s="136">
        <f t="shared" si="32"/>
        <v>10020.200000000001</v>
      </c>
    </row>
    <row r="659" spans="1:16" ht="13.5" thickBot="1" x14ac:dyDescent="0.25">
      <c r="A659" s="93" t="s">
        <v>204</v>
      </c>
      <c r="B659" s="93" t="s">
        <v>189</v>
      </c>
      <c r="C659" s="93" t="s">
        <v>190</v>
      </c>
      <c r="D659" s="94">
        <v>178492</v>
      </c>
      <c r="E659" s="94">
        <v>152767</v>
      </c>
      <c r="F659" s="95">
        <v>9916.2000000000007</v>
      </c>
      <c r="G659" s="95">
        <v>13730.15</v>
      </c>
      <c r="H659" s="95">
        <v>451.4</v>
      </c>
      <c r="I659" s="96">
        <v>633.70000000000005</v>
      </c>
      <c r="J659" s="97">
        <v>81.73</v>
      </c>
      <c r="K659" s="95">
        <v>94.44</v>
      </c>
      <c r="L659" s="95">
        <v>95.29</v>
      </c>
      <c r="M659" s="95">
        <v>97.48</v>
      </c>
      <c r="N659" s="134" t="str">
        <f t="shared" si="30"/>
        <v>2229</v>
      </c>
      <c r="O659" s="135">
        <f t="shared" si="31"/>
        <v>178492</v>
      </c>
      <c r="P659" s="136">
        <f t="shared" si="32"/>
        <v>9916.2000000000007</v>
      </c>
    </row>
    <row r="660" spans="1:16" ht="13.5" thickBot="1" x14ac:dyDescent="0.25">
      <c r="A660" s="93" t="s">
        <v>204</v>
      </c>
      <c r="B660" s="93" t="s">
        <v>191</v>
      </c>
      <c r="C660" s="93" t="s">
        <v>192</v>
      </c>
      <c r="D660" s="94">
        <v>176618</v>
      </c>
      <c r="E660" s="94">
        <v>150893</v>
      </c>
      <c r="F660" s="95">
        <v>9812.1</v>
      </c>
      <c r="G660" s="95">
        <v>13586</v>
      </c>
      <c r="H660" s="95">
        <v>446.66</v>
      </c>
      <c r="I660" s="96">
        <v>627.04999999999995</v>
      </c>
      <c r="J660" s="97">
        <v>80.87</v>
      </c>
      <c r="K660" s="95">
        <v>93.45</v>
      </c>
      <c r="L660" s="95">
        <v>94.29</v>
      </c>
      <c r="M660" s="95">
        <v>96.45</v>
      </c>
      <c r="N660" s="134" t="str">
        <f t="shared" si="30"/>
        <v>2228</v>
      </c>
      <c r="O660" s="135">
        <f t="shared" si="31"/>
        <v>176618</v>
      </c>
      <c r="P660" s="136">
        <f t="shared" si="32"/>
        <v>9812.1</v>
      </c>
    </row>
    <row r="661" spans="1:16" ht="13.5" thickBot="1" x14ac:dyDescent="0.25">
      <c r="A661" s="93" t="s">
        <v>204</v>
      </c>
      <c r="B661" s="93" t="s">
        <v>193</v>
      </c>
      <c r="C661" s="93" t="s">
        <v>194</v>
      </c>
      <c r="D661" s="94">
        <v>174744</v>
      </c>
      <c r="E661" s="94">
        <v>149019</v>
      </c>
      <c r="F661" s="95">
        <v>9708</v>
      </c>
      <c r="G661" s="95">
        <v>13441.85</v>
      </c>
      <c r="H661" s="95">
        <v>441.92</v>
      </c>
      <c r="I661" s="96">
        <v>620.39</v>
      </c>
      <c r="J661" s="97">
        <v>80.010000000000005</v>
      </c>
      <c r="K661" s="95">
        <v>92.45</v>
      </c>
      <c r="L661" s="95">
        <v>93.28</v>
      </c>
      <c r="M661" s="95">
        <v>95.43</v>
      </c>
      <c r="N661" s="134" t="str">
        <f t="shared" si="30"/>
        <v>2227</v>
      </c>
      <c r="O661" s="135">
        <f t="shared" si="31"/>
        <v>174744</v>
      </c>
      <c r="P661" s="136">
        <f t="shared" si="32"/>
        <v>9708</v>
      </c>
    </row>
    <row r="662" spans="1:16" ht="13.5" thickBot="1" x14ac:dyDescent="0.25">
      <c r="A662" s="93" t="s">
        <v>204</v>
      </c>
      <c r="B662" s="93" t="s">
        <v>195</v>
      </c>
      <c r="C662" s="93" t="s">
        <v>196</v>
      </c>
      <c r="D662" s="94">
        <v>172875</v>
      </c>
      <c r="E662" s="94">
        <v>147150</v>
      </c>
      <c r="F662" s="95">
        <v>9604.15</v>
      </c>
      <c r="G662" s="95">
        <v>13298.1</v>
      </c>
      <c r="H662" s="95">
        <v>437.2</v>
      </c>
      <c r="I662" s="96">
        <v>613.76</v>
      </c>
      <c r="J662" s="97">
        <v>79.16</v>
      </c>
      <c r="K662" s="95">
        <v>91.47</v>
      </c>
      <c r="L662" s="95">
        <v>92.29</v>
      </c>
      <c r="M662" s="95">
        <v>94.41</v>
      </c>
      <c r="N662" s="134" t="str">
        <f t="shared" si="30"/>
        <v>2226</v>
      </c>
      <c r="O662" s="135">
        <f t="shared" si="31"/>
        <v>172875</v>
      </c>
      <c r="P662" s="136">
        <f t="shared" si="32"/>
        <v>9604.15</v>
      </c>
    </row>
    <row r="663" spans="1:16" ht="13.5" thickBot="1" x14ac:dyDescent="0.25">
      <c r="A663" s="93" t="s">
        <v>204</v>
      </c>
      <c r="B663" s="93" t="s">
        <v>197</v>
      </c>
      <c r="C663" s="93" t="s">
        <v>198</v>
      </c>
      <c r="D663" s="94">
        <v>171005</v>
      </c>
      <c r="E663" s="94">
        <v>145280</v>
      </c>
      <c r="F663" s="95">
        <v>9500.2999999999993</v>
      </c>
      <c r="G663" s="95">
        <v>13154.25</v>
      </c>
      <c r="H663" s="95">
        <v>432.47</v>
      </c>
      <c r="I663" s="96">
        <v>607.12</v>
      </c>
      <c r="J663" s="97">
        <v>78.3</v>
      </c>
      <c r="K663" s="95">
        <v>90.48</v>
      </c>
      <c r="L663" s="95">
        <v>91.29</v>
      </c>
      <c r="M663" s="95">
        <v>93.39</v>
      </c>
      <c r="N663" s="134" t="str">
        <f t="shared" si="30"/>
        <v>2225</v>
      </c>
      <c r="O663" s="135">
        <f t="shared" si="31"/>
        <v>171005</v>
      </c>
      <c r="P663" s="136">
        <f t="shared" si="32"/>
        <v>9500.2999999999993</v>
      </c>
    </row>
    <row r="664" spans="1:16" ht="13.5" thickBot="1" x14ac:dyDescent="0.25">
      <c r="A664" s="93" t="s">
        <v>204</v>
      </c>
      <c r="B664" s="93" t="s">
        <v>199</v>
      </c>
      <c r="C664" s="93" t="s">
        <v>200</v>
      </c>
      <c r="D664" s="94">
        <v>169131</v>
      </c>
      <c r="E664" s="94">
        <v>143406</v>
      </c>
      <c r="F664" s="95">
        <v>9396.15</v>
      </c>
      <c r="G664" s="95">
        <v>13010.1</v>
      </c>
      <c r="H664" s="95">
        <v>427.73</v>
      </c>
      <c r="I664" s="96">
        <v>600.47</v>
      </c>
      <c r="J664" s="97">
        <v>77.44</v>
      </c>
      <c r="K664" s="95">
        <v>89.48</v>
      </c>
      <c r="L664" s="95">
        <v>90.29</v>
      </c>
      <c r="M664" s="95">
        <v>92.36</v>
      </c>
      <c r="N664" s="134" t="str">
        <f t="shared" si="30"/>
        <v>2224</v>
      </c>
      <c r="O664" s="135">
        <f t="shared" si="31"/>
        <v>169131</v>
      </c>
      <c r="P664" s="136">
        <f t="shared" si="32"/>
        <v>9396.15</v>
      </c>
    </row>
    <row r="665" spans="1:16" ht="13.5" thickBot="1" x14ac:dyDescent="0.25">
      <c r="A665" s="93" t="s">
        <v>204</v>
      </c>
      <c r="B665" s="93" t="s">
        <v>201</v>
      </c>
      <c r="C665" s="93" t="s">
        <v>202</v>
      </c>
      <c r="D665" s="94">
        <v>167257</v>
      </c>
      <c r="E665" s="94">
        <v>141532</v>
      </c>
      <c r="F665" s="95">
        <v>9292.0499999999993</v>
      </c>
      <c r="G665" s="95">
        <v>12865.9</v>
      </c>
      <c r="H665" s="95">
        <v>422.99</v>
      </c>
      <c r="I665" s="96">
        <v>593.80999999999995</v>
      </c>
      <c r="J665" s="97">
        <v>76.58</v>
      </c>
      <c r="K665" s="95">
        <v>88.49</v>
      </c>
      <c r="L665" s="95">
        <v>89.28</v>
      </c>
      <c r="M665" s="95">
        <v>91.34</v>
      </c>
      <c r="N665" s="134" t="str">
        <f t="shared" si="30"/>
        <v>2223</v>
      </c>
      <c r="O665" s="135">
        <f t="shared" si="31"/>
        <v>167257</v>
      </c>
      <c r="P665" s="136">
        <f t="shared" si="32"/>
        <v>9292.0499999999993</v>
      </c>
    </row>
    <row r="666" spans="1:16" ht="13.5" thickBot="1" x14ac:dyDescent="0.25">
      <c r="A666" s="93" t="s">
        <v>204</v>
      </c>
      <c r="B666" s="93" t="s">
        <v>203</v>
      </c>
      <c r="C666" s="93" t="s">
        <v>204</v>
      </c>
      <c r="D666" s="94">
        <v>165385</v>
      </c>
      <c r="E666" s="94">
        <v>139660</v>
      </c>
      <c r="F666" s="95">
        <v>9188.0499999999993</v>
      </c>
      <c r="G666" s="95">
        <v>12721.9</v>
      </c>
      <c r="H666" s="95">
        <v>418.26</v>
      </c>
      <c r="I666" s="96">
        <v>587.16999999999996</v>
      </c>
      <c r="J666" s="97">
        <v>75.73</v>
      </c>
      <c r="K666" s="95">
        <v>87.51</v>
      </c>
      <c r="L666" s="95">
        <v>88.29</v>
      </c>
      <c r="M666" s="95">
        <v>90.32</v>
      </c>
      <c r="N666" s="134" t="str">
        <f t="shared" si="30"/>
        <v>2222</v>
      </c>
      <c r="O666" s="135">
        <f t="shared" si="31"/>
        <v>165385</v>
      </c>
      <c r="P666" s="136">
        <f t="shared" si="32"/>
        <v>9188.0499999999993</v>
      </c>
    </row>
    <row r="667" spans="1:16" ht="13.5" thickBot="1" x14ac:dyDescent="0.25">
      <c r="A667" s="93" t="s">
        <v>204</v>
      </c>
      <c r="B667" s="93" t="s">
        <v>205</v>
      </c>
      <c r="C667" s="93" t="s">
        <v>206</v>
      </c>
      <c r="D667" s="94">
        <v>163516</v>
      </c>
      <c r="E667" s="94">
        <v>137791</v>
      </c>
      <c r="F667" s="95">
        <v>9084.2000000000007</v>
      </c>
      <c r="G667" s="95">
        <v>12578.15</v>
      </c>
      <c r="H667" s="95">
        <v>413.53</v>
      </c>
      <c r="I667" s="96">
        <v>580.53</v>
      </c>
      <c r="J667" s="97">
        <v>74.87</v>
      </c>
      <c r="K667" s="95">
        <v>86.51</v>
      </c>
      <c r="L667" s="95">
        <v>87.29</v>
      </c>
      <c r="M667" s="95">
        <v>89.3</v>
      </c>
      <c r="N667" s="134" t="str">
        <f t="shared" si="30"/>
        <v>2221</v>
      </c>
      <c r="O667" s="135">
        <f t="shared" si="31"/>
        <v>163516</v>
      </c>
      <c r="P667" s="136">
        <f t="shared" si="32"/>
        <v>9084.2000000000007</v>
      </c>
    </row>
    <row r="668" spans="1:16" ht="13.5" thickBot="1" x14ac:dyDescent="0.25">
      <c r="A668" s="93" t="s">
        <v>204</v>
      </c>
      <c r="B668" s="93" t="s">
        <v>207</v>
      </c>
      <c r="C668" s="93" t="s">
        <v>208</v>
      </c>
      <c r="D668" s="94">
        <v>161642</v>
      </c>
      <c r="E668" s="94">
        <v>135917</v>
      </c>
      <c r="F668" s="95">
        <v>8980.1</v>
      </c>
      <c r="G668" s="95">
        <v>12434</v>
      </c>
      <c r="H668" s="95">
        <v>408.79</v>
      </c>
      <c r="I668" s="96">
        <v>573.88</v>
      </c>
      <c r="J668" s="97">
        <v>74.010000000000005</v>
      </c>
      <c r="K668" s="95">
        <v>85.52</v>
      </c>
      <c r="L668" s="95">
        <v>86.29</v>
      </c>
      <c r="M668" s="95">
        <v>88.27</v>
      </c>
      <c r="N668" s="134" t="str">
        <f t="shared" si="30"/>
        <v>2220</v>
      </c>
      <c r="O668" s="135">
        <f t="shared" si="31"/>
        <v>161642</v>
      </c>
      <c r="P668" s="136">
        <f t="shared" si="32"/>
        <v>8980.1</v>
      </c>
    </row>
    <row r="669" spans="1:16" ht="13.5" thickBot="1" x14ac:dyDescent="0.25">
      <c r="A669" s="93" t="s">
        <v>204</v>
      </c>
      <c r="B669" s="93" t="s">
        <v>209</v>
      </c>
      <c r="C669" s="93" t="s">
        <v>210</v>
      </c>
      <c r="D669" s="94">
        <v>159769</v>
      </c>
      <c r="E669" s="94">
        <v>134044</v>
      </c>
      <c r="F669" s="95">
        <v>8876.0499999999993</v>
      </c>
      <c r="G669" s="95">
        <v>12289.9</v>
      </c>
      <c r="H669" s="95">
        <v>404.05</v>
      </c>
      <c r="I669" s="96">
        <v>567.23</v>
      </c>
      <c r="J669" s="97">
        <v>73.150000000000006</v>
      </c>
      <c r="K669" s="95">
        <v>84.52</v>
      </c>
      <c r="L669" s="95">
        <v>85.29</v>
      </c>
      <c r="M669" s="95">
        <v>87.25</v>
      </c>
      <c r="N669" s="134" t="str">
        <f t="shared" si="30"/>
        <v>2219</v>
      </c>
      <c r="O669" s="135">
        <f t="shared" si="31"/>
        <v>159769</v>
      </c>
      <c r="P669" s="136">
        <f t="shared" si="32"/>
        <v>8876.0499999999993</v>
      </c>
    </row>
    <row r="670" spans="1:16" ht="13.5" thickBot="1" x14ac:dyDescent="0.25">
      <c r="A670" s="93" t="s">
        <v>204</v>
      </c>
      <c r="B670" s="93" t="s">
        <v>211</v>
      </c>
      <c r="C670" s="93" t="s">
        <v>212</v>
      </c>
      <c r="D670" s="94">
        <v>157586</v>
      </c>
      <c r="E670" s="94">
        <v>131861</v>
      </c>
      <c r="F670" s="95">
        <v>8754.7999999999993</v>
      </c>
      <c r="G670" s="95">
        <v>12122</v>
      </c>
      <c r="H670" s="95">
        <v>398.53</v>
      </c>
      <c r="I670" s="96">
        <v>559.48</v>
      </c>
      <c r="J670" s="97">
        <v>72.150000000000006</v>
      </c>
      <c r="K670" s="95">
        <v>83.37</v>
      </c>
      <c r="L670" s="95">
        <v>84.12</v>
      </c>
      <c r="M670" s="95">
        <v>86.05</v>
      </c>
      <c r="N670" s="134" t="str">
        <f t="shared" si="30"/>
        <v>2218</v>
      </c>
      <c r="O670" s="135">
        <f t="shared" si="31"/>
        <v>157586</v>
      </c>
      <c r="P670" s="136">
        <f t="shared" si="32"/>
        <v>8754.7999999999993</v>
      </c>
    </row>
    <row r="671" spans="1:16" ht="13.5" thickBot="1" x14ac:dyDescent="0.25">
      <c r="A671" s="93" t="s">
        <v>204</v>
      </c>
      <c r="B671" s="93" t="s">
        <v>213</v>
      </c>
      <c r="C671" s="93" t="s">
        <v>214</v>
      </c>
      <c r="D671" s="94">
        <v>155400</v>
      </c>
      <c r="E671" s="94">
        <v>129675</v>
      </c>
      <c r="F671" s="95">
        <v>8633.35</v>
      </c>
      <c r="G671" s="95">
        <v>11953.85</v>
      </c>
      <c r="H671" s="95">
        <v>393</v>
      </c>
      <c r="I671" s="96">
        <v>551.72</v>
      </c>
      <c r="J671" s="97">
        <v>71.150000000000006</v>
      </c>
      <c r="K671" s="95">
        <v>82.21</v>
      </c>
      <c r="L671" s="95">
        <v>82.95</v>
      </c>
      <c r="M671" s="95">
        <v>84.86</v>
      </c>
      <c r="N671" s="134" t="str">
        <f t="shared" si="30"/>
        <v>2217</v>
      </c>
      <c r="O671" s="135">
        <f t="shared" si="31"/>
        <v>155400</v>
      </c>
      <c r="P671" s="136">
        <f t="shared" si="32"/>
        <v>8633.35</v>
      </c>
    </row>
    <row r="672" spans="1:16" ht="13.5" thickBot="1" x14ac:dyDescent="0.25">
      <c r="A672" s="93" t="s">
        <v>204</v>
      </c>
      <c r="B672" s="93" t="s">
        <v>215</v>
      </c>
      <c r="C672" s="93" t="s">
        <v>216</v>
      </c>
      <c r="D672" s="94">
        <v>153214</v>
      </c>
      <c r="E672" s="94">
        <v>127489</v>
      </c>
      <c r="F672" s="95">
        <v>8511.9</v>
      </c>
      <c r="G672" s="95">
        <v>11785.7</v>
      </c>
      <c r="H672" s="95">
        <v>387.47</v>
      </c>
      <c r="I672" s="96">
        <v>543.96</v>
      </c>
      <c r="J672" s="97">
        <v>70.150000000000006</v>
      </c>
      <c r="K672" s="95">
        <v>81.06</v>
      </c>
      <c r="L672" s="95">
        <v>81.790000000000006</v>
      </c>
      <c r="M672" s="95">
        <v>83.67</v>
      </c>
      <c r="N672" s="134" t="str">
        <f t="shared" si="30"/>
        <v>2216</v>
      </c>
      <c r="O672" s="135">
        <f t="shared" si="31"/>
        <v>153214</v>
      </c>
      <c r="P672" s="136">
        <f t="shared" si="32"/>
        <v>8511.9</v>
      </c>
    </row>
    <row r="673" spans="1:16" ht="13.5" thickBot="1" x14ac:dyDescent="0.25">
      <c r="A673" s="93" t="s">
        <v>204</v>
      </c>
      <c r="B673" s="93" t="s">
        <v>217</v>
      </c>
      <c r="C673" s="93" t="s">
        <v>218</v>
      </c>
      <c r="D673" s="94">
        <v>151029</v>
      </c>
      <c r="E673" s="94">
        <v>125304</v>
      </c>
      <c r="F673" s="95">
        <v>8390.5</v>
      </c>
      <c r="G673" s="95">
        <v>11617.6</v>
      </c>
      <c r="H673" s="95">
        <v>381.95</v>
      </c>
      <c r="I673" s="96">
        <v>536.20000000000005</v>
      </c>
      <c r="J673" s="97">
        <v>69.150000000000006</v>
      </c>
      <c r="K673" s="95">
        <v>79.900000000000006</v>
      </c>
      <c r="L673" s="95">
        <v>80.62</v>
      </c>
      <c r="M673" s="95">
        <v>82.48</v>
      </c>
      <c r="N673" s="134" t="str">
        <f t="shared" si="30"/>
        <v>2215</v>
      </c>
      <c r="O673" s="135">
        <f t="shared" si="31"/>
        <v>151029</v>
      </c>
      <c r="P673" s="136">
        <f t="shared" si="32"/>
        <v>8390.5</v>
      </c>
    </row>
    <row r="674" spans="1:16" ht="13.5" thickBot="1" x14ac:dyDescent="0.25">
      <c r="A674" s="93" t="s">
        <v>204</v>
      </c>
      <c r="B674" s="93" t="s">
        <v>219</v>
      </c>
      <c r="C674" s="93" t="s">
        <v>220</v>
      </c>
      <c r="D674" s="94">
        <v>148845</v>
      </c>
      <c r="E674" s="94">
        <v>123120</v>
      </c>
      <c r="F674" s="95">
        <v>8269.15</v>
      </c>
      <c r="G674" s="95">
        <v>11449.6</v>
      </c>
      <c r="H674" s="95">
        <v>376.43</v>
      </c>
      <c r="I674" s="96">
        <v>528.44000000000005</v>
      </c>
      <c r="J674" s="97">
        <v>68.150000000000006</v>
      </c>
      <c r="K674" s="95">
        <v>78.75</v>
      </c>
      <c r="L674" s="95">
        <v>79.459999999999994</v>
      </c>
      <c r="M674" s="95">
        <v>81.28</v>
      </c>
      <c r="N674" s="134" t="str">
        <f t="shared" si="30"/>
        <v>2214</v>
      </c>
      <c r="O674" s="135">
        <f t="shared" si="31"/>
        <v>148845</v>
      </c>
      <c r="P674" s="136">
        <f t="shared" si="32"/>
        <v>8269.15</v>
      </c>
    </row>
    <row r="675" spans="1:16" ht="13.5" thickBot="1" x14ac:dyDescent="0.25">
      <c r="A675" s="93" t="s">
        <v>204</v>
      </c>
      <c r="B675" s="93" t="s">
        <v>221</v>
      </c>
      <c r="C675" s="93" t="s">
        <v>222</v>
      </c>
      <c r="D675" s="94">
        <v>146662</v>
      </c>
      <c r="E675" s="94">
        <v>120937</v>
      </c>
      <c r="F675" s="95">
        <v>8147.9</v>
      </c>
      <c r="G675" s="95">
        <v>11281.7</v>
      </c>
      <c r="H675" s="95">
        <v>370.9</v>
      </c>
      <c r="I675" s="96">
        <v>520.69000000000005</v>
      </c>
      <c r="J675" s="97">
        <v>67.150000000000006</v>
      </c>
      <c r="K675" s="95">
        <v>77.59</v>
      </c>
      <c r="L675" s="95">
        <v>78.290000000000006</v>
      </c>
      <c r="M675" s="95">
        <v>80.09</v>
      </c>
      <c r="N675" s="134" t="str">
        <f t="shared" si="30"/>
        <v>2213</v>
      </c>
      <c r="O675" s="135">
        <f t="shared" si="31"/>
        <v>146662</v>
      </c>
      <c r="P675" s="136">
        <f t="shared" si="32"/>
        <v>8147.9</v>
      </c>
    </row>
    <row r="676" spans="1:16" ht="13.5" thickBot="1" x14ac:dyDescent="0.25">
      <c r="A676" s="93" t="s">
        <v>204</v>
      </c>
      <c r="B676" s="93" t="s">
        <v>223</v>
      </c>
      <c r="C676" s="93" t="s">
        <v>180</v>
      </c>
      <c r="D676" s="94">
        <v>144478</v>
      </c>
      <c r="E676" s="94">
        <v>118753</v>
      </c>
      <c r="F676" s="95">
        <v>8026.55</v>
      </c>
      <c r="G676" s="95">
        <v>11113.7</v>
      </c>
      <c r="H676" s="95">
        <v>365.38</v>
      </c>
      <c r="I676" s="96">
        <v>512.94000000000005</v>
      </c>
      <c r="J676" s="97">
        <v>66.150000000000006</v>
      </c>
      <c r="K676" s="95">
        <v>76.44</v>
      </c>
      <c r="L676" s="95">
        <v>77.12</v>
      </c>
      <c r="M676" s="95">
        <v>78.900000000000006</v>
      </c>
      <c r="N676" s="134" t="str">
        <f t="shared" si="30"/>
        <v>2212</v>
      </c>
      <c r="O676" s="135">
        <f t="shared" si="31"/>
        <v>144478</v>
      </c>
      <c r="P676" s="136">
        <f t="shared" si="32"/>
        <v>8026.55</v>
      </c>
    </row>
    <row r="677" spans="1:16" ht="13.5" thickBot="1" x14ac:dyDescent="0.25">
      <c r="A677" s="93" t="s">
        <v>204</v>
      </c>
      <c r="B677" s="93" t="s">
        <v>224</v>
      </c>
      <c r="C677" s="93" t="s">
        <v>179</v>
      </c>
      <c r="D677" s="94">
        <v>142296</v>
      </c>
      <c r="E677" s="94">
        <v>116571</v>
      </c>
      <c r="F677" s="95">
        <v>7905.35</v>
      </c>
      <c r="G677" s="95">
        <v>10945.85</v>
      </c>
      <c r="H677" s="95">
        <v>359.86</v>
      </c>
      <c r="I677" s="96">
        <v>505.19</v>
      </c>
      <c r="J677" s="97">
        <v>65.150000000000006</v>
      </c>
      <c r="K677" s="95">
        <v>75.28</v>
      </c>
      <c r="L677" s="95">
        <v>75.959999999999994</v>
      </c>
      <c r="M677" s="95">
        <v>77.7</v>
      </c>
      <c r="N677" s="134" t="str">
        <f t="shared" si="30"/>
        <v>2211</v>
      </c>
      <c r="O677" s="135">
        <f t="shared" si="31"/>
        <v>142296</v>
      </c>
      <c r="P677" s="136">
        <f t="shared" si="32"/>
        <v>7905.35</v>
      </c>
    </row>
    <row r="678" spans="1:16" ht="13.5" thickBot="1" x14ac:dyDescent="0.25">
      <c r="A678" s="93" t="s">
        <v>204</v>
      </c>
      <c r="B678" s="93" t="s">
        <v>225</v>
      </c>
      <c r="C678" s="93" t="s">
        <v>178</v>
      </c>
      <c r="D678" s="94">
        <v>140111</v>
      </c>
      <c r="E678" s="94">
        <v>114386</v>
      </c>
      <c r="F678" s="95">
        <v>7783.95</v>
      </c>
      <c r="G678" s="95">
        <v>10777.75</v>
      </c>
      <c r="H678" s="95">
        <v>354.34</v>
      </c>
      <c r="I678" s="96">
        <v>497.44</v>
      </c>
      <c r="J678" s="97">
        <v>64.150000000000006</v>
      </c>
      <c r="K678" s="95">
        <v>74.13</v>
      </c>
      <c r="L678" s="95">
        <v>74.790000000000006</v>
      </c>
      <c r="M678" s="95">
        <v>76.510000000000005</v>
      </c>
      <c r="N678" s="134" t="str">
        <f t="shared" si="30"/>
        <v>2210</v>
      </c>
      <c r="O678" s="135">
        <f t="shared" si="31"/>
        <v>140111</v>
      </c>
      <c r="P678" s="136">
        <f t="shared" si="32"/>
        <v>7783.95</v>
      </c>
    </row>
    <row r="679" spans="1:16" ht="13.5" thickBot="1" x14ac:dyDescent="0.25">
      <c r="A679" s="93" t="s">
        <v>204</v>
      </c>
      <c r="B679" s="93" t="s">
        <v>226</v>
      </c>
      <c r="C679" s="93" t="s">
        <v>227</v>
      </c>
      <c r="D679" s="94">
        <v>137927</v>
      </c>
      <c r="E679" s="94">
        <v>112202</v>
      </c>
      <c r="F679" s="95">
        <v>7662.6</v>
      </c>
      <c r="G679" s="95">
        <v>10609.75</v>
      </c>
      <c r="H679" s="95">
        <v>348.81</v>
      </c>
      <c r="I679" s="96">
        <v>489.68</v>
      </c>
      <c r="J679" s="97">
        <v>63.15</v>
      </c>
      <c r="K679" s="95">
        <v>72.97</v>
      </c>
      <c r="L679" s="95">
        <v>73.63</v>
      </c>
      <c r="M679" s="95">
        <v>75.319999999999993</v>
      </c>
      <c r="N679" s="134" t="str">
        <f t="shared" si="30"/>
        <v>2209</v>
      </c>
      <c r="O679" s="135">
        <f t="shared" si="31"/>
        <v>137927</v>
      </c>
      <c r="P679" s="136">
        <f t="shared" si="32"/>
        <v>7662.6</v>
      </c>
    </row>
    <row r="680" spans="1:16" ht="13.5" thickBot="1" x14ac:dyDescent="0.25">
      <c r="A680" s="93" t="s">
        <v>204</v>
      </c>
      <c r="B680" s="93" t="s">
        <v>228</v>
      </c>
      <c r="C680" s="93" t="s">
        <v>229</v>
      </c>
      <c r="D680" s="94">
        <v>135742</v>
      </c>
      <c r="E680" s="94">
        <v>110017</v>
      </c>
      <c r="F680" s="95">
        <v>7541.2</v>
      </c>
      <c r="G680" s="95">
        <v>10441.700000000001</v>
      </c>
      <c r="H680" s="95">
        <v>343.29</v>
      </c>
      <c r="I680" s="96">
        <v>481.92</v>
      </c>
      <c r="J680" s="97">
        <v>62.15</v>
      </c>
      <c r="K680" s="95">
        <v>71.81</v>
      </c>
      <c r="L680" s="95">
        <v>72.459999999999994</v>
      </c>
      <c r="M680" s="95">
        <v>74.13</v>
      </c>
      <c r="N680" s="134" t="str">
        <f t="shared" si="30"/>
        <v>2208</v>
      </c>
      <c r="O680" s="135">
        <f t="shared" si="31"/>
        <v>135742</v>
      </c>
      <c r="P680" s="136">
        <f t="shared" si="32"/>
        <v>7541.2</v>
      </c>
    </row>
    <row r="681" spans="1:16" ht="13.5" thickBot="1" x14ac:dyDescent="0.25">
      <c r="A681" s="93" t="s">
        <v>204</v>
      </c>
      <c r="B681" s="93" t="s">
        <v>230</v>
      </c>
      <c r="C681" s="93" t="s">
        <v>231</v>
      </c>
      <c r="D681" s="94">
        <v>133555</v>
      </c>
      <c r="E681" s="94">
        <v>107830</v>
      </c>
      <c r="F681" s="95">
        <v>7419.7</v>
      </c>
      <c r="G681" s="95">
        <v>10273.450000000001</v>
      </c>
      <c r="H681" s="95">
        <v>337.76</v>
      </c>
      <c r="I681" s="96">
        <v>474.16</v>
      </c>
      <c r="J681" s="97">
        <v>61.15</v>
      </c>
      <c r="K681" s="95">
        <v>70.66</v>
      </c>
      <c r="L681" s="95">
        <v>71.290000000000006</v>
      </c>
      <c r="M681" s="95">
        <v>72.930000000000007</v>
      </c>
      <c r="N681" s="134" t="str">
        <f t="shared" si="30"/>
        <v>2207</v>
      </c>
      <c r="O681" s="135">
        <f t="shared" si="31"/>
        <v>133555</v>
      </c>
      <c r="P681" s="136">
        <f t="shared" si="32"/>
        <v>7419.7</v>
      </c>
    </row>
    <row r="682" spans="1:16" ht="13.5" thickBot="1" x14ac:dyDescent="0.25">
      <c r="A682" s="93" t="s">
        <v>204</v>
      </c>
      <c r="B682" s="93" t="s">
        <v>232</v>
      </c>
      <c r="C682" s="93" t="s">
        <v>233</v>
      </c>
      <c r="D682" s="94">
        <v>131370</v>
      </c>
      <c r="E682" s="94">
        <v>105645</v>
      </c>
      <c r="F682" s="95">
        <v>7298.35</v>
      </c>
      <c r="G682" s="95">
        <v>10105.4</v>
      </c>
      <c r="H682" s="95">
        <v>332.23</v>
      </c>
      <c r="I682" s="96">
        <v>466.4</v>
      </c>
      <c r="J682" s="97">
        <v>60.15</v>
      </c>
      <c r="K682" s="95">
        <v>69.5</v>
      </c>
      <c r="L682" s="95">
        <v>70.13</v>
      </c>
      <c r="M682" s="95">
        <v>71.739999999999995</v>
      </c>
      <c r="N682" s="134" t="str">
        <f t="shared" si="30"/>
        <v>2206</v>
      </c>
      <c r="O682" s="135">
        <f t="shared" si="31"/>
        <v>131370</v>
      </c>
      <c r="P682" s="136">
        <f t="shared" si="32"/>
        <v>7298.35</v>
      </c>
    </row>
    <row r="683" spans="1:16" ht="13.5" thickBot="1" x14ac:dyDescent="0.25">
      <c r="A683" s="93" t="s">
        <v>204</v>
      </c>
      <c r="B683" s="93" t="s">
        <v>234</v>
      </c>
      <c r="C683" s="93" t="s">
        <v>235</v>
      </c>
      <c r="D683" s="94">
        <v>129188</v>
      </c>
      <c r="E683" s="94">
        <v>103463</v>
      </c>
      <c r="F683" s="95">
        <v>7177.1</v>
      </c>
      <c r="G683" s="95">
        <v>9937.5499999999993</v>
      </c>
      <c r="H683" s="95">
        <v>326.70999999999998</v>
      </c>
      <c r="I683" s="96">
        <v>458.66</v>
      </c>
      <c r="J683" s="97">
        <v>59.15</v>
      </c>
      <c r="K683" s="95">
        <v>68.349999999999994</v>
      </c>
      <c r="L683" s="95">
        <v>68.959999999999994</v>
      </c>
      <c r="M683" s="95">
        <v>70.55</v>
      </c>
      <c r="N683" s="134" t="str">
        <f t="shared" si="30"/>
        <v>2205</v>
      </c>
      <c r="O683" s="135">
        <f t="shared" si="31"/>
        <v>129188</v>
      </c>
      <c r="P683" s="136">
        <f t="shared" si="32"/>
        <v>7177.1</v>
      </c>
    </row>
    <row r="684" spans="1:16" ht="13.5" thickBot="1" x14ac:dyDescent="0.25">
      <c r="A684" s="93" t="s">
        <v>204</v>
      </c>
      <c r="B684" s="93" t="s">
        <v>236</v>
      </c>
      <c r="C684" s="93" t="s">
        <v>237</v>
      </c>
      <c r="D684" s="94">
        <v>127003</v>
      </c>
      <c r="E684" s="94">
        <v>101278</v>
      </c>
      <c r="F684" s="95">
        <v>7055.7</v>
      </c>
      <c r="G684" s="95">
        <v>9769.4500000000007</v>
      </c>
      <c r="H684" s="95">
        <v>321.19</v>
      </c>
      <c r="I684" s="96">
        <v>450.9</v>
      </c>
      <c r="J684" s="97">
        <v>58.15</v>
      </c>
      <c r="K684" s="95">
        <v>67.19</v>
      </c>
      <c r="L684" s="95">
        <v>67.8</v>
      </c>
      <c r="M684" s="95">
        <v>69.36</v>
      </c>
      <c r="N684" s="134" t="str">
        <f t="shared" si="30"/>
        <v>2204</v>
      </c>
      <c r="O684" s="135">
        <f t="shared" si="31"/>
        <v>127003</v>
      </c>
      <c r="P684" s="136">
        <f t="shared" si="32"/>
        <v>7055.7</v>
      </c>
    </row>
    <row r="685" spans="1:16" ht="13.5" thickBot="1" x14ac:dyDescent="0.25">
      <c r="A685" s="93" t="s">
        <v>204</v>
      </c>
      <c r="B685" s="93" t="s">
        <v>238</v>
      </c>
      <c r="C685" s="93" t="s">
        <v>239</v>
      </c>
      <c r="D685" s="94">
        <v>124819</v>
      </c>
      <c r="E685" s="94">
        <v>99094</v>
      </c>
      <c r="F685" s="95">
        <v>6934.4</v>
      </c>
      <c r="G685" s="95">
        <v>9601.4500000000007</v>
      </c>
      <c r="H685" s="95">
        <v>315.66000000000003</v>
      </c>
      <c r="I685" s="96">
        <v>443.14</v>
      </c>
      <c r="J685" s="97">
        <v>57.15</v>
      </c>
      <c r="K685" s="95">
        <v>66.040000000000006</v>
      </c>
      <c r="L685" s="95">
        <v>66.63</v>
      </c>
      <c r="M685" s="95">
        <v>68.16</v>
      </c>
      <c r="N685" s="134" t="str">
        <f t="shared" si="30"/>
        <v>2203</v>
      </c>
      <c r="O685" s="135">
        <f t="shared" si="31"/>
        <v>124819</v>
      </c>
      <c r="P685" s="136">
        <f t="shared" si="32"/>
        <v>6934.4</v>
      </c>
    </row>
    <row r="686" spans="1:16" ht="13.5" thickBot="1" x14ac:dyDescent="0.25">
      <c r="A686" s="93" t="s">
        <v>204</v>
      </c>
      <c r="B686" s="93" t="s">
        <v>240</v>
      </c>
      <c r="C686" s="93" t="s">
        <v>241</v>
      </c>
      <c r="D686" s="94">
        <v>120452</v>
      </c>
      <c r="E686" s="94">
        <v>94727</v>
      </c>
      <c r="F686" s="95">
        <v>6691.8</v>
      </c>
      <c r="G686" s="95">
        <v>9265.5499999999993</v>
      </c>
      <c r="H686" s="95">
        <v>304.62</v>
      </c>
      <c r="I686" s="96">
        <v>427.64</v>
      </c>
      <c r="J686" s="97">
        <v>55.15</v>
      </c>
      <c r="K686" s="95">
        <v>63.73</v>
      </c>
      <c r="L686" s="95">
        <v>64.3</v>
      </c>
      <c r="M686" s="95">
        <v>65.78</v>
      </c>
      <c r="N686" s="134" t="str">
        <f t="shared" si="30"/>
        <v>2202</v>
      </c>
      <c r="O686" s="135">
        <f t="shared" si="31"/>
        <v>120452</v>
      </c>
      <c r="P686" s="136">
        <f t="shared" si="32"/>
        <v>6691.8</v>
      </c>
    </row>
    <row r="687" spans="1:16" ht="13.5" thickBot="1" x14ac:dyDescent="0.25">
      <c r="A687" s="93" t="s">
        <v>204</v>
      </c>
      <c r="B687" s="93" t="s">
        <v>242</v>
      </c>
      <c r="C687" s="93" t="s">
        <v>184</v>
      </c>
      <c r="D687" s="94">
        <v>116925</v>
      </c>
      <c r="E687" s="94">
        <v>91200</v>
      </c>
      <c r="F687" s="95">
        <v>6495.85</v>
      </c>
      <c r="G687" s="95">
        <v>8994.25</v>
      </c>
      <c r="H687" s="95">
        <v>295.7</v>
      </c>
      <c r="I687" s="96">
        <v>415.12</v>
      </c>
      <c r="J687" s="97">
        <v>53.54</v>
      </c>
      <c r="K687" s="95">
        <v>61.87</v>
      </c>
      <c r="L687" s="95">
        <v>62.42</v>
      </c>
      <c r="M687" s="95">
        <v>63.86</v>
      </c>
      <c r="N687" s="134" t="str">
        <f t="shared" si="30"/>
        <v>2201</v>
      </c>
      <c r="O687" s="135">
        <f t="shared" si="31"/>
        <v>116925</v>
      </c>
      <c r="P687" s="136">
        <f t="shared" si="32"/>
        <v>6495.85</v>
      </c>
    </row>
    <row r="688" spans="1:16" ht="13.5" thickBot="1" x14ac:dyDescent="0.25">
      <c r="A688" s="93" t="s">
        <v>202</v>
      </c>
      <c r="B688" s="93" t="s">
        <v>185</v>
      </c>
      <c r="C688" s="93" t="s">
        <v>186</v>
      </c>
      <c r="D688" s="94">
        <v>195340</v>
      </c>
      <c r="E688" s="94">
        <v>169615</v>
      </c>
      <c r="F688" s="95">
        <v>10852.2</v>
      </c>
      <c r="G688" s="95">
        <v>15026.15</v>
      </c>
      <c r="H688" s="95">
        <v>494.01</v>
      </c>
      <c r="I688" s="96">
        <v>693.51</v>
      </c>
      <c r="J688" s="97">
        <v>89.44</v>
      </c>
      <c r="K688" s="95">
        <v>103.35</v>
      </c>
      <c r="L688" s="95">
        <v>104.28</v>
      </c>
      <c r="M688" s="95">
        <v>106.68</v>
      </c>
      <c r="N688" s="134" t="str">
        <f t="shared" si="30"/>
        <v>2331</v>
      </c>
      <c r="O688" s="135">
        <f t="shared" si="31"/>
        <v>195340</v>
      </c>
      <c r="P688" s="136">
        <f t="shared" si="32"/>
        <v>10852.2</v>
      </c>
    </row>
    <row r="689" spans="1:16" ht="13.5" thickBot="1" x14ac:dyDescent="0.25">
      <c r="A689" s="93" t="s">
        <v>202</v>
      </c>
      <c r="B689" s="93" t="s">
        <v>187</v>
      </c>
      <c r="C689" s="93" t="s">
        <v>188</v>
      </c>
      <c r="D689" s="94">
        <v>193333</v>
      </c>
      <c r="E689" s="94">
        <v>167608</v>
      </c>
      <c r="F689" s="95">
        <v>10740.7</v>
      </c>
      <c r="G689" s="95">
        <v>14871.75</v>
      </c>
      <c r="H689" s="95">
        <v>488.93</v>
      </c>
      <c r="I689" s="96">
        <v>686.39</v>
      </c>
      <c r="J689" s="97">
        <v>88.52</v>
      </c>
      <c r="K689" s="95">
        <v>102.28</v>
      </c>
      <c r="L689" s="95">
        <v>103.21</v>
      </c>
      <c r="M689" s="95">
        <v>105.58</v>
      </c>
      <c r="N689" s="134" t="str">
        <f t="shared" si="30"/>
        <v>2330</v>
      </c>
      <c r="O689" s="135">
        <f t="shared" si="31"/>
        <v>193333</v>
      </c>
      <c r="P689" s="136">
        <f t="shared" si="32"/>
        <v>10740.7</v>
      </c>
    </row>
    <row r="690" spans="1:16" ht="13.5" thickBot="1" x14ac:dyDescent="0.25">
      <c r="A690" s="93" t="s">
        <v>202</v>
      </c>
      <c r="B690" s="93" t="s">
        <v>189</v>
      </c>
      <c r="C690" s="93" t="s">
        <v>190</v>
      </c>
      <c r="D690" s="94">
        <v>191327</v>
      </c>
      <c r="E690" s="94">
        <v>165602</v>
      </c>
      <c r="F690" s="95">
        <v>10629.3</v>
      </c>
      <c r="G690" s="95">
        <v>14717.45</v>
      </c>
      <c r="H690" s="95">
        <v>483.86</v>
      </c>
      <c r="I690" s="96">
        <v>679.27</v>
      </c>
      <c r="J690" s="97">
        <v>87.6</v>
      </c>
      <c r="K690" s="95">
        <v>101.22</v>
      </c>
      <c r="L690" s="95">
        <v>102.13</v>
      </c>
      <c r="M690" s="95">
        <v>104.48</v>
      </c>
      <c r="N690" s="134" t="str">
        <f t="shared" si="30"/>
        <v>2329</v>
      </c>
      <c r="O690" s="135">
        <f t="shared" si="31"/>
        <v>191327</v>
      </c>
      <c r="P690" s="136">
        <f t="shared" si="32"/>
        <v>10629.3</v>
      </c>
    </row>
    <row r="691" spans="1:16" ht="13.5" thickBot="1" x14ac:dyDescent="0.25">
      <c r="A691" s="93" t="s">
        <v>202</v>
      </c>
      <c r="B691" s="93" t="s">
        <v>191</v>
      </c>
      <c r="C691" s="93" t="s">
        <v>192</v>
      </c>
      <c r="D691" s="94">
        <v>189319</v>
      </c>
      <c r="E691" s="94">
        <v>163594</v>
      </c>
      <c r="F691" s="95">
        <v>10517.7</v>
      </c>
      <c r="G691" s="95">
        <v>14563</v>
      </c>
      <c r="H691" s="95">
        <v>478.78</v>
      </c>
      <c r="I691" s="96">
        <v>672.14</v>
      </c>
      <c r="J691" s="97">
        <v>86.68</v>
      </c>
      <c r="K691" s="95">
        <v>100.16</v>
      </c>
      <c r="L691" s="95">
        <v>101.06</v>
      </c>
      <c r="M691" s="95">
        <v>103.38</v>
      </c>
      <c r="N691" s="134" t="str">
        <f t="shared" si="30"/>
        <v>2328</v>
      </c>
      <c r="O691" s="135">
        <f t="shared" si="31"/>
        <v>189319</v>
      </c>
      <c r="P691" s="136">
        <f t="shared" si="32"/>
        <v>10517.7</v>
      </c>
    </row>
    <row r="692" spans="1:16" ht="13.5" thickBot="1" x14ac:dyDescent="0.25">
      <c r="A692" s="93" t="s">
        <v>202</v>
      </c>
      <c r="B692" s="93" t="s">
        <v>193</v>
      </c>
      <c r="C692" s="93" t="s">
        <v>194</v>
      </c>
      <c r="D692" s="94">
        <v>187310</v>
      </c>
      <c r="E692" s="94">
        <v>161585</v>
      </c>
      <c r="F692" s="95">
        <v>10406.1</v>
      </c>
      <c r="G692" s="95">
        <v>14408.45</v>
      </c>
      <c r="H692" s="95">
        <v>473.7</v>
      </c>
      <c r="I692" s="96">
        <v>665.01</v>
      </c>
      <c r="J692" s="97">
        <v>85.76</v>
      </c>
      <c r="K692" s="95">
        <v>99.1</v>
      </c>
      <c r="L692" s="95">
        <v>99.99</v>
      </c>
      <c r="M692" s="95">
        <v>102.29</v>
      </c>
      <c r="N692" s="134" t="str">
        <f t="shared" si="30"/>
        <v>2327</v>
      </c>
      <c r="O692" s="135">
        <f t="shared" si="31"/>
        <v>187310</v>
      </c>
      <c r="P692" s="136">
        <f t="shared" si="32"/>
        <v>10406.1</v>
      </c>
    </row>
    <row r="693" spans="1:16" ht="13.5" thickBot="1" x14ac:dyDescent="0.25">
      <c r="A693" s="93" t="s">
        <v>202</v>
      </c>
      <c r="B693" s="93" t="s">
        <v>195</v>
      </c>
      <c r="C693" s="93" t="s">
        <v>196</v>
      </c>
      <c r="D693" s="94">
        <v>185304</v>
      </c>
      <c r="E693" s="94">
        <v>159579</v>
      </c>
      <c r="F693" s="95">
        <v>10294.65</v>
      </c>
      <c r="G693" s="95">
        <v>14254.15</v>
      </c>
      <c r="H693" s="95">
        <v>468.63</v>
      </c>
      <c r="I693" s="96">
        <v>657.88</v>
      </c>
      <c r="J693" s="97">
        <v>84.85</v>
      </c>
      <c r="K693" s="95">
        <v>98.04</v>
      </c>
      <c r="L693" s="95">
        <v>98.93</v>
      </c>
      <c r="M693" s="95">
        <v>101.2</v>
      </c>
      <c r="N693" s="134" t="str">
        <f t="shared" si="30"/>
        <v>2326</v>
      </c>
      <c r="O693" s="135">
        <f t="shared" si="31"/>
        <v>185304</v>
      </c>
      <c r="P693" s="136">
        <f t="shared" si="32"/>
        <v>10294.65</v>
      </c>
    </row>
    <row r="694" spans="1:16" ht="13.5" thickBot="1" x14ac:dyDescent="0.25">
      <c r="A694" s="93" t="s">
        <v>202</v>
      </c>
      <c r="B694" s="93" t="s">
        <v>197</v>
      </c>
      <c r="C694" s="93" t="s">
        <v>198</v>
      </c>
      <c r="D694" s="94">
        <v>183297</v>
      </c>
      <c r="E694" s="94">
        <v>157572</v>
      </c>
      <c r="F694" s="95">
        <v>10183.15</v>
      </c>
      <c r="G694" s="95">
        <v>14099.75</v>
      </c>
      <c r="H694" s="95">
        <v>463.55</v>
      </c>
      <c r="I694" s="96">
        <v>650.76</v>
      </c>
      <c r="J694" s="97">
        <v>83.93</v>
      </c>
      <c r="K694" s="95">
        <v>96.98</v>
      </c>
      <c r="L694" s="95">
        <v>97.85</v>
      </c>
      <c r="M694" s="95">
        <v>100.1</v>
      </c>
      <c r="N694" s="134" t="str">
        <f t="shared" si="30"/>
        <v>2325</v>
      </c>
      <c r="O694" s="135">
        <f t="shared" si="31"/>
        <v>183297</v>
      </c>
      <c r="P694" s="136">
        <f t="shared" si="32"/>
        <v>10183.15</v>
      </c>
    </row>
    <row r="695" spans="1:16" ht="13.5" thickBot="1" x14ac:dyDescent="0.25">
      <c r="A695" s="93" t="s">
        <v>202</v>
      </c>
      <c r="B695" s="93" t="s">
        <v>199</v>
      </c>
      <c r="C695" s="93" t="s">
        <v>200</v>
      </c>
      <c r="D695" s="94">
        <v>181290</v>
      </c>
      <c r="E695" s="94">
        <v>155565</v>
      </c>
      <c r="F695" s="95">
        <v>10071.65</v>
      </c>
      <c r="G695" s="95">
        <v>13945.4</v>
      </c>
      <c r="H695" s="95">
        <v>458.48</v>
      </c>
      <c r="I695" s="96">
        <v>643.63</v>
      </c>
      <c r="J695" s="97">
        <v>83.01</v>
      </c>
      <c r="K695" s="95">
        <v>95.92</v>
      </c>
      <c r="L695" s="95">
        <v>96.78</v>
      </c>
      <c r="M695" s="95">
        <v>99.01</v>
      </c>
      <c r="N695" s="134" t="str">
        <f t="shared" si="30"/>
        <v>2324</v>
      </c>
      <c r="O695" s="135">
        <f t="shared" si="31"/>
        <v>181290</v>
      </c>
      <c r="P695" s="136">
        <f t="shared" si="32"/>
        <v>10071.65</v>
      </c>
    </row>
    <row r="696" spans="1:16" ht="13.5" thickBot="1" x14ac:dyDescent="0.25">
      <c r="A696" s="93" t="s">
        <v>202</v>
      </c>
      <c r="B696" s="93" t="s">
        <v>201</v>
      </c>
      <c r="C696" s="93" t="s">
        <v>202</v>
      </c>
      <c r="D696" s="94">
        <v>179286</v>
      </c>
      <c r="E696" s="94">
        <v>153561</v>
      </c>
      <c r="F696" s="95">
        <v>9960.35</v>
      </c>
      <c r="G696" s="95">
        <v>13791.25</v>
      </c>
      <c r="H696" s="95">
        <v>453.41</v>
      </c>
      <c r="I696" s="96">
        <v>636.52</v>
      </c>
      <c r="J696" s="97">
        <v>82.09</v>
      </c>
      <c r="K696" s="95">
        <v>94.85</v>
      </c>
      <c r="L696" s="95">
        <v>95.71</v>
      </c>
      <c r="M696" s="95">
        <v>97.91</v>
      </c>
      <c r="N696" s="134" t="str">
        <f t="shared" si="30"/>
        <v>2323</v>
      </c>
      <c r="O696" s="135">
        <f t="shared" si="31"/>
        <v>179286</v>
      </c>
      <c r="P696" s="136">
        <f t="shared" si="32"/>
        <v>9960.35</v>
      </c>
    </row>
    <row r="697" spans="1:16" ht="13.5" thickBot="1" x14ac:dyDescent="0.25">
      <c r="A697" s="93" t="s">
        <v>202</v>
      </c>
      <c r="B697" s="93" t="s">
        <v>203</v>
      </c>
      <c r="C697" s="93" t="s">
        <v>204</v>
      </c>
      <c r="D697" s="94">
        <v>177277</v>
      </c>
      <c r="E697" s="94">
        <v>151552</v>
      </c>
      <c r="F697" s="95">
        <v>9848.7000000000007</v>
      </c>
      <c r="G697" s="95">
        <v>13636.7</v>
      </c>
      <c r="H697" s="95">
        <v>448.33</v>
      </c>
      <c r="I697" s="96">
        <v>629.39</v>
      </c>
      <c r="J697" s="97">
        <v>81.17</v>
      </c>
      <c r="K697" s="95">
        <v>93.79</v>
      </c>
      <c r="L697" s="95">
        <v>94.64</v>
      </c>
      <c r="M697" s="95">
        <v>96.81</v>
      </c>
      <c r="N697" s="134" t="str">
        <f t="shared" si="30"/>
        <v>2322</v>
      </c>
      <c r="O697" s="135">
        <f t="shared" si="31"/>
        <v>177277</v>
      </c>
      <c r="P697" s="136">
        <f t="shared" si="32"/>
        <v>9848.7000000000007</v>
      </c>
    </row>
    <row r="698" spans="1:16" ht="13.5" thickBot="1" x14ac:dyDescent="0.25">
      <c r="A698" s="93" t="s">
        <v>202</v>
      </c>
      <c r="B698" s="93" t="s">
        <v>205</v>
      </c>
      <c r="C698" s="93" t="s">
        <v>206</v>
      </c>
      <c r="D698" s="94">
        <v>175271</v>
      </c>
      <c r="E698" s="94">
        <v>149546</v>
      </c>
      <c r="F698" s="95">
        <v>9737.2999999999993</v>
      </c>
      <c r="G698" s="95">
        <v>13482.4</v>
      </c>
      <c r="H698" s="95">
        <v>443.26</v>
      </c>
      <c r="I698" s="96">
        <v>622.26</v>
      </c>
      <c r="J698" s="97">
        <v>80.25</v>
      </c>
      <c r="K698" s="95">
        <v>92.73</v>
      </c>
      <c r="L698" s="95">
        <v>93.56</v>
      </c>
      <c r="M698" s="95">
        <v>95.71</v>
      </c>
      <c r="N698" s="134" t="str">
        <f t="shared" si="30"/>
        <v>2321</v>
      </c>
      <c r="O698" s="135">
        <f t="shared" si="31"/>
        <v>175271</v>
      </c>
      <c r="P698" s="136">
        <f t="shared" si="32"/>
        <v>9737.2999999999993</v>
      </c>
    </row>
    <row r="699" spans="1:16" ht="13.5" thickBot="1" x14ac:dyDescent="0.25">
      <c r="A699" s="93" t="s">
        <v>202</v>
      </c>
      <c r="B699" s="93" t="s">
        <v>207</v>
      </c>
      <c r="C699" s="93" t="s">
        <v>208</v>
      </c>
      <c r="D699" s="94">
        <v>173262</v>
      </c>
      <c r="E699" s="94">
        <v>147537</v>
      </c>
      <c r="F699" s="95">
        <v>9625.65</v>
      </c>
      <c r="G699" s="95">
        <v>13327.85</v>
      </c>
      <c r="H699" s="95">
        <v>438.18</v>
      </c>
      <c r="I699" s="96">
        <v>615.13</v>
      </c>
      <c r="J699" s="97">
        <v>79.33</v>
      </c>
      <c r="K699" s="95">
        <v>91.67</v>
      </c>
      <c r="L699" s="95">
        <v>92.49</v>
      </c>
      <c r="M699" s="95">
        <v>94.62</v>
      </c>
      <c r="N699" s="134" t="str">
        <f t="shared" si="30"/>
        <v>2320</v>
      </c>
      <c r="O699" s="135">
        <f t="shared" si="31"/>
        <v>173262</v>
      </c>
      <c r="P699" s="136">
        <f t="shared" si="32"/>
        <v>9625.65</v>
      </c>
    </row>
    <row r="700" spans="1:16" ht="13.5" thickBot="1" x14ac:dyDescent="0.25">
      <c r="A700" s="93" t="s">
        <v>202</v>
      </c>
      <c r="B700" s="93" t="s">
        <v>209</v>
      </c>
      <c r="C700" s="93" t="s">
        <v>210</v>
      </c>
      <c r="D700" s="94">
        <v>171256</v>
      </c>
      <c r="E700" s="94">
        <v>145531</v>
      </c>
      <c r="F700" s="95">
        <v>9514.2000000000007</v>
      </c>
      <c r="G700" s="95">
        <v>13173.55</v>
      </c>
      <c r="H700" s="95">
        <v>433.1</v>
      </c>
      <c r="I700" s="96">
        <v>608.01</v>
      </c>
      <c r="J700" s="97">
        <v>78.41</v>
      </c>
      <c r="K700" s="95">
        <v>90.6</v>
      </c>
      <c r="L700" s="95">
        <v>91.42</v>
      </c>
      <c r="M700" s="95">
        <v>93.52</v>
      </c>
      <c r="N700" s="134" t="str">
        <f t="shared" si="30"/>
        <v>2319</v>
      </c>
      <c r="O700" s="135">
        <f t="shared" si="31"/>
        <v>171256</v>
      </c>
      <c r="P700" s="136">
        <f t="shared" si="32"/>
        <v>9514.2000000000007</v>
      </c>
    </row>
    <row r="701" spans="1:16" ht="13.5" thickBot="1" x14ac:dyDescent="0.25">
      <c r="A701" s="93" t="s">
        <v>202</v>
      </c>
      <c r="B701" s="93" t="s">
        <v>211</v>
      </c>
      <c r="C701" s="93" t="s">
        <v>212</v>
      </c>
      <c r="D701" s="94">
        <v>168916</v>
      </c>
      <c r="E701" s="94">
        <v>143191</v>
      </c>
      <c r="F701" s="95">
        <v>9384.2000000000007</v>
      </c>
      <c r="G701" s="95">
        <v>12993.55</v>
      </c>
      <c r="H701" s="95">
        <v>427.18</v>
      </c>
      <c r="I701" s="96">
        <v>599.70000000000005</v>
      </c>
      <c r="J701" s="97">
        <v>77.34</v>
      </c>
      <c r="K701" s="95">
        <v>89.37</v>
      </c>
      <c r="L701" s="95">
        <v>90.17</v>
      </c>
      <c r="M701" s="95">
        <v>92.24</v>
      </c>
      <c r="N701" s="134" t="str">
        <f t="shared" si="30"/>
        <v>2318</v>
      </c>
      <c r="O701" s="135">
        <f t="shared" si="31"/>
        <v>168916</v>
      </c>
      <c r="P701" s="136">
        <f t="shared" si="32"/>
        <v>9384.2000000000007</v>
      </c>
    </row>
    <row r="702" spans="1:16" ht="13.5" thickBot="1" x14ac:dyDescent="0.25">
      <c r="A702" s="93" t="s">
        <v>202</v>
      </c>
      <c r="B702" s="93" t="s">
        <v>213</v>
      </c>
      <c r="C702" s="93" t="s">
        <v>214</v>
      </c>
      <c r="D702" s="94">
        <v>166573</v>
      </c>
      <c r="E702" s="94">
        <v>140848</v>
      </c>
      <c r="F702" s="95">
        <v>9254.0499999999993</v>
      </c>
      <c r="G702" s="95">
        <v>12813.3</v>
      </c>
      <c r="H702" s="95">
        <v>421.26</v>
      </c>
      <c r="I702" s="96">
        <v>591.38</v>
      </c>
      <c r="J702" s="97">
        <v>76.27</v>
      </c>
      <c r="K702" s="95">
        <v>88.13</v>
      </c>
      <c r="L702" s="95">
        <v>88.92</v>
      </c>
      <c r="M702" s="95">
        <v>90.97</v>
      </c>
      <c r="N702" s="134" t="str">
        <f t="shared" si="30"/>
        <v>2317</v>
      </c>
      <c r="O702" s="135">
        <f t="shared" si="31"/>
        <v>166573</v>
      </c>
      <c r="P702" s="136">
        <f t="shared" si="32"/>
        <v>9254.0499999999993</v>
      </c>
    </row>
    <row r="703" spans="1:16" ht="13.5" thickBot="1" x14ac:dyDescent="0.25">
      <c r="A703" s="93" t="s">
        <v>202</v>
      </c>
      <c r="B703" s="93" t="s">
        <v>215</v>
      </c>
      <c r="C703" s="93" t="s">
        <v>216</v>
      </c>
      <c r="D703" s="94">
        <v>164233</v>
      </c>
      <c r="E703" s="94">
        <v>138508</v>
      </c>
      <c r="F703" s="95">
        <v>9124.0499999999993</v>
      </c>
      <c r="G703" s="95">
        <v>12633.3</v>
      </c>
      <c r="H703" s="95">
        <v>415.34</v>
      </c>
      <c r="I703" s="96">
        <v>583.08000000000004</v>
      </c>
      <c r="J703" s="97">
        <v>75.2</v>
      </c>
      <c r="K703" s="95">
        <v>86.89</v>
      </c>
      <c r="L703" s="95">
        <v>87.68</v>
      </c>
      <c r="M703" s="95">
        <v>89.69</v>
      </c>
      <c r="N703" s="134" t="str">
        <f t="shared" si="30"/>
        <v>2316</v>
      </c>
      <c r="O703" s="135">
        <f t="shared" si="31"/>
        <v>164233</v>
      </c>
      <c r="P703" s="136">
        <f t="shared" si="32"/>
        <v>9124.0499999999993</v>
      </c>
    </row>
    <row r="704" spans="1:16" ht="13.5" thickBot="1" x14ac:dyDescent="0.25">
      <c r="A704" s="93" t="s">
        <v>202</v>
      </c>
      <c r="B704" s="93" t="s">
        <v>217</v>
      </c>
      <c r="C704" s="93" t="s">
        <v>218</v>
      </c>
      <c r="D704" s="94">
        <v>161892</v>
      </c>
      <c r="E704" s="94">
        <v>136167</v>
      </c>
      <c r="F704" s="95">
        <v>8994</v>
      </c>
      <c r="G704" s="95">
        <v>12453.25</v>
      </c>
      <c r="H704" s="95">
        <v>409.42</v>
      </c>
      <c r="I704" s="96">
        <v>574.76</v>
      </c>
      <c r="J704" s="97">
        <v>74.13</v>
      </c>
      <c r="K704" s="95">
        <v>85.66</v>
      </c>
      <c r="L704" s="95">
        <v>86.43</v>
      </c>
      <c r="M704" s="95">
        <v>88.41</v>
      </c>
      <c r="N704" s="134" t="str">
        <f t="shared" si="30"/>
        <v>2315</v>
      </c>
      <c r="O704" s="135">
        <f t="shared" si="31"/>
        <v>161892</v>
      </c>
      <c r="P704" s="136">
        <f t="shared" si="32"/>
        <v>8994</v>
      </c>
    </row>
    <row r="705" spans="1:16" ht="13.5" thickBot="1" x14ac:dyDescent="0.25">
      <c r="A705" s="93" t="s">
        <v>202</v>
      </c>
      <c r="B705" s="93" t="s">
        <v>219</v>
      </c>
      <c r="C705" s="93" t="s">
        <v>220</v>
      </c>
      <c r="D705" s="94">
        <v>159551</v>
      </c>
      <c r="E705" s="94">
        <v>133826</v>
      </c>
      <c r="F705" s="95">
        <v>8863.9500000000007</v>
      </c>
      <c r="G705" s="95">
        <v>12273.15</v>
      </c>
      <c r="H705" s="95">
        <v>403.5</v>
      </c>
      <c r="I705" s="96">
        <v>566.45000000000005</v>
      </c>
      <c r="J705" s="97">
        <v>73.05</v>
      </c>
      <c r="K705" s="95">
        <v>84.41</v>
      </c>
      <c r="L705" s="95">
        <v>85.17</v>
      </c>
      <c r="M705" s="95">
        <v>87.13</v>
      </c>
      <c r="N705" s="134" t="str">
        <f t="shared" si="30"/>
        <v>2314</v>
      </c>
      <c r="O705" s="135">
        <f t="shared" si="31"/>
        <v>159551</v>
      </c>
      <c r="P705" s="136">
        <f t="shared" si="32"/>
        <v>8863.9500000000007</v>
      </c>
    </row>
    <row r="706" spans="1:16" ht="13.5" thickBot="1" x14ac:dyDescent="0.25">
      <c r="A706" s="93" t="s">
        <v>202</v>
      </c>
      <c r="B706" s="93" t="s">
        <v>221</v>
      </c>
      <c r="C706" s="93" t="s">
        <v>222</v>
      </c>
      <c r="D706" s="94">
        <v>157208</v>
      </c>
      <c r="E706" s="94">
        <v>131483</v>
      </c>
      <c r="F706" s="95">
        <v>8733.7999999999993</v>
      </c>
      <c r="G706" s="95">
        <v>12092.9</v>
      </c>
      <c r="H706" s="95">
        <v>397.58</v>
      </c>
      <c r="I706" s="96">
        <v>558.13</v>
      </c>
      <c r="J706" s="97">
        <v>71.98</v>
      </c>
      <c r="K706" s="95">
        <v>83.17</v>
      </c>
      <c r="L706" s="95">
        <v>83.92</v>
      </c>
      <c r="M706" s="95">
        <v>85.85</v>
      </c>
      <c r="N706" s="134" t="str">
        <f t="shared" si="30"/>
        <v>2313</v>
      </c>
      <c r="O706" s="135">
        <f t="shared" si="31"/>
        <v>157208</v>
      </c>
      <c r="P706" s="136">
        <f t="shared" si="32"/>
        <v>8733.7999999999993</v>
      </c>
    </row>
    <row r="707" spans="1:16" ht="13.5" thickBot="1" x14ac:dyDescent="0.25">
      <c r="A707" s="93" t="s">
        <v>202</v>
      </c>
      <c r="B707" s="93" t="s">
        <v>223</v>
      </c>
      <c r="C707" s="93" t="s">
        <v>180</v>
      </c>
      <c r="D707" s="94">
        <v>154867</v>
      </c>
      <c r="E707" s="94">
        <v>129142</v>
      </c>
      <c r="F707" s="95">
        <v>8603.7000000000007</v>
      </c>
      <c r="G707" s="95">
        <v>11912.85</v>
      </c>
      <c r="H707" s="95">
        <v>391.66</v>
      </c>
      <c r="I707" s="96">
        <v>549.82000000000005</v>
      </c>
      <c r="J707" s="97">
        <v>70.91</v>
      </c>
      <c r="K707" s="95">
        <v>81.94</v>
      </c>
      <c r="L707" s="95">
        <v>82.67</v>
      </c>
      <c r="M707" s="95">
        <v>84.57</v>
      </c>
      <c r="N707" s="134" t="str">
        <f t="shared" si="30"/>
        <v>2312</v>
      </c>
      <c r="O707" s="135">
        <f t="shared" si="31"/>
        <v>154867</v>
      </c>
      <c r="P707" s="136">
        <f t="shared" si="32"/>
        <v>8603.7000000000007</v>
      </c>
    </row>
    <row r="708" spans="1:16" ht="13.5" thickBot="1" x14ac:dyDescent="0.25">
      <c r="A708" s="93" t="s">
        <v>202</v>
      </c>
      <c r="B708" s="93" t="s">
        <v>224</v>
      </c>
      <c r="C708" s="93" t="s">
        <v>179</v>
      </c>
      <c r="D708" s="94">
        <v>152526</v>
      </c>
      <c r="E708" s="94">
        <v>126801</v>
      </c>
      <c r="F708" s="95">
        <v>8473.65</v>
      </c>
      <c r="G708" s="95">
        <v>11732.75</v>
      </c>
      <c r="H708" s="95">
        <v>385.73</v>
      </c>
      <c r="I708" s="96">
        <v>541.51</v>
      </c>
      <c r="J708" s="97">
        <v>69.84</v>
      </c>
      <c r="K708" s="95">
        <v>80.7</v>
      </c>
      <c r="L708" s="95">
        <v>81.430000000000007</v>
      </c>
      <c r="M708" s="95">
        <v>83.3</v>
      </c>
      <c r="N708" s="134" t="str">
        <f t="shared" si="30"/>
        <v>2311</v>
      </c>
      <c r="O708" s="135">
        <f t="shared" si="31"/>
        <v>152526</v>
      </c>
      <c r="P708" s="136">
        <f t="shared" si="32"/>
        <v>8473.65</v>
      </c>
    </row>
    <row r="709" spans="1:16" ht="13.5" thickBot="1" x14ac:dyDescent="0.25">
      <c r="A709" s="93" t="s">
        <v>202</v>
      </c>
      <c r="B709" s="93" t="s">
        <v>225</v>
      </c>
      <c r="C709" s="93" t="s">
        <v>178</v>
      </c>
      <c r="D709" s="94">
        <v>150184</v>
      </c>
      <c r="E709" s="94">
        <v>124459</v>
      </c>
      <c r="F709" s="95">
        <v>8343.5499999999993</v>
      </c>
      <c r="G709" s="95">
        <v>11552.6</v>
      </c>
      <c r="H709" s="95">
        <v>379.81</v>
      </c>
      <c r="I709" s="96">
        <v>533.20000000000005</v>
      </c>
      <c r="J709" s="97">
        <v>68.77</v>
      </c>
      <c r="K709" s="95">
        <v>79.459999999999994</v>
      </c>
      <c r="L709" s="95">
        <v>80.180000000000007</v>
      </c>
      <c r="M709" s="95">
        <v>82.02</v>
      </c>
      <c r="N709" s="134" t="str">
        <f t="shared" si="30"/>
        <v>2310</v>
      </c>
      <c r="O709" s="135">
        <f t="shared" si="31"/>
        <v>150184</v>
      </c>
      <c r="P709" s="136">
        <f t="shared" si="32"/>
        <v>8343.5499999999993</v>
      </c>
    </row>
    <row r="710" spans="1:16" ht="13.5" thickBot="1" x14ac:dyDescent="0.25">
      <c r="A710" s="93" t="s">
        <v>202</v>
      </c>
      <c r="B710" s="93" t="s">
        <v>226</v>
      </c>
      <c r="C710" s="93" t="s">
        <v>227</v>
      </c>
      <c r="D710" s="94">
        <v>147843</v>
      </c>
      <c r="E710" s="94">
        <v>122118</v>
      </c>
      <c r="F710" s="95">
        <v>8213.5</v>
      </c>
      <c r="G710" s="95">
        <v>11372.55</v>
      </c>
      <c r="H710" s="95">
        <v>373.89</v>
      </c>
      <c r="I710" s="96">
        <v>524.89</v>
      </c>
      <c r="J710" s="97">
        <v>67.69</v>
      </c>
      <c r="K710" s="95">
        <v>78.22</v>
      </c>
      <c r="L710" s="95">
        <v>78.92</v>
      </c>
      <c r="M710" s="95">
        <v>80.73</v>
      </c>
      <c r="N710" s="134" t="str">
        <f t="shared" si="30"/>
        <v>2309</v>
      </c>
      <c r="O710" s="135">
        <f t="shared" si="31"/>
        <v>147843</v>
      </c>
      <c r="P710" s="136">
        <f t="shared" si="32"/>
        <v>8213.5</v>
      </c>
    </row>
    <row r="711" spans="1:16" ht="13.5" thickBot="1" x14ac:dyDescent="0.25">
      <c r="A711" s="93" t="s">
        <v>202</v>
      </c>
      <c r="B711" s="93" t="s">
        <v>228</v>
      </c>
      <c r="C711" s="93" t="s">
        <v>229</v>
      </c>
      <c r="D711" s="94">
        <v>145501</v>
      </c>
      <c r="E711" s="94">
        <v>119776</v>
      </c>
      <c r="F711" s="95">
        <v>8083.4</v>
      </c>
      <c r="G711" s="95">
        <v>11192.4</v>
      </c>
      <c r="H711" s="95">
        <v>367.97</v>
      </c>
      <c r="I711" s="96">
        <v>516.57000000000005</v>
      </c>
      <c r="J711" s="97">
        <v>66.62</v>
      </c>
      <c r="K711" s="95">
        <v>76.98</v>
      </c>
      <c r="L711" s="95">
        <v>77.67</v>
      </c>
      <c r="M711" s="95">
        <v>79.459999999999994</v>
      </c>
      <c r="N711" s="134" t="str">
        <f t="shared" ref="N711:N774" si="33">_xlfn.NUMBERVALUE(A711)&amp;C711</f>
        <v>2308</v>
      </c>
      <c r="O711" s="135">
        <f t="shared" ref="O711:O774" si="34">D711</f>
        <v>145501</v>
      </c>
      <c r="P711" s="136">
        <f t="shared" ref="P711:P774" si="35">F711</f>
        <v>8083.4</v>
      </c>
    </row>
    <row r="712" spans="1:16" ht="13.5" thickBot="1" x14ac:dyDescent="0.25">
      <c r="A712" s="93" t="s">
        <v>202</v>
      </c>
      <c r="B712" s="93" t="s">
        <v>230</v>
      </c>
      <c r="C712" s="93" t="s">
        <v>231</v>
      </c>
      <c r="D712" s="94">
        <v>143161</v>
      </c>
      <c r="E712" s="94">
        <v>117436</v>
      </c>
      <c r="F712" s="95">
        <v>7953.4</v>
      </c>
      <c r="G712" s="95">
        <v>11012.4</v>
      </c>
      <c r="H712" s="95">
        <v>362.05</v>
      </c>
      <c r="I712" s="96">
        <v>508.26</v>
      </c>
      <c r="J712" s="97">
        <v>65.55</v>
      </c>
      <c r="K712" s="95">
        <v>75.739999999999995</v>
      </c>
      <c r="L712" s="95">
        <v>76.42</v>
      </c>
      <c r="M712" s="95">
        <v>78.180000000000007</v>
      </c>
      <c r="N712" s="134" t="str">
        <f t="shared" si="33"/>
        <v>2307</v>
      </c>
      <c r="O712" s="135">
        <f t="shared" si="34"/>
        <v>143161</v>
      </c>
      <c r="P712" s="136">
        <f t="shared" si="35"/>
        <v>7953.4</v>
      </c>
    </row>
    <row r="713" spans="1:16" ht="13.5" thickBot="1" x14ac:dyDescent="0.25">
      <c r="A713" s="93" t="s">
        <v>202</v>
      </c>
      <c r="B713" s="93" t="s">
        <v>232</v>
      </c>
      <c r="C713" s="93" t="s">
        <v>233</v>
      </c>
      <c r="D713" s="94">
        <v>140820</v>
      </c>
      <c r="E713" s="94">
        <v>115095</v>
      </c>
      <c r="F713" s="95">
        <v>7823.35</v>
      </c>
      <c r="G713" s="95">
        <v>10832.3</v>
      </c>
      <c r="H713" s="95">
        <v>356.13</v>
      </c>
      <c r="I713" s="96">
        <v>499.95</v>
      </c>
      <c r="J713" s="97">
        <v>64.48</v>
      </c>
      <c r="K713" s="95">
        <v>74.510000000000005</v>
      </c>
      <c r="L713" s="95">
        <v>75.180000000000007</v>
      </c>
      <c r="M713" s="95">
        <v>76.91</v>
      </c>
      <c r="N713" s="134" t="str">
        <f t="shared" si="33"/>
        <v>2306</v>
      </c>
      <c r="O713" s="135">
        <f t="shared" si="34"/>
        <v>140820</v>
      </c>
      <c r="P713" s="136">
        <f t="shared" si="35"/>
        <v>7823.35</v>
      </c>
    </row>
    <row r="714" spans="1:16" ht="13.5" thickBot="1" x14ac:dyDescent="0.25">
      <c r="A714" s="93" t="s">
        <v>202</v>
      </c>
      <c r="B714" s="93" t="s">
        <v>234</v>
      </c>
      <c r="C714" s="93" t="s">
        <v>235</v>
      </c>
      <c r="D714" s="94">
        <v>138477</v>
      </c>
      <c r="E714" s="94">
        <v>112752</v>
      </c>
      <c r="F714" s="95">
        <v>7693.15</v>
      </c>
      <c r="G714" s="95">
        <v>10652.1</v>
      </c>
      <c r="H714" s="95">
        <v>350.21</v>
      </c>
      <c r="I714" s="96">
        <v>491.63</v>
      </c>
      <c r="J714" s="97">
        <v>63.41</v>
      </c>
      <c r="K714" s="95">
        <v>73.27</v>
      </c>
      <c r="L714" s="95">
        <v>73.930000000000007</v>
      </c>
      <c r="M714" s="95">
        <v>75.63</v>
      </c>
      <c r="N714" s="134" t="str">
        <f t="shared" si="33"/>
        <v>2305</v>
      </c>
      <c r="O714" s="135">
        <f t="shared" si="34"/>
        <v>138477</v>
      </c>
      <c r="P714" s="136">
        <f t="shared" si="35"/>
        <v>7693.15</v>
      </c>
    </row>
    <row r="715" spans="1:16" ht="13.5" thickBot="1" x14ac:dyDescent="0.25">
      <c r="A715" s="93" t="s">
        <v>202</v>
      </c>
      <c r="B715" s="93" t="s">
        <v>236</v>
      </c>
      <c r="C715" s="93" t="s">
        <v>237</v>
      </c>
      <c r="D715" s="94">
        <v>136135</v>
      </c>
      <c r="E715" s="94">
        <v>110410</v>
      </c>
      <c r="F715" s="95">
        <v>7563.05</v>
      </c>
      <c r="G715" s="95">
        <v>10471.9</v>
      </c>
      <c r="H715" s="95">
        <v>344.28</v>
      </c>
      <c r="I715" s="96">
        <v>483.32</v>
      </c>
      <c r="J715" s="97">
        <v>62.33</v>
      </c>
      <c r="K715" s="95">
        <v>72.02</v>
      </c>
      <c r="L715" s="95">
        <v>72.67</v>
      </c>
      <c r="M715" s="95">
        <v>74.34</v>
      </c>
      <c r="N715" s="134" t="str">
        <f t="shared" si="33"/>
        <v>2304</v>
      </c>
      <c r="O715" s="135">
        <f t="shared" si="34"/>
        <v>136135</v>
      </c>
      <c r="P715" s="136">
        <f t="shared" si="35"/>
        <v>7563.05</v>
      </c>
    </row>
    <row r="716" spans="1:16" ht="13.5" thickBot="1" x14ac:dyDescent="0.25">
      <c r="A716" s="93" t="s">
        <v>202</v>
      </c>
      <c r="B716" s="93" t="s">
        <v>238</v>
      </c>
      <c r="C716" s="93" t="s">
        <v>239</v>
      </c>
      <c r="D716" s="94">
        <v>133793</v>
      </c>
      <c r="E716" s="94">
        <v>108068</v>
      </c>
      <c r="F716" s="95">
        <v>7432.95</v>
      </c>
      <c r="G716" s="95">
        <v>10291.75</v>
      </c>
      <c r="H716" s="95">
        <v>338.36</v>
      </c>
      <c r="I716" s="96">
        <v>475</v>
      </c>
      <c r="J716" s="97">
        <v>61.26</v>
      </c>
      <c r="K716" s="95">
        <v>70.790000000000006</v>
      </c>
      <c r="L716" s="95">
        <v>71.42</v>
      </c>
      <c r="M716" s="95">
        <v>73.06</v>
      </c>
      <c r="N716" s="134" t="str">
        <f t="shared" si="33"/>
        <v>2303</v>
      </c>
      <c r="O716" s="135">
        <f t="shared" si="34"/>
        <v>133793</v>
      </c>
      <c r="P716" s="136">
        <f t="shared" si="35"/>
        <v>7432.95</v>
      </c>
    </row>
    <row r="717" spans="1:16" ht="13.5" thickBot="1" x14ac:dyDescent="0.25">
      <c r="A717" s="93" t="s">
        <v>202</v>
      </c>
      <c r="B717" s="93" t="s">
        <v>240</v>
      </c>
      <c r="C717" s="93" t="s">
        <v>241</v>
      </c>
      <c r="D717" s="94">
        <v>129112</v>
      </c>
      <c r="E717" s="94">
        <v>103387</v>
      </c>
      <c r="F717" s="95">
        <v>7172.9</v>
      </c>
      <c r="G717" s="95">
        <v>9931.7000000000007</v>
      </c>
      <c r="H717" s="95">
        <v>326.52</v>
      </c>
      <c r="I717" s="96">
        <v>458.39</v>
      </c>
      <c r="J717" s="97">
        <v>59.12</v>
      </c>
      <c r="K717" s="95">
        <v>68.31</v>
      </c>
      <c r="L717" s="95">
        <v>68.930000000000007</v>
      </c>
      <c r="M717" s="95">
        <v>70.510000000000005</v>
      </c>
      <c r="N717" s="134" t="str">
        <f t="shared" si="33"/>
        <v>2302</v>
      </c>
      <c r="O717" s="135">
        <f t="shared" si="34"/>
        <v>129112</v>
      </c>
      <c r="P717" s="136">
        <f t="shared" si="35"/>
        <v>7172.9</v>
      </c>
    </row>
    <row r="718" spans="1:16" ht="13.5" thickBot="1" x14ac:dyDescent="0.25">
      <c r="A718" s="93" t="s">
        <v>202</v>
      </c>
      <c r="B718" s="93" t="s">
        <v>242</v>
      </c>
      <c r="C718" s="93" t="s">
        <v>184</v>
      </c>
      <c r="D718" s="94">
        <v>124429</v>
      </c>
      <c r="E718" s="94">
        <v>98704</v>
      </c>
      <c r="F718" s="95">
        <v>6912.7</v>
      </c>
      <c r="G718" s="95">
        <v>9571.4500000000007</v>
      </c>
      <c r="H718" s="95">
        <v>314.68</v>
      </c>
      <c r="I718" s="96">
        <v>441.76</v>
      </c>
      <c r="J718" s="97">
        <v>56.97</v>
      </c>
      <c r="K718" s="95">
        <v>65.83</v>
      </c>
      <c r="L718" s="95">
        <v>66.42</v>
      </c>
      <c r="M718" s="95">
        <v>67.95</v>
      </c>
      <c r="N718" s="134" t="str">
        <f t="shared" si="33"/>
        <v>2301</v>
      </c>
      <c r="O718" s="135">
        <f t="shared" si="34"/>
        <v>124429</v>
      </c>
      <c r="P718" s="136">
        <f t="shared" si="35"/>
        <v>6912.7</v>
      </c>
    </row>
    <row r="719" spans="1:16" ht="13.5" thickBot="1" x14ac:dyDescent="0.25">
      <c r="A719" s="93" t="s">
        <v>200</v>
      </c>
      <c r="B719" s="93" t="s">
        <v>185</v>
      </c>
      <c r="C719" s="93" t="s">
        <v>186</v>
      </c>
      <c r="D719" s="94">
        <v>209449</v>
      </c>
      <c r="E719" s="94">
        <v>183724</v>
      </c>
      <c r="F719" s="95">
        <v>11636.05</v>
      </c>
      <c r="G719" s="95">
        <v>16111.45</v>
      </c>
      <c r="H719" s="95">
        <v>529.69000000000005</v>
      </c>
      <c r="I719" s="96">
        <v>743.61</v>
      </c>
      <c r="J719" s="97">
        <v>95.9</v>
      </c>
      <c r="K719" s="95">
        <v>110.81</v>
      </c>
      <c r="L719" s="95">
        <v>111.81</v>
      </c>
      <c r="M719" s="95">
        <v>114.38</v>
      </c>
      <c r="N719" s="134" t="str">
        <f t="shared" si="33"/>
        <v>2431</v>
      </c>
      <c r="O719" s="135">
        <f t="shared" si="34"/>
        <v>209449</v>
      </c>
      <c r="P719" s="136">
        <f t="shared" si="35"/>
        <v>11636.05</v>
      </c>
    </row>
    <row r="720" spans="1:16" ht="13.5" thickBot="1" x14ac:dyDescent="0.25">
      <c r="A720" s="93" t="s">
        <v>200</v>
      </c>
      <c r="B720" s="93" t="s">
        <v>187</v>
      </c>
      <c r="C720" s="93" t="s">
        <v>188</v>
      </c>
      <c r="D720" s="94">
        <v>207297</v>
      </c>
      <c r="E720" s="94">
        <v>181572</v>
      </c>
      <c r="F720" s="95">
        <v>11516.5</v>
      </c>
      <c r="G720" s="95">
        <v>15945.9</v>
      </c>
      <c r="H720" s="95">
        <v>524.25</v>
      </c>
      <c r="I720" s="96">
        <v>735.97</v>
      </c>
      <c r="J720" s="97">
        <v>94.92</v>
      </c>
      <c r="K720" s="95">
        <v>109.68</v>
      </c>
      <c r="L720" s="95">
        <v>110.67</v>
      </c>
      <c r="M720" s="95">
        <v>113.21</v>
      </c>
      <c r="N720" s="134" t="str">
        <f t="shared" si="33"/>
        <v>2430</v>
      </c>
      <c r="O720" s="135">
        <f t="shared" si="34"/>
        <v>207297</v>
      </c>
      <c r="P720" s="136">
        <f t="shared" si="35"/>
        <v>11516.5</v>
      </c>
    </row>
    <row r="721" spans="1:16" ht="13.5" thickBot="1" x14ac:dyDescent="0.25">
      <c r="A721" s="93" t="s">
        <v>200</v>
      </c>
      <c r="B721" s="93" t="s">
        <v>189</v>
      </c>
      <c r="C721" s="93" t="s">
        <v>190</v>
      </c>
      <c r="D721" s="94">
        <v>205145</v>
      </c>
      <c r="E721" s="94">
        <v>179420</v>
      </c>
      <c r="F721" s="95">
        <v>11396.95</v>
      </c>
      <c r="G721" s="95">
        <v>15780.4</v>
      </c>
      <c r="H721" s="95">
        <v>518.80999999999995</v>
      </c>
      <c r="I721" s="96">
        <v>728.33</v>
      </c>
      <c r="J721" s="97">
        <v>93.93</v>
      </c>
      <c r="K721" s="95">
        <v>108.54</v>
      </c>
      <c r="L721" s="95">
        <v>109.51</v>
      </c>
      <c r="M721" s="95">
        <v>112.03</v>
      </c>
      <c r="N721" s="134" t="str">
        <f t="shared" si="33"/>
        <v>2429</v>
      </c>
      <c r="O721" s="135">
        <f t="shared" si="34"/>
        <v>205145</v>
      </c>
      <c r="P721" s="136">
        <f t="shared" si="35"/>
        <v>11396.95</v>
      </c>
    </row>
    <row r="722" spans="1:16" ht="13.5" thickBot="1" x14ac:dyDescent="0.25">
      <c r="A722" s="93" t="s">
        <v>200</v>
      </c>
      <c r="B722" s="93" t="s">
        <v>191</v>
      </c>
      <c r="C722" s="93" t="s">
        <v>192</v>
      </c>
      <c r="D722" s="94">
        <v>202994</v>
      </c>
      <c r="E722" s="94">
        <v>177269</v>
      </c>
      <c r="F722" s="95">
        <v>11277.45</v>
      </c>
      <c r="G722" s="95">
        <v>15614.9</v>
      </c>
      <c r="H722" s="95">
        <v>513.37</v>
      </c>
      <c r="I722" s="96">
        <v>720.69</v>
      </c>
      <c r="J722" s="97">
        <v>92.95</v>
      </c>
      <c r="K722" s="95">
        <v>107.4</v>
      </c>
      <c r="L722" s="95">
        <v>108.37</v>
      </c>
      <c r="M722" s="95">
        <v>110.86</v>
      </c>
      <c r="N722" s="134" t="str">
        <f t="shared" si="33"/>
        <v>2428</v>
      </c>
      <c r="O722" s="135">
        <f t="shared" si="34"/>
        <v>202994</v>
      </c>
      <c r="P722" s="136">
        <f t="shared" si="35"/>
        <v>11277.45</v>
      </c>
    </row>
    <row r="723" spans="1:16" ht="13.5" thickBot="1" x14ac:dyDescent="0.25">
      <c r="A723" s="93" t="s">
        <v>200</v>
      </c>
      <c r="B723" s="93" t="s">
        <v>193</v>
      </c>
      <c r="C723" s="93" t="s">
        <v>194</v>
      </c>
      <c r="D723" s="94">
        <v>200841</v>
      </c>
      <c r="E723" s="94">
        <v>175116</v>
      </c>
      <c r="F723" s="95">
        <v>11157.85</v>
      </c>
      <c r="G723" s="95">
        <v>15449.3</v>
      </c>
      <c r="H723" s="95">
        <v>507.92</v>
      </c>
      <c r="I723" s="96">
        <v>713.04</v>
      </c>
      <c r="J723" s="97">
        <v>91.96</v>
      </c>
      <c r="K723" s="95">
        <v>106.26</v>
      </c>
      <c r="L723" s="95">
        <v>107.22</v>
      </c>
      <c r="M723" s="95">
        <v>109.68</v>
      </c>
      <c r="N723" s="134" t="str">
        <f t="shared" si="33"/>
        <v>2427</v>
      </c>
      <c r="O723" s="135">
        <f t="shared" si="34"/>
        <v>200841</v>
      </c>
      <c r="P723" s="136">
        <f t="shared" si="35"/>
        <v>11157.85</v>
      </c>
    </row>
    <row r="724" spans="1:16" ht="13.5" thickBot="1" x14ac:dyDescent="0.25">
      <c r="A724" s="93" t="s">
        <v>200</v>
      </c>
      <c r="B724" s="93" t="s">
        <v>195</v>
      </c>
      <c r="C724" s="93" t="s">
        <v>196</v>
      </c>
      <c r="D724" s="94">
        <v>198690</v>
      </c>
      <c r="E724" s="94">
        <v>172965</v>
      </c>
      <c r="F724" s="95">
        <v>11038.35</v>
      </c>
      <c r="G724" s="95">
        <v>15283.85</v>
      </c>
      <c r="H724" s="95">
        <v>502.48</v>
      </c>
      <c r="I724" s="96">
        <v>705.41</v>
      </c>
      <c r="J724" s="97">
        <v>90.98</v>
      </c>
      <c r="K724" s="95">
        <v>105.13</v>
      </c>
      <c r="L724" s="95">
        <v>106.07</v>
      </c>
      <c r="M724" s="95">
        <v>108.51</v>
      </c>
      <c r="N724" s="134" t="str">
        <f t="shared" si="33"/>
        <v>2426</v>
      </c>
      <c r="O724" s="135">
        <f t="shared" si="34"/>
        <v>198690</v>
      </c>
      <c r="P724" s="136">
        <f t="shared" si="35"/>
        <v>11038.35</v>
      </c>
    </row>
    <row r="725" spans="1:16" ht="13.5" thickBot="1" x14ac:dyDescent="0.25">
      <c r="A725" s="93" t="s">
        <v>200</v>
      </c>
      <c r="B725" s="93" t="s">
        <v>197</v>
      </c>
      <c r="C725" s="93" t="s">
        <v>198</v>
      </c>
      <c r="D725" s="94">
        <v>196538</v>
      </c>
      <c r="E725" s="94">
        <v>170813</v>
      </c>
      <c r="F725" s="95">
        <v>10918.8</v>
      </c>
      <c r="G725" s="95">
        <v>15118.3</v>
      </c>
      <c r="H725" s="95">
        <v>497.04</v>
      </c>
      <c r="I725" s="96">
        <v>697.77</v>
      </c>
      <c r="J725" s="97">
        <v>89.99</v>
      </c>
      <c r="K725" s="95">
        <v>103.98</v>
      </c>
      <c r="L725" s="95">
        <v>104.92</v>
      </c>
      <c r="M725" s="95">
        <v>107.33</v>
      </c>
      <c r="N725" s="134" t="str">
        <f t="shared" si="33"/>
        <v>2425</v>
      </c>
      <c r="O725" s="135">
        <f t="shared" si="34"/>
        <v>196538</v>
      </c>
      <c r="P725" s="136">
        <f t="shared" si="35"/>
        <v>10918.8</v>
      </c>
    </row>
    <row r="726" spans="1:16" ht="13.5" thickBot="1" x14ac:dyDescent="0.25">
      <c r="A726" s="93" t="s">
        <v>200</v>
      </c>
      <c r="B726" s="93" t="s">
        <v>199</v>
      </c>
      <c r="C726" s="93" t="s">
        <v>200</v>
      </c>
      <c r="D726" s="94">
        <v>194386</v>
      </c>
      <c r="E726" s="94">
        <v>168661</v>
      </c>
      <c r="F726" s="95">
        <v>10799.2</v>
      </c>
      <c r="G726" s="95">
        <v>14952.75</v>
      </c>
      <c r="H726" s="95">
        <v>491.6</v>
      </c>
      <c r="I726" s="96">
        <v>690.13</v>
      </c>
      <c r="J726" s="97">
        <v>89</v>
      </c>
      <c r="K726" s="95">
        <v>102.84</v>
      </c>
      <c r="L726" s="95">
        <v>103.77</v>
      </c>
      <c r="M726" s="95">
        <v>106.15</v>
      </c>
      <c r="N726" s="134" t="str">
        <f t="shared" si="33"/>
        <v>2424</v>
      </c>
      <c r="O726" s="135">
        <f t="shared" si="34"/>
        <v>194386</v>
      </c>
      <c r="P726" s="136">
        <f t="shared" si="35"/>
        <v>10799.2</v>
      </c>
    </row>
    <row r="727" spans="1:16" ht="13.5" thickBot="1" x14ac:dyDescent="0.25">
      <c r="A727" s="93" t="s">
        <v>200</v>
      </c>
      <c r="B727" s="93" t="s">
        <v>201</v>
      </c>
      <c r="C727" s="93" t="s">
        <v>202</v>
      </c>
      <c r="D727" s="94">
        <v>192236</v>
      </c>
      <c r="E727" s="94">
        <v>166511</v>
      </c>
      <c r="F727" s="95">
        <v>10679.8</v>
      </c>
      <c r="G727" s="95">
        <v>14787.4</v>
      </c>
      <c r="H727" s="95">
        <v>486.16</v>
      </c>
      <c r="I727" s="96">
        <v>682.49</v>
      </c>
      <c r="J727" s="97">
        <v>88.02</v>
      </c>
      <c r="K727" s="95">
        <v>101.71</v>
      </c>
      <c r="L727" s="95">
        <v>102.62</v>
      </c>
      <c r="M727" s="95">
        <v>104.98</v>
      </c>
      <c r="N727" s="134" t="str">
        <f t="shared" si="33"/>
        <v>2423</v>
      </c>
      <c r="O727" s="135">
        <f t="shared" si="34"/>
        <v>192236</v>
      </c>
      <c r="P727" s="136">
        <f t="shared" si="35"/>
        <v>10679.8</v>
      </c>
    </row>
    <row r="728" spans="1:16" ht="13.5" thickBot="1" x14ac:dyDescent="0.25">
      <c r="A728" s="93" t="s">
        <v>200</v>
      </c>
      <c r="B728" s="93" t="s">
        <v>203</v>
      </c>
      <c r="C728" s="93" t="s">
        <v>204</v>
      </c>
      <c r="D728" s="94">
        <v>190083</v>
      </c>
      <c r="E728" s="94">
        <v>164358</v>
      </c>
      <c r="F728" s="95">
        <v>10560.15</v>
      </c>
      <c r="G728" s="95">
        <v>14621.75</v>
      </c>
      <c r="H728" s="95">
        <v>480.72</v>
      </c>
      <c r="I728" s="96">
        <v>674.85</v>
      </c>
      <c r="J728" s="97">
        <v>87.03</v>
      </c>
      <c r="K728" s="95">
        <v>100.56</v>
      </c>
      <c r="L728" s="95">
        <v>101.47</v>
      </c>
      <c r="M728" s="95">
        <v>103.8</v>
      </c>
      <c r="N728" s="134" t="str">
        <f t="shared" si="33"/>
        <v>2422</v>
      </c>
      <c r="O728" s="135">
        <f t="shared" si="34"/>
        <v>190083</v>
      </c>
      <c r="P728" s="136">
        <f t="shared" si="35"/>
        <v>10560.15</v>
      </c>
    </row>
    <row r="729" spans="1:16" ht="13.5" thickBot="1" x14ac:dyDescent="0.25">
      <c r="A729" s="93" t="s">
        <v>200</v>
      </c>
      <c r="B729" s="93" t="s">
        <v>205</v>
      </c>
      <c r="C729" s="93" t="s">
        <v>206</v>
      </c>
      <c r="D729" s="94">
        <v>187931</v>
      </c>
      <c r="E729" s="94">
        <v>162206</v>
      </c>
      <c r="F729" s="95">
        <v>10440.6</v>
      </c>
      <c r="G729" s="95">
        <v>14456.25</v>
      </c>
      <c r="H729" s="95">
        <v>475.27</v>
      </c>
      <c r="I729" s="96">
        <v>667.21</v>
      </c>
      <c r="J729" s="97">
        <v>86.05</v>
      </c>
      <c r="K729" s="95">
        <v>99.43</v>
      </c>
      <c r="L729" s="95">
        <v>100.33</v>
      </c>
      <c r="M729" s="95">
        <v>102.63</v>
      </c>
      <c r="N729" s="134" t="str">
        <f t="shared" si="33"/>
        <v>2421</v>
      </c>
      <c r="O729" s="135">
        <f t="shared" si="34"/>
        <v>187931</v>
      </c>
      <c r="P729" s="136">
        <f t="shared" si="35"/>
        <v>10440.6</v>
      </c>
    </row>
    <row r="730" spans="1:16" ht="13.5" thickBot="1" x14ac:dyDescent="0.25">
      <c r="A730" s="93" t="s">
        <v>200</v>
      </c>
      <c r="B730" s="93" t="s">
        <v>207</v>
      </c>
      <c r="C730" s="93" t="s">
        <v>208</v>
      </c>
      <c r="D730" s="94">
        <v>185779</v>
      </c>
      <c r="E730" s="94">
        <v>160054</v>
      </c>
      <c r="F730" s="95">
        <v>10321.049999999999</v>
      </c>
      <c r="G730" s="95">
        <v>14290.7</v>
      </c>
      <c r="H730" s="95">
        <v>469.83</v>
      </c>
      <c r="I730" s="96">
        <v>659.57</v>
      </c>
      <c r="J730" s="97">
        <v>85.06</v>
      </c>
      <c r="K730" s="95">
        <v>98.29</v>
      </c>
      <c r="L730" s="95">
        <v>99.17</v>
      </c>
      <c r="M730" s="95">
        <v>101.45</v>
      </c>
      <c r="N730" s="134" t="str">
        <f t="shared" si="33"/>
        <v>2420</v>
      </c>
      <c r="O730" s="135">
        <f t="shared" si="34"/>
        <v>185779</v>
      </c>
      <c r="P730" s="136">
        <f t="shared" si="35"/>
        <v>10321.049999999999</v>
      </c>
    </row>
    <row r="731" spans="1:16" ht="13.5" thickBot="1" x14ac:dyDescent="0.25">
      <c r="A731" s="93" t="s">
        <v>200</v>
      </c>
      <c r="B731" s="93" t="s">
        <v>209</v>
      </c>
      <c r="C731" s="93" t="s">
        <v>210</v>
      </c>
      <c r="D731" s="94">
        <v>183628</v>
      </c>
      <c r="E731" s="94">
        <v>157903</v>
      </c>
      <c r="F731" s="95">
        <v>10201.549999999999</v>
      </c>
      <c r="G731" s="95">
        <v>14125.25</v>
      </c>
      <c r="H731" s="95">
        <v>464.39</v>
      </c>
      <c r="I731" s="96">
        <v>651.92999999999995</v>
      </c>
      <c r="J731" s="97">
        <v>84.08</v>
      </c>
      <c r="K731" s="95">
        <v>97.15</v>
      </c>
      <c r="L731" s="95">
        <v>98.03</v>
      </c>
      <c r="M731" s="95">
        <v>100.28</v>
      </c>
      <c r="N731" s="134" t="str">
        <f t="shared" si="33"/>
        <v>2419</v>
      </c>
      <c r="O731" s="135">
        <f t="shared" si="34"/>
        <v>183628</v>
      </c>
      <c r="P731" s="136">
        <f t="shared" si="35"/>
        <v>10201.549999999999</v>
      </c>
    </row>
    <row r="732" spans="1:16" ht="13.5" thickBot="1" x14ac:dyDescent="0.25">
      <c r="A732" s="93" t="s">
        <v>200</v>
      </c>
      <c r="B732" s="93" t="s">
        <v>211</v>
      </c>
      <c r="C732" s="93" t="s">
        <v>212</v>
      </c>
      <c r="D732" s="94">
        <v>181116</v>
      </c>
      <c r="E732" s="94">
        <v>155391</v>
      </c>
      <c r="F732" s="95">
        <v>10062</v>
      </c>
      <c r="G732" s="95">
        <v>13932</v>
      </c>
      <c r="H732" s="95">
        <v>458.04</v>
      </c>
      <c r="I732" s="96">
        <v>643.02</v>
      </c>
      <c r="J732" s="97">
        <v>82.93</v>
      </c>
      <c r="K732" s="95">
        <v>95.83</v>
      </c>
      <c r="L732" s="95">
        <v>96.69</v>
      </c>
      <c r="M732" s="95">
        <v>98.91</v>
      </c>
      <c r="N732" s="134" t="str">
        <f t="shared" si="33"/>
        <v>2418</v>
      </c>
      <c r="O732" s="135">
        <f t="shared" si="34"/>
        <v>181116</v>
      </c>
      <c r="P732" s="136">
        <f t="shared" si="35"/>
        <v>10062</v>
      </c>
    </row>
    <row r="733" spans="1:16" ht="13.5" thickBot="1" x14ac:dyDescent="0.25">
      <c r="A733" s="93" t="s">
        <v>200</v>
      </c>
      <c r="B733" s="93" t="s">
        <v>213</v>
      </c>
      <c r="C733" s="93" t="s">
        <v>214</v>
      </c>
      <c r="D733" s="94">
        <v>178606</v>
      </c>
      <c r="E733" s="94">
        <v>152881</v>
      </c>
      <c r="F733" s="95">
        <v>9922.5499999999993</v>
      </c>
      <c r="G733" s="95">
        <v>13738.9</v>
      </c>
      <c r="H733" s="95">
        <v>451.69</v>
      </c>
      <c r="I733" s="96">
        <v>634.1</v>
      </c>
      <c r="J733" s="97">
        <v>81.78</v>
      </c>
      <c r="K733" s="95">
        <v>94.5</v>
      </c>
      <c r="L733" s="95">
        <v>95.35</v>
      </c>
      <c r="M733" s="95">
        <v>97.54</v>
      </c>
      <c r="N733" s="134" t="str">
        <f t="shared" si="33"/>
        <v>2417</v>
      </c>
      <c r="O733" s="135">
        <f t="shared" si="34"/>
        <v>178606</v>
      </c>
      <c r="P733" s="136">
        <f t="shared" si="35"/>
        <v>9922.5499999999993</v>
      </c>
    </row>
    <row r="734" spans="1:16" ht="13.5" thickBot="1" x14ac:dyDescent="0.25">
      <c r="A734" s="93" t="s">
        <v>200</v>
      </c>
      <c r="B734" s="93" t="s">
        <v>215</v>
      </c>
      <c r="C734" s="93" t="s">
        <v>216</v>
      </c>
      <c r="D734" s="94">
        <v>176096</v>
      </c>
      <c r="E734" s="94">
        <v>150371</v>
      </c>
      <c r="F734" s="95">
        <v>9783.1</v>
      </c>
      <c r="G734" s="95">
        <v>13545.85</v>
      </c>
      <c r="H734" s="95">
        <v>445.34</v>
      </c>
      <c r="I734" s="96">
        <v>625.19000000000005</v>
      </c>
      <c r="J734" s="97">
        <v>80.63</v>
      </c>
      <c r="K734" s="95">
        <v>93.17</v>
      </c>
      <c r="L734" s="95">
        <v>94.01</v>
      </c>
      <c r="M734" s="95">
        <v>96.17</v>
      </c>
      <c r="N734" s="134" t="str">
        <f t="shared" si="33"/>
        <v>2416</v>
      </c>
      <c r="O734" s="135">
        <f t="shared" si="34"/>
        <v>176096</v>
      </c>
      <c r="P734" s="136">
        <f t="shared" si="35"/>
        <v>9783.1</v>
      </c>
    </row>
    <row r="735" spans="1:16" ht="13.5" thickBot="1" x14ac:dyDescent="0.25">
      <c r="A735" s="93" t="s">
        <v>200</v>
      </c>
      <c r="B735" s="93" t="s">
        <v>217</v>
      </c>
      <c r="C735" s="93" t="s">
        <v>218</v>
      </c>
      <c r="D735" s="94">
        <v>173585</v>
      </c>
      <c r="E735" s="94">
        <v>147860</v>
      </c>
      <c r="F735" s="95">
        <v>9643.6</v>
      </c>
      <c r="G735" s="95">
        <v>13352.7</v>
      </c>
      <c r="H735" s="95">
        <v>438.99</v>
      </c>
      <c r="I735" s="96">
        <v>616.28</v>
      </c>
      <c r="J735" s="97">
        <v>79.48</v>
      </c>
      <c r="K735" s="95">
        <v>91.84</v>
      </c>
      <c r="L735" s="95">
        <v>92.67</v>
      </c>
      <c r="M735" s="95">
        <v>94.8</v>
      </c>
      <c r="N735" s="134" t="str">
        <f t="shared" si="33"/>
        <v>2415</v>
      </c>
      <c r="O735" s="135">
        <f t="shared" si="34"/>
        <v>173585</v>
      </c>
      <c r="P735" s="136">
        <f t="shared" si="35"/>
        <v>9643.6</v>
      </c>
    </row>
    <row r="736" spans="1:16" ht="13.5" thickBot="1" x14ac:dyDescent="0.25">
      <c r="A736" s="93" t="s">
        <v>200</v>
      </c>
      <c r="B736" s="93" t="s">
        <v>219</v>
      </c>
      <c r="C736" s="93" t="s">
        <v>220</v>
      </c>
      <c r="D736" s="94">
        <v>171074</v>
      </c>
      <c r="E736" s="94">
        <v>145349</v>
      </c>
      <c r="F736" s="95">
        <v>9504.1</v>
      </c>
      <c r="G736" s="95">
        <v>13159.55</v>
      </c>
      <c r="H736" s="95">
        <v>432.64</v>
      </c>
      <c r="I736" s="96">
        <v>607.36</v>
      </c>
      <c r="J736" s="97">
        <v>78.33</v>
      </c>
      <c r="K736" s="95">
        <v>90.51</v>
      </c>
      <c r="L736" s="95">
        <v>91.32</v>
      </c>
      <c r="M736" s="95">
        <v>93.42</v>
      </c>
      <c r="N736" s="134" t="str">
        <f t="shared" si="33"/>
        <v>2414</v>
      </c>
      <c r="O736" s="135">
        <f t="shared" si="34"/>
        <v>171074</v>
      </c>
      <c r="P736" s="136">
        <f t="shared" si="35"/>
        <v>9504.1</v>
      </c>
    </row>
    <row r="737" spans="1:16" ht="13.5" thickBot="1" x14ac:dyDescent="0.25">
      <c r="A737" s="93" t="s">
        <v>200</v>
      </c>
      <c r="B737" s="93" t="s">
        <v>221</v>
      </c>
      <c r="C737" s="93" t="s">
        <v>222</v>
      </c>
      <c r="D737" s="94">
        <v>168563</v>
      </c>
      <c r="E737" s="94">
        <v>142838</v>
      </c>
      <c r="F737" s="95">
        <v>9364.6</v>
      </c>
      <c r="G737" s="95">
        <v>12966.4</v>
      </c>
      <c r="H737" s="95">
        <v>426.29</v>
      </c>
      <c r="I737" s="96">
        <v>598.45000000000005</v>
      </c>
      <c r="J737" s="97">
        <v>77.180000000000007</v>
      </c>
      <c r="K737" s="95">
        <v>89.18</v>
      </c>
      <c r="L737" s="95">
        <v>89.98</v>
      </c>
      <c r="M737" s="95">
        <v>92.05</v>
      </c>
      <c r="N737" s="134" t="str">
        <f t="shared" si="33"/>
        <v>2413</v>
      </c>
      <c r="O737" s="135">
        <f t="shared" si="34"/>
        <v>168563</v>
      </c>
      <c r="P737" s="136">
        <f t="shared" si="35"/>
        <v>9364.6</v>
      </c>
    </row>
    <row r="738" spans="1:16" ht="13.5" thickBot="1" x14ac:dyDescent="0.25">
      <c r="A738" s="93" t="s">
        <v>200</v>
      </c>
      <c r="B738" s="93" t="s">
        <v>223</v>
      </c>
      <c r="C738" s="93" t="s">
        <v>180</v>
      </c>
      <c r="D738" s="94">
        <v>166054</v>
      </c>
      <c r="E738" s="94">
        <v>140329</v>
      </c>
      <c r="F738" s="95">
        <v>9225.2000000000007</v>
      </c>
      <c r="G738" s="95">
        <v>12773.4</v>
      </c>
      <c r="H738" s="95">
        <v>419.95</v>
      </c>
      <c r="I738" s="96">
        <v>589.54</v>
      </c>
      <c r="J738" s="97">
        <v>76.03</v>
      </c>
      <c r="K738" s="95">
        <v>87.85</v>
      </c>
      <c r="L738" s="95">
        <v>88.64</v>
      </c>
      <c r="M738" s="95">
        <v>90.68</v>
      </c>
      <c r="N738" s="134" t="str">
        <f t="shared" si="33"/>
        <v>2412</v>
      </c>
      <c r="O738" s="135">
        <f t="shared" si="34"/>
        <v>166054</v>
      </c>
      <c r="P738" s="136">
        <f t="shared" si="35"/>
        <v>9225.2000000000007</v>
      </c>
    </row>
    <row r="739" spans="1:16" ht="13.5" thickBot="1" x14ac:dyDescent="0.25">
      <c r="A739" s="93" t="s">
        <v>200</v>
      </c>
      <c r="B739" s="93" t="s">
        <v>224</v>
      </c>
      <c r="C739" s="93" t="s">
        <v>179</v>
      </c>
      <c r="D739" s="94">
        <v>163543</v>
      </c>
      <c r="E739" s="94">
        <v>137818</v>
      </c>
      <c r="F739" s="95">
        <v>9085.7000000000007</v>
      </c>
      <c r="G739" s="95">
        <v>12580.25</v>
      </c>
      <c r="H739" s="95">
        <v>413.6</v>
      </c>
      <c r="I739" s="96">
        <v>580.63</v>
      </c>
      <c r="J739" s="97">
        <v>74.88</v>
      </c>
      <c r="K739" s="95">
        <v>86.52</v>
      </c>
      <c r="L739" s="95">
        <v>87.3</v>
      </c>
      <c r="M739" s="95">
        <v>89.31</v>
      </c>
      <c r="N739" s="134" t="str">
        <f t="shared" si="33"/>
        <v>2411</v>
      </c>
      <c r="O739" s="135">
        <f t="shared" si="34"/>
        <v>163543</v>
      </c>
      <c r="P739" s="136">
        <f t="shared" si="35"/>
        <v>9085.7000000000007</v>
      </c>
    </row>
    <row r="740" spans="1:16" ht="13.5" thickBot="1" x14ac:dyDescent="0.25">
      <c r="A740" s="93" t="s">
        <v>200</v>
      </c>
      <c r="B740" s="93" t="s">
        <v>225</v>
      </c>
      <c r="C740" s="93" t="s">
        <v>178</v>
      </c>
      <c r="D740" s="94">
        <v>161033</v>
      </c>
      <c r="E740" s="94">
        <v>135308</v>
      </c>
      <c r="F740" s="95">
        <v>8946.2999999999993</v>
      </c>
      <c r="G740" s="95">
        <v>12387.15</v>
      </c>
      <c r="H740" s="95">
        <v>407.25</v>
      </c>
      <c r="I740" s="96">
        <v>571.71</v>
      </c>
      <c r="J740" s="97">
        <v>73.73</v>
      </c>
      <c r="K740" s="95">
        <v>85.2</v>
      </c>
      <c r="L740" s="95">
        <v>85.96</v>
      </c>
      <c r="M740" s="95">
        <v>87.94</v>
      </c>
      <c r="N740" s="134" t="str">
        <f t="shared" si="33"/>
        <v>2410</v>
      </c>
      <c r="O740" s="135">
        <f t="shared" si="34"/>
        <v>161033</v>
      </c>
      <c r="P740" s="136">
        <f t="shared" si="35"/>
        <v>8946.2999999999993</v>
      </c>
    </row>
    <row r="741" spans="1:16" ht="13.5" thickBot="1" x14ac:dyDescent="0.25">
      <c r="A741" s="93" t="s">
        <v>200</v>
      </c>
      <c r="B741" s="93" t="s">
        <v>226</v>
      </c>
      <c r="C741" s="93" t="s">
        <v>227</v>
      </c>
      <c r="D741" s="94">
        <v>158521</v>
      </c>
      <c r="E741" s="94">
        <v>132796</v>
      </c>
      <c r="F741" s="95">
        <v>8806.7000000000007</v>
      </c>
      <c r="G741" s="95">
        <v>12193.9</v>
      </c>
      <c r="H741" s="95">
        <v>400.9</v>
      </c>
      <c r="I741" s="96">
        <v>562.79999999999995</v>
      </c>
      <c r="J741" s="97">
        <v>72.58</v>
      </c>
      <c r="K741" s="95">
        <v>83.87</v>
      </c>
      <c r="L741" s="95">
        <v>84.62</v>
      </c>
      <c r="M741" s="95">
        <v>86.57</v>
      </c>
      <c r="N741" s="134" t="str">
        <f t="shared" si="33"/>
        <v>2409</v>
      </c>
      <c r="O741" s="135">
        <f t="shared" si="34"/>
        <v>158521</v>
      </c>
      <c r="P741" s="136">
        <f t="shared" si="35"/>
        <v>8806.7000000000007</v>
      </c>
    </row>
    <row r="742" spans="1:16" ht="13.5" thickBot="1" x14ac:dyDescent="0.25">
      <c r="A742" s="93" t="s">
        <v>200</v>
      </c>
      <c r="B742" s="93" t="s">
        <v>228</v>
      </c>
      <c r="C742" s="93" t="s">
        <v>229</v>
      </c>
      <c r="D742" s="94">
        <v>156012</v>
      </c>
      <c r="E742" s="94">
        <v>130287</v>
      </c>
      <c r="F742" s="95">
        <v>8667.35</v>
      </c>
      <c r="G742" s="95">
        <v>12000.9</v>
      </c>
      <c r="H742" s="95">
        <v>394.55</v>
      </c>
      <c r="I742" s="96">
        <v>553.89</v>
      </c>
      <c r="J742" s="97">
        <v>71.430000000000007</v>
      </c>
      <c r="K742" s="95">
        <v>82.54</v>
      </c>
      <c r="L742" s="95">
        <v>83.28</v>
      </c>
      <c r="M742" s="95">
        <v>85.19</v>
      </c>
      <c r="N742" s="134" t="str">
        <f t="shared" si="33"/>
        <v>2408</v>
      </c>
      <c r="O742" s="135">
        <f t="shared" si="34"/>
        <v>156012</v>
      </c>
      <c r="P742" s="136">
        <f t="shared" si="35"/>
        <v>8667.35</v>
      </c>
    </row>
    <row r="743" spans="1:16" ht="13.5" thickBot="1" x14ac:dyDescent="0.25">
      <c r="A743" s="93" t="s">
        <v>200</v>
      </c>
      <c r="B743" s="93" t="s">
        <v>230</v>
      </c>
      <c r="C743" s="93" t="s">
        <v>231</v>
      </c>
      <c r="D743" s="94">
        <v>153502</v>
      </c>
      <c r="E743" s="94">
        <v>127777</v>
      </c>
      <c r="F743" s="95">
        <v>8527.9</v>
      </c>
      <c r="G743" s="95">
        <v>11807.85</v>
      </c>
      <c r="H743" s="95">
        <v>388.2</v>
      </c>
      <c r="I743" s="96">
        <v>544.98</v>
      </c>
      <c r="J743" s="97">
        <v>70.28</v>
      </c>
      <c r="K743" s="95">
        <v>81.209999999999994</v>
      </c>
      <c r="L743" s="95">
        <v>81.94</v>
      </c>
      <c r="M743" s="95">
        <v>83.82</v>
      </c>
      <c r="N743" s="134" t="str">
        <f t="shared" si="33"/>
        <v>2407</v>
      </c>
      <c r="O743" s="135">
        <f t="shared" si="34"/>
        <v>153502</v>
      </c>
      <c r="P743" s="136">
        <f t="shared" si="35"/>
        <v>8527.9</v>
      </c>
    </row>
    <row r="744" spans="1:16" ht="13.5" thickBot="1" x14ac:dyDescent="0.25">
      <c r="A744" s="93" t="s">
        <v>200</v>
      </c>
      <c r="B744" s="93" t="s">
        <v>232</v>
      </c>
      <c r="C744" s="93" t="s">
        <v>233</v>
      </c>
      <c r="D744" s="94">
        <v>150989</v>
      </c>
      <c r="E744" s="94">
        <v>125264</v>
      </c>
      <c r="F744" s="95">
        <v>8388.2999999999993</v>
      </c>
      <c r="G744" s="95">
        <v>11614.55</v>
      </c>
      <c r="H744" s="95">
        <v>381.85</v>
      </c>
      <c r="I744" s="96">
        <v>536.05999999999995</v>
      </c>
      <c r="J744" s="97">
        <v>69.13</v>
      </c>
      <c r="K744" s="95">
        <v>79.88</v>
      </c>
      <c r="L744" s="95">
        <v>80.599999999999994</v>
      </c>
      <c r="M744" s="95">
        <v>82.45</v>
      </c>
      <c r="N744" s="134" t="str">
        <f t="shared" si="33"/>
        <v>2406</v>
      </c>
      <c r="O744" s="135">
        <f t="shared" si="34"/>
        <v>150989</v>
      </c>
      <c r="P744" s="136">
        <f t="shared" si="35"/>
        <v>8388.2999999999993</v>
      </c>
    </row>
    <row r="745" spans="1:16" ht="13.5" thickBot="1" x14ac:dyDescent="0.25">
      <c r="A745" s="93" t="s">
        <v>200</v>
      </c>
      <c r="B745" s="93" t="s">
        <v>234</v>
      </c>
      <c r="C745" s="93" t="s">
        <v>235</v>
      </c>
      <c r="D745" s="94">
        <v>148479</v>
      </c>
      <c r="E745" s="94">
        <v>122754</v>
      </c>
      <c r="F745" s="95">
        <v>8248.85</v>
      </c>
      <c r="G745" s="95">
        <v>11421.45</v>
      </c>
      <c r="H745" s="95">
        <v>375.5</v>
      </c>
      <c r="I745" s="96">
        <v>527.14</v>
      </c>
      <c r="J745" s="97">
        <v>67.98</v>
      </c>
      <c r="K745" s="95">
        <v>78.55</v>
      </c>
      <c r="L745" s="95">
        <v>79.260000000000005</v>
      </c>
      <c r="M745" s="95">
        <v>81.08</v>
      </c>
      <c r="N745" s="134" t="str">
        <f t="shared" si="33"/>
        <v>2405</v>
      </c>
      <c r="O745" s="135">
        <f t="shared" si="34"/>
        <v>148479</v>
      </c>
      <c r="P745" s="136">
        <f t="shared" si="35"/>
        <v>8248.85</v>
      </c>
    </row>
    <row r="746" spans="1:16" ht="13.5" thickBot="1" x14ac:dyDescent="0.25">
      <c r="A746" s="93" t="s">
        <v>200</v>
      </c>
      <c r="B746" s="93" t="s">
        <v>236</v>
      </c>
      <c r="C746" s="93" t="s">
        <v>237</v>
      </c>
      <c r="D746" s="94">
        <v>145970</v>
      </c>
      <c r="E746" s="94">
        <v>120245</v>
      </c>
      <c r="F746" s="95">
        <v>8109.45</v>
      </c>
      <c r="G746" s="95">
        <v>11228.45</v>
      </c>
      <c r="H746" s="95">
        <v>369.15</v>
      </c>
      <c r="I746" s="96">
        <v>518.24</v>
      </c>
      <c r="J746" s="97">
        <v>66.84</v>
      </c>
      <c r="K746" s="95">
        <v>77.23</v>
      </c>
      <c r="L746" s="95">
        <v>77.930000000000007</v>
      </c>
      <c r="M746" s="95">
        <v>79.72</v>
      </c>
      <c r="N746" s="134" t="str">
        <f t="shared" si="33"/>
        <v>2404</v>
      </c>
      <c r="O746" s="135">
        <f t="shared" si="34"/>
        <v>145970</v>
      </c>
      <c r="P746" s="136">
        <f t="shared" si="35"/>
        <v>8109.45</v>
      </c>
    </row>
    <row r="747" spans="1:16" ht="13.5" thickBot="1" x14ac:dyDescent="0.25">
      <c r="A747" s="93" t="s">
        <v>200</v>
      </c>
      <c r="B747" s="93" t="s">
        <v>238</v>
      </c>
      <c r="C747" s="93" t="s">
        <v>239</v>
      </c>
      <c r="D747" s="94">
        <v>143460</v>
      </c>
      <c r="E747" s="94">
        <v>117735</v>
      </c>
      <c r="F747" s="95">
        <v>7970</v>
      </c>
      <c r="G747" s="95">
        <v>11035.4</v>
      </c>
      <c r="H747" s="95">
        <v>362.81</v>
      </c>
      <c r="I747" s="96">
        <v>509.33</v>
      </c>
      <c r="J747" s="97">
        <v>65.69</v>
      </c>
      <c r="K747" s="95">
        <v>75.900000000000006</v>
      </c>
      <c r="L747" s="95">
        <v>76.59</v>
      </c>
      <c r="M747" s="95">
        <v>78.349999999999994</v>
      </c>
      <c r="N747" s="134" t="str">
        <f t="shared" si="33"/>
        <v>2403</v>
      </c>
      <c r="O747" s="135">
        <f t="shared" si="34"/>
        <v>143460</v>
      </c>
      <c r="P747" s="136">
        <f t="shared" si="35"/>
        <v>7970</v>
      </c>
    </row>
    <row r="748" spans="1:16" ht="13.5" thickBot="1" x14ac:dyDescent="0.25">
      <c r="A748" s="93" t="s">
        <v>200</v>
      </c>
      <c r="B748" s="93" t="s">
        <v>240</v>
      </c>
      <c r="C748" s="93" t="s">
        <v>241</v>
      </c>
      <c r="D748" s="94">
        <v>138436</v>
      </c>
      <c r="E748" s="94">
        <v>112711</v>
      </c>
      <c r="F748" s="95">
        <v>7690.9</v>
      </c>
      <c r="G748" s="95">
        <v>10648.9</v>
      </c>
      <c r="H748" s="95">
        <v>350.1</v>
      </c>
      <c r="I748" s="96">
        <v>491.49</v>
      </c>
      <c r="J748" s="97">
        <v>63.39</v>
      </c>
      <c r="K748" s="95">
        <v>73.25</v>
      </c>
      <c r="L748" s="95">
        <v>73.91</v>
      </c>
      <c r="M748" s="95">
        <v>75.61</v>
      </c>
      <c r="N748" s="134" t="str">
        <f t="shared" si="33"/>
        <v>2402</v>
      </c>
      <c r="O748" s="135">
        <f t="shared" si="34"/>
        <v>138436</v>
      </c>
      <c r="P748" s="136">
        <f t="shared" si="35"/>
        <v>7690.9</v>
      </c>
    </row>
    <row r="749" spans="1:16" ht="13.5" thickBot="1" x14ac:dyDescent="0.25">
      <c r="A749" s="93" t="s">
        <v>200</v>
      </c>
      <c r="B749" s="93" t="s">
        <v>242</v>
      </c>
      <c r="C749" s="93" t="s">
        <v>184</v>
      </c>
      <c r="D749" s="94">
        <v>133418</v>
      </c>
      <c r="E749" s="94">
        <v>107693</v>
      </c>
      <c r="F749" s="95">
        <v>7412.1</v>
      </c>
      <c r="G749" s="95">
        <v>10262.9</v>
      </c>
      <c r="H749" s="95">
        <v>337.41</v>
      </c>
      <c r="I749" s="96">
        <v>473.67</v>
      </c>
      <c r="J749" s="97">
        <v>61.09</v>
      </c>
      <c r="K749" s="95">
        <v>70.59</v>
      </c>
      <c r="L749" s="95">
        <v>71.22</v>
      </c>
      <c r="M749" s="95">
        <v>72.86</v>
      </c>
      <c r="N749" s="134" t="str">
        <f t="shared" si="33"/>
        <v>2401</v>
      </c>
      <c r="O749" s="135">
        <f t="shared" si="34"/>
        <v>133418</v>
      </c>
      <c r="P749" s="136">
        <f t="shared" si="35"/>
        <v>7412.1</v>
      </c>
    </row>
    <row r="750" spans="1:16" ht="13.5" thickBot="1" x14ac:dyDescent="0.25">
      <c r="A750" s="93" t="s">
        <v>198</v>
      </c>
      <c r="B750" s="93" t="s">
        <v>185</v>
      </c>
      <c r="C750" s="93" t="s">
        <v>186</v>
      </c>
      <c r="D750" s="94">
        <v>224611</v>
      </c>
      <c r="E750" s="94">
        <v>198886</v>
      </c>
      <c r="F750" s="95">
        <v>12478.4</v>
      </c>
      <c r="G750" s="95">
        <v>17277.75</v>
      </c>
      <c r="H750" s="95">
        <v>568.04</v>
      </c>
      <c r="I750" s="96">
        <v>797.44</v>
      </c>
      <c r="J750" s="97">
        <v>102.84</v>
      </c>
      <c r="K750" s="95">
        <v>118.83</v>
      </c>
      <c r="L750" s="95">
        <v>119.9</v>
      </c>
      <c r="M750" s="95">
        <v>122.66</v>
      </c>
      <c r="N750" s="134" t="str">
        <f t="shared" si="33"/>
        <v>2531</v>
      </c>
      <c r="O750" s="135">
        <f t="shared" si="34"/>
        <v>224611</v>
      </c>
      <c r="P750" s="136">
        <f t="shared" si="35"/>
        <v>12478.4</v>
      </c>
    </row>
    <row r="751" spans="1:16" ht="13.5" thickBot="1" x14ac:dyDescent="0.25">
      <c r="A751" s="93" t="s">
        <v>198</v>
      </c>
      <c r="B751" s="93" t="s">
        <v>187</v>
      </c>
      <c r="C751" s="93" t="s">
        <v>188</v>
      </c>
      <c r="D751" s="94">
        <v>222306</v>
      </c>
      <c r="E751" s="94">
        <v>196581</v>
      </c>
      <c r="F751" s="95">
        <v>12350.35</v>
      </c>
      <c r="G751" s="95">
        <v>17100.45</v>
      </c>
      <c r="H751" s="95">
        <v>562.21</v>
      </c>
      <c r="I751" s="96">
        <v>789.25</v>
      </c>
      <c r="J751" s="97">
        <v>101.79</v>
      </c>
      <c r="K751" s="95">
        <v>117.62</v>
      </c>
      <c r="L751" s="95">
        <v>118.68</v>
      </c>
      <c r="M751" s="95">
        <v>121.4</v>
      </c>
      <c r="N751" s="134" t="str">
        <f t="shared" si="33"/>
        <v>2530</v>
      </c>
      <c r="O751" s="135">
        <f t="shared" si="34"/>
        <v>222306</v>
      </c>
      <c r="P751" s="136">
        <f t="shared" si="35"/>
        <v>12350.35</v>
      </c>
    </row>
    <row r="752" spans="1:16" ht="13.5" thickBot="1" x14ac:dyDescent="0.25">
      <c r="A752" s="93" t="s">
        <v>198</v>
      </c>
      <c r="B752" s="93" t="s">
        <v>189</v>
      </c>
      <c r="C752" s="93" t="s">
        <v>190</v>
      </c>
      <c r="D752" s="94">
        <v>219998</v>
      </c>
      <c r="E752" s="94">
        <v>194273</v>
      </c>
      <c r="F752" s="95">
        <v>12222.1</v>
      </c>
      <c r="G752" s="95">
        <v>16922.900000000001</v>
      </c>
      <c r="H752" s="95">
        <v>556.37</v>
      </c>
      <c r="I752" s="96">
        <v>781.06</v>
      </c>
      <c r="J752" s="97">
        <v>100.73</v>
      </c>
      <c r="K752" s="95">
        <v>116.39</v>
      </c>
      <c r="L752" s="95">
        <v>117.44</v>
      </c>
      <c r="M752" s="95">
        <v>120.14</v>
      </c>
      <c r="N752" s="134" t="str">
        <f t="shared" si="33"/>
        <v>2529</v>
      </c>
      <c r="O752" s="135">
        <f t="shared" si="34"/>
        <v>219998</v>
      </c>
      <c r="P752" s="136">
        <f t="shared" si="35"/>
        <v>12222.1</v>
      </c>
    </row>
    <row r="753" spans="1:16" ht="13.5" thickBot="1" x14ac:dyDescent="0.25">
      <c r="A753" s="93" t="s">
        <v>198</v>
      </c>
      <c r="B753" s="93" t="s">
        <v>191</v>
      </c>
      <c r="C753" s="93" t="s">
        <v>192</v>
      </c>
      <c r="D753" s="94">
        <v>217691</v>
      </c>
      <c r="E753" s="94">
        <v>191966</v>
      </c>
      <c r="F753" s="95">
        <v>12093.95</v>
      </c>
      <c r="G753" s="95">
        <v>16745.45</v>
      </c>
      <c r="H753" s="95">
        <v>550.54</v>
      </c>
      <c r="I753" s="96">
        <v>772.87</v>
      </c>
      <c r="J753" s="97">
        <v>99.68</v>
      </c>
      <c r="K753" s="95">
        <v>115.18</v>
      </c>
      <c r="L753" s="95">
        <v>116.22</v>
      </c>
      <c r="M753" s="95">
        <v>118.89</v>
      </c>
      <c r="N753" s="134" t="str">
        <f t="shared" si="33"/>
        <v>2528</v>
      </c>
      <c r="O753" s="135">
        <f t="shared" si="34"/>
        <v>217691</v>
      </c>
      <c r="P753" s="136">
        <f t="shared" si="35"/>
        <v>12093.95</v>
      </c>
    </row>
    <row r="754" spans="1:16" ht="13.5" thickBot="1" x14ac:dyDescent="0.25">
      <c r="A754" s="93" t="s">
        <v>198</v>
      </c>
      <c r="B754" s="93" t="s">
        <v>193</v>
      </c>
      <c r="C754" s="93" t="s">
        <v>194</v>
      </c>
      <c r="D754" s="94">
        <v>215381</v>
      </c>
      <c r="E754" s="94">
        <v>189656</v>
      </c>
      <c r="F754" s="95">
        <v>11965.6</v>
      </c>
      <c r="G754" s="95">
        <v>16567.75</v>
      </c>
      <c r="H754" s="95">
        <v>544.69000000000005</v>
      </c>
      <c r="I754" s="96">
        <v>764.67</v>
      </c>
      <c r="J754" s="97">
        <v>98.62</v>
      </c>
      <c r="K754" s="95">
        <v>113.96</v>
      </c>
      <c r="L754" s="95">
        <v>114.98</v>
      </c>
      <c r="M754" s="95">
        <v>117.62</v>
      </c>
      <c r="N754" s="134" t="str">
        <f t="shared" si="33"/>
        <v>2527</v>
      </c>
      <c r="O754" s="135">
        <f t="shared" si="34"/>
        <v>215381</v>
      </c>
      <c r="P754" s="136">
        <f t="shared" si="35"/>
        <v>11965.6</v>
      </c>
    </row>
    <row r="755" spans="1:16" ht="13.5" thickBot="1" x14ac:dyDescent="0.25">
      <c r="A755" s="93" t="s">
        <v>198</v>
      </c>
      <c r="B755" s="93" t="s">
        <v>195</v>
      </c>
      <c r="C755" s="93" t="s">
        <v>196</v>
      </c>
      <c r="D755" s="94">
        <v>213074</v>
      </c>
      <c r="E755" s="94">
        <v>187349</v>
      </c>
      <c r="F755" s="95">
        <v>11837.45</v>
      </c>
      <c r="G755" s="95">
        <v>16390.3</v>
      </c>
      <c r="H755" s="95">
        <v>538.86</v>
      </c>
      <c r="I755" s="96">
        <v>756.48</v>
      </c>
      <c r="J755" s="97">
        <v>97.56</v>
      </c>
      <c r="K755" s="95">
        <v>112.73</v>
      </c>
      <c r="L755" s="95">
        <v>113.75</v>
      </c>
      <c r="M755" s="95">
        <v>116.36</v>
      </c>
      <c r="N755" s="134" t="str">
        <f t="shared" si="33"/>
        <v>2526</v>
      </c>
      <c r="O755" s="135">
        <f t="shared" si="34"/>
        <v>213074</v>
      </c>
      <c r="P755" s="136">
        <f t="shared" si="35"/>
        <v>11837.45</v>
      </c>
    </row>
    <row r="756" spans="1:16" ht="13.5" thickBot="1" x14ac:dyDescent="0.25">
      <c r="A756" s="93" t="s">
        <v>198</v>
      </c>
      <c r="B756" s="93" t="s">
        <v>197</v>
      </c>
      <c r="C756" s="93" t="s">
        <v>198</v>
      </c>
      <c r="D756" s="94">
        <v>210766</v>
      </c>
      <c r="E756" s="94">
        <v>185041</v>
      </c>
      <c r="F756" s="95">
        <v>11709.2</v>
      </c>
      <c r="G756" s="95">
        <v>16212.75</v>
      </c>
      <c r="H756" s="95">
        <v>533.02</v>
      </c>
      <c r="I756" s="96">
        <v>748.28</v>
      </c>
      <c r="J756" s="97">
        <v>96.5</v>
      </c>
      <c r="K756" s="95">
        <v>111.51</v>
      </c>
      <c r="L756" s="95">
        <v>112.51</v>
      </c>
      <c r="M756" s="95">
        <v>115.1</v>
      </c>
      <c r="N756" s="134" t="str">
        <f t="shared" si="33"/>
        <v>2525</v>
      </c>
      <c r="O756" s="135">
        <f t="shared" si="34"/>
        <v>210766</v>
      </c>
      <c r="P756" s="136">
        <f t="shared" si="35"/>
        <v>11709.2</v>
      </c>
    </row>
    <row r="757" spans="1:16" ht="13.5" thickBot="1" x14ac:dyDescent="0.25">
      <c r="A757" s="93" t="s">
        <v>198</v>
      </c>
      <c r="B757" s="93" t="s">
        <v>199</v>
      </c>
      <c r="C757" s="93" t="s">
        <v>200</v>
      </c>
      <c r="D757" s="94">
        <v>208458</v>
      </c>
      <c r="E757" s="94">
        <v>182733</v>
      </c>
      <c r="F757" s="95">
        <v>11581</v>
      </c>
      <c r="G757" s="95">
        <v>16035.25</v>
      </c>
      <c r="H757" s="95">
        <v>527.19000000000005</v>
      </c>
      <c r="I757" s="96">
        <v>740.09</v>
      </c>
      <c r="J757" s="97">
        <v>95.45</v>
      </c>
      <c r="K757" s="95">
        <v>110.29</v>
      </c>
      <c r="L757" s="95">
        <v>111.29</v>
      </c>
      <c r="M757" s="95">
        <v>113.84</v>
      </c>
      <c r="N757" s="134" t="str">
        <f t="shared" si="33"/>
        <v>2524</v>
      </c>
      <c r="O757" s="135">
        <f t="shared" si="34"/>
        <v>208458</v>
      </c>
      <c r="P757" s="136">
        <f t="shared" si="35"/>
        <v>11581</v>
      </c>
    </row>
    <row r="758" spans="1:16" ht="13.5" thickBot="1" x14ac:dyDescent="0.25">
      <c r="A758" s="93" t="s">
        <v>198</v>
      </c>
      <c r="B758" s="93" t="s">
        <v>201</v>
      </c>
      <c r="C758" s="93" t="s">
        <v>202</v>
      </c>
      <c r="D758" s="94">
        <v>206151</v>
      </c>
      <c r="E758" s="94">
        <v>180426</v>
      </c>
      <c r="F758" s="95">
        <v>11452.85</v>
      </c>
      <c r="G758" s="95">
        <v>15857.75</v>
      </c>
      <c r="H758" s="95">
        <v>521.35</v>
      </c>
      <c r="I758" s="96">
        <v>731.9</v>
      </c>
      <c r="J758" s="97">
        <v>94.39</v>
      </c>
      <c r="K758" s="95">
        <v>109.07</v>
      </c>
      <c r="L758" s="95">
        <v>110.05</v>
      </c>
      <c r="M758" s="95">
        <v>112.58</v>
      </c>
      <c r="N758" s="134" t="str">
        <f t="shared" si="33"/>
        <v>2523</v>
      </c>
      <c r="O758" s="135">
        <f t="shared" si="34"/>
        <v>206151</v>
      </c>
      <c r="P758" s="136">
        <f t="shared" si="35"/>
        <v>11452.85</v>
      </c>
    </row>
    <row r="759" spans="1:16" ht="13.5" thickBot="1" x14ac:dyDescent="0.25">
      <c r="A759" s="93" t="s">
        <v>198</v>
      </c>
      <c r="B759" s="93" t="s">
        <v>203</v>
      </c>
      <c r="C759" s="93" t="s">
        <v>204</v>
      </c>
      <c r="D759" s="94">
        <v>203845</v>
      </c>
      <c r="E759" s="94">
        <v>178120</v>
      </c>
      <c r="F759" s="95">
        <v>11324.7</v>
      </c>
      <c r="G759" s="95">
        <v>15680.4</v>
      </c>
      <c r="H759" s="95">
        <v>515.52</v>
      </c>
      <c r="I759" s="96">
        <v>723.71</v>
      </c>
      <c r="J759" s="97">
        <v>93.34</v>
      </c>
      <c r="K759" s="95">
        <v>107.85</v>
      </c>
      <c r="L759" s="95">
        <v>108.83</v>
      </c>
      <c r="M759" s="95">
        <v>111.33</v>
      </c>
      <c r="N759" s="134" t="str">
        <f t="shared" si="33"/>
        <v>2522</v>
      </c>
      <c r="O759" s="135">
        <f t="shared" si="34"/>
        <v>203845</v>
      </c>
      <c r="P759" s="136">
        <f t="shared" si="35"/>
        <v>11324.7</v>
      </c>
    </row>
    <row r="760" spans="1:16" ht="13.5" thickBot="1" x14ac:dyDescent="0.25">
      <c r="A760" s="93" t="s">
        <v>198</v>
      </c>
      <c r="B760" s="93" t="s">
        <v>205</v>
      </c>
      <c r="C760" s="93" t="s">
        <v>206</v>
      </c>
      <c r="D760" s="94">
        <v>201536</v>
      </c>
      <c r="E760" s="94">
        <v>175811</v>
      </c>
      <c r="F760" s="95">
        <v>11196.45</v>
      </c>
      <c r="G760" s="95">
        <v>15502.75</v>
      </c>
      <c r="H760" s="95">
        <v>509.68</v>
      </c>
      <c r="I760" s="96">
        <v>715.51</v>
      </c>
      <c r="J760" s="97">
        <v>92.28</v>
      </c>
      <c r="K760" s="95">
        <v>106.63</v>
      </c>
      <c r="L760" s="95">
        <v>107.59</v>
      </c>
      <c r="M760" s="95">
        <v>110.06</v>
      </c>
      <c r="N760" s="134" t="str">
        <f t="shared" si="33"/>
        <v>2521</v>
      </c>
      <c r="O760" s="135">
        <f t="shared" si="34"/>
        <v>201536</v>
      </c>
      <c r="P760" s="136">
        <f t="shared" si="35"/>
        <v>11196.45</v>
      </c>
    </row>
    <row r="761" spans="1:16" ht="13.5" thickBot="1" x14ac:dyDescent="0.25">
      <c r="A761" s="93" t="s">
        <v>198</v>
      </c>
      <c r="B761" s="93" t="s">
        <v>207</v>
      </c>
      <c r="C761" s="93" t="s">
        <v>208</v>
      </c>
      <c r="D761" s="94">
        <v>199229</v>
      </c>
      <c r="E761" s="94">
        <v>173504</v>
      </c>
      <c r="F761" s="95">
        <v>11068.3</v>
      </c>
      <c r="G761" s="95">
        <v>15325.3</v>
      </c>
      <c r="H761" s="95">
        <v>503.85</v>
      </c>
      <c r="I761" s="96">
        <v>707.32</v>
      </c>
      <c r="J761" s="97">
        <v>91.22</v>
      </c>
      <c r="K761" s="95">
        <v>105.4</v>
      </c>
      <c r="L761" s="95">
        <v>106.35</v>
      </c>
      <c r="M761" s="95">
        <v>108.8</v>
      </c>
      <c r="N761" s="134" t="str">
        <f t="shared" si="33"/>
        <v>2520</v>
      </c>
      <c r="O761" s="135">
        <f t="shared" si="34"/>
        <v>199229</v>
      </c>
      <c r="P761" s="136">
        <f t="shared" si="35"/>
        <v>11068.3</v>
      </c>
    </row>
    <row r="762" spans="1:16" ht="13.5" thickBot="1" x14ac:dyDescent="0.25">
      <c r="A762" s="93" t="s">
        <v>198</v>
      </c>
      <c r="B762" s="93" t="s">
        <v>209</v>
      </c>
      <c r="C762" s="93" t="s">
        <v>210</v>
      </c>
      <c r="D762" s="94">
        <v>196920</v>
      </c>
      <c r="E762" s="94">
        <v>171195</v>
      </c>
      <c r="F762" s="95">
        <v>10940</v>
      </c>
      <c r="G762" s="95">
        <v>15147.7</v>
      </c>
      <c r="H762" s="95">
        <v>498.01</v>
      </c>
      <c r="I762" s="96">
        <v>699.12</v>
      </c>
      <c r="J762" s="97">
        <v>90.16</v>
      </c>
      <c r="K762" s="95">
        <v>104.18</v>
      </c>
      <c r="L762" s="95">
        <v>105.12</v>
      </c>
      <c r="M762" s="95">
        <v>107.53</v>
      </c>
      <c r="N762" s="134" t="str">
        <f t="shared" si="33"/>
        <v>2519</v>
      </c>
      <c r="O762" s="135">
        <f t="shared" si="34"/>
        <v>196920</v>
      </c>
      <c r="P762" s="136">
        <f t="shared" si="35"/>
        <v>10940</v>
      </c>
    </row>
    <row r="763" spans="1:16" ht="13.5" thickBot="1" x14ac:dyDescent="0.25">
      <c r="A763" s="93" t="s">
        <v>198</v>
      </c>
      <c r="B763" s="93" t="s">
        <v>211</v>
      </c>
      <c r="C763" s="93" t="s">
        <v>212</v>
      </c>
      <c r="D763" s="94">
        <v>194230</v>
      </c>
      <c r="E763" s="94">
        <v>168505</v>
      </c>
      <c r="F763" s="95">
        <v>10790.55</v>
      </c>
      <c r="G763" s="95">
        <v>14940.75</v>
      </c>
      <c r="H763" s="95">
        <v>491.2</v>
      </c>
      <c r="I763" s="96">
        <v>689.57</v>
      </c>
      <c r="J763" s="97">
        <v>88.93</v>
      </c>
      <c r="K763" s="95">
        <v>102.76</v>
      </c>
      <c r="L763" s="95">
        <v>103.68</v>
      </c>
      <c r="M763" s="95">
        <v>106.07</v>
      </c>
      <c r="N763" s="134" t="str">
        <f t="shared" si="33"/>
        <v>2518</v>
      </c>
      <c r="O763" s="135">
        <f t="shared" si="34"/>
        <v>194230</v>
      </c>
      <c r="P763" s="136">
        <f t="shared" si="35"/>
        <v>10790.55</v>
      </c>
    </row>
    <row r="764" spans="1:16" ht="13.5" thickBot="1" x14ac:dyDescent="0.25">
      <c r="A764" s="93" t="s">
        <v>198</v>
      </c>
      <c r="B764" s="93" t="s">
        <v>213</v>
      </c>
      <c r="C764" s="93" t="s">
        <v>214</v>
      </c>
      <c r="D764" s="94">
        <v>191536</v>
      </c>
      <c r="E764" s="94">
        <v>165811</v>
      </c>
      <c r="F764" s="95">
        <v>10640.9</v>
      </c>
      <c r="G764" s="95">
        <v>14733.55</v>
      </c>
      <c r="H764" s="95">
        <v>484.39</v>
      </c>
      <c r="I764" s="96">
        <v>680.01</v>
      </c>
      <c r="J764" s="97">
        <v>87.7</v>
      </c>
      <c r="K764" s="95">
        <v>101.34</v>
      </c>
      <c r="L764" s="95">
        <v>102.25</v>
      </c>
      <c r="M764" s="95">
        <v>104.6</v>
      </c>
      <c r="N764" s="134" t="str">
        <f t="shared" si="33"/>
        <v>2517</v>
      </c>
      <c r="O764" s="135">
        <f t="shared" si="34"/>
        <v>191536</v>
      </c>
      <c r="P764" s="136">
        <f t="shared" si="35"/>
        <v>10640.9</v>
      </c>
    </row>
    <row r="765" spans="1:16" ht="13.5" thickBot="1" x14ac:dyDescent="0.25">
      <c r="A765" s="93" t="s">
        <v>198</v>
      </c>
      <c r="B765" s="93" t="s">
        <v>215</v>
      </c>
      <c r="C765" s="93" t="s">
        <v>216</v>
      </c>
      <c r="D765" s="94">
        <v>188843</v>
      </c>
      <c r="E765" s="94">
        <v>163118</v>
      </c>
      <c r="F765" s="95">
        <v>10491.3</v>
      </c>
      <c r="G765" s="95">
        <v>14526.4</v>
      </c>
      <c r="H765" s="95">
        <v>477.58</v>
      </c>
      <c r="I765" s="96">
        <v>670.45</v>
      </c>
      <c r="J765" s="97">
        <v>86.47</v>
      </c>
      <c r="K765" s="95">
        <v>99.92</v>
      </c>
      <c r="L765" s="95">
        <v>100.82</v>
      </c>
      <c r="M765" s="95">
        <v>103.13</v>
      </c>
      <c r="N765" s="134" t="str">
        <f t="shared" si="33"/>
        <v>2516</v>
      </c>
      <c r="O765" s="135">
        <f t="shared" si="34"/>
        <v>188843</v>
      </c>
      <c r="P765" s="136">
        <f t="shared" si="35"/>
        <v>10491.3</v>
      </c>
    </row>
    <row r="766" spans="1:16" ht="13.5" thickBot="1" x14ac:dyDescent="0.25">
      <c r="A766" s="93" t="s">
        <v>198</v>
      </c>
      <c r="B766" s="93" t="s">
        <v>217</v>
      </c>
      <c r="C766" s="93" t="s">
        <v>218</v>
      </c>
      <c r="D766" s="94">
        <v>186149</v>
      </c>
      <c r="E766" s="94">
        <v>160424</v>
      </c>
      <c r="F766" s="95">
        <v>10341.6</v>
      </c>
      <c r="G766" s="95">
        <v>14319.15</v>
      </c>
      <c r="H766" s="95">
        <v>470.77</v>
      </c>
      <c r="I766" s="96">
        <v>660.88</v>
      </c>
      <c r="J766" s="97">
        <v>85.23</v>
      </c>
      <c r="K766" s="95">
        <v>98.48</v>
      </c>
      <c r="L766" s="95">
        <v>99.37</v>
      </c>
      <c r="M766" s="95">
        <v>101.65</v>
      </c>
      <c r="N766" s="134" t="str">
        <f t="shared" si="33"/>
        <v>2515</v>
      </c>
      <c r="O766" s="135">
        <f t="shared" si="34"/>
        <v>186149</v>
      </c>
      <c r="P766" s="136">
        <f t="shared" si="35"/>
        <v>10341.6</v>
      </c>
    </row>
    <row r="767" spans="1:16" ht="13.5" thickBot="1" x14ac:dyDescent="0.25">
      <c r="A767" s="93" t="s">
        <v>198</v>
      </c>
      <c r="B767" s="93" t="s">
        <v>219</v>
      </c>
      <c r="C767" s="93" t="s">
        <v>220</v>
      </c>
      <c r="D767" s="94">
        <v>183459</v>
      </c>
      <c r="E767" s="94">
        <v>157734</v>
      </c>
      <c r="F767" s="95">
        <v>10192.15</v>
      </c>
      <c r="G767" s="95">
        <v>14112.25</v>
      </c>
      <c r="H767" s="95">
        <v>463.96</v>
      </c>
      <c r="I767" s="96">
        <v>651.33000000000004</v>
      </c>
      <c r="J767" s="97">
        <v>84</v>
      </c>
      <c r="K767" s="95">
        <v>97.06</v>
      </c>
      <c r="L767" s="95">
        <v>97.94</v>
      </c>
      <c r="M767" s="95">
        <v>100.19</v>
      </c>
      <c r="N767" s="134" t="str">
        <f t="shared" si="33"/>
        <v>2514</v>
      </c>
      <c r="O767" s="135">
        <f t="shared" si="34"/>
        <v>183459</v>
      </c>
      <c r="P767" s="136">
        <f t="shared" si="35"/>
        <v>10192.15</v>
      </c>
    </row>
    <row r="768" spans="1:16" ht="13.5" thickBot="1" x14ac:dyDescent="0.25">
      <c r="A768" s="93" t="s">
        <v>198</v>
      </c>
      <c r="B768" s="93" t="s">
        <v>221</v>
      </c>
      <c r="C768" s="93" t="s">
        <v>222</v>
      </c>
      <c r="D768" s="94">
        <v>180767</v>
      </c>
      <c r="E768" s="94">
        <v>155042</v>
      </c>
      <c r="F768" s="95">
        <v>10042.6</v>
      </c>
      <c r="G768" s="95">
        <v>13905.15</v>
      </c>
      <c r="H768" s="95">
        <v>457.16</v>
      </c>
      <c r="I768" s="96">
        <v>641.78</v>
      </c>
      <c r="J768" s="97">
        <v>82.77</v>
      </c>
      <c r="K768" s="95">
        <v>95.64</v>
      </c>
      <c r="L768" s="95">
        <v>96.5</v>
      </c>
      <c r="M768" s="95">
        <v>98.72</v>
      </c>
      <c r="N768" s="134" t="str">
        <f t="shared" si="33"/>
        <v>2513</v>
      </c>
      <c r="O768" s="135">
        <f t="shared" si="34"/>
        <v>180767</v>
      </c>
      <c r="P768" s="136">
        <f t="shared" si="35"/>
        <v>10042.6</v>
      </c>
    </row>
    <row r="769" spans="1:16" ht="13.5" thickBot="1" x14ac:dyDescent="0.25">
      <c r="A769" s="93" t="s">
        <v>198</v>
      </c>
      <c r="B769" s="93" t="s">
        <v>223</v>
      </c>
      <c r="C769" s="93" t="s">
        <v>180</v>
      </c>
      <c r="D769" s="94">
        <v>178074</v>
      </c>
      <c r="E769" s="94">
        <v>152349</v>
      </c>
      <c r="F769" s="95">
        <v>9893</v>
      </c>
      <c r="G769" s="95">
        <v>13698</v>
      </c>
      <c r="H769" s="95">
        <v>450.35</v>
      </c>
      <c r="I769" s="96">
        <v>632.22</v>
      </c>
      <c r="J769" s="97">
        <v>81.540000000000006</v>
      </c>
      <c r="K769" s="95">
        <v>94.22</v>
      </c>
      <c r="L769" s="95">
        <v>95.07</v>
      </c>
      <c r="M769" s="95">
        <v>97.25</v>
      </c>
      <c r="N769" s="134" t="str">
        <f t="shared" si="33"/>
        <v>2512</v>
      </c>
      <c r="O769" s="135">
        <f t="shared" si="34"/>
        <v>178074</v>
      </c>
      <c r="P769" s="136">
        <f t="shared" si="35"/>
        <v>9893</v>
      </c>
    </row>
    <row r="770" spans="1:16" ht="13.5" thickBot="1" x14ac:dyDescent="0.25">
      <c r="A770" s="93" t="s">
        <v>198</v>
      </c>
      <c r="B770" s="93" t="s">
        <v>224</v>
      </c>
      <c r="C770" s="93" t="s">
        <v>179</v>
      </c>
      <c r="D770" s="94">
        <v>175381</v>
      </c>
      <c r="E770" s="94">
        <v>149656</v>
      </c>
      <c r="F770" s="95">
        <v>9743.4</v>
      </c>
      <c r="G770" s="95">
        <v>13490.85</v>
      </c>
      <c r="H770" s="95">
        <v>443.53</v>
      </c>
      <c r="I770" s="96">
        <v>622.65</v>
      </c>
      <c r="J770" s="97">
        <v>80.3</v>
      </c>
      <c r="K770" s="95">
        <v>92.79</v>
      </c>
      <c r="L770" s="95">
        <v>93.62</v>
      </c>
      <c r="M770" s="95">
        <v>95.77</v>
      </c>
      <c r="N770" s="134" t="str">
        <f t="shared" si="33"/>
        <v>2511</v>
      </c>
      <c r="O770" s="135">
        <f t="shared" si="34"/>
        <v>175381</v>
      </c>
      <c r="P770" s="136">
        <f t="shared" si="35"/>
        <v>9743.4</v>
      </c>
    </row>
    <row r="771" spans="1:16" ht="13.5" thickBot="1" x14ac:dyDescent="0.25">
      <c r="A771" s="93" t="s">
        <v>198</v>
      </c>
      <c r="B771" s="93" t="s">
        <v>225</v>
      </c>
      <c r="C771" s="93" t="s">
        <v>178</v>
      </c>
      <c r="D771" s="94">
        <v>172691</v>
      </c>
      <c r="E771" s="94">
        <v>146966</v>
      </c>
      <c r="F771" s="95">
        <v>9593.9500000000007</v>
      </c>
      <c r="G771" s="95">
        <v>13283.9</v>
      </c>
      <c r="H771" s="95">
        <v>436.73</v>
      </c>
      <c r="I771" s="96">
        <v>613.1</v>
      </c>
      <c r="J771" s="97">
        <v>79.069999999999993</v>
      </c>
      <c r="K771" s="95">
        <v>91.37</v>
      </c>
      <c r="L771" s="95">
        <v>92.19</v>
      </c>
      <c r="M771" s="95">
        <v>94.31</v>
      </c>
      <c r="N771" s="134" t="str">
        <f t="shared" si="33"/>
        <v>2510</v>
      </c>
      <c r="O771" s="135">
        <f t="shared" si="34"/>
        <v>172691</v>
      </c>
      <c r="P771" s="136">
        <f t="shared" si="35"/>
        <v>9593.9500000000007</v>
      </c>
    </row>
    <row r="772" spans="1:16" ht="13.5" thickBot="1" x14ac:dyDescent="0.25">
      <c r="A772" s="93" t="s">
        <v>198</v>
      </c>
      <c r="B772" s="93" t="s">
        <v>226</v>
      </c>
      <c r="C772" s="93" t="s">
        <v>227</v>
      </c>
      <c r="D772" s="94">
        <v>169999</v>
      </c>
      <c r="E772" s="94">
        <v>144274</v>
      </c>
      <c r="F772" s="95">
        <v>9444.4</v>
      </c>
      <c r="G772" s="95">
        <v>13076.85</v>
      </c>
      <c r="H772" s="95">
        <v>429.92</v>
      </c>
      <c r="I772" s="96">
        <v>603.54999999999995</v>
      </c>
      <c r="J772" s="97">
        <v>77.84</v>
      </c>
      <c r="K772" s="95">
        <v>89.94</v>
      </c>
      <c r="L772" s="95">
        <v>90.75</v>
      </c>
      <c r="M772" s="95">
        <v>92.84</v>
      </c>
      <c r="N772" s="134" t="str">
        <f t="shared" si="33"/>
        <v>2509</v>
      </c>
      <c r="O772" s="135">
        <f t="shared" si="34"/>
        <v>169999</v>
      </c>
      <c r="P772" s="136">
        <f t="shared" si="35"/>
        <v>9444.4</v>
      </c>
    </row>
    <row r="773" spans="1:16" ht="13.5" thickBot="1" x14ac:dyDescent="0.25">
      <c r="A773" s="93" t="s">
        <v>198</v>
      </c>
      <c r="B773" s="93" t="s">
        <v>228</v>
      </c>
      <c r="C773" s="93" t="s">
        <v>229</v>
      </c>
      <c r="D773" s="94">
        <v>167306</v>
      </c>
      <c r="E773" s="94">
        <v>141581</v>
      </c>
      <c r="F773" s="95">
        <v>9294.7999999999993</v>
      </c>
      <c r="G773" s="95">
        <v>12869.7</v>
      </c>
      <c r="H773" s="95">
        <v>423.11</v>
      </c>
      <c r="I773" s="96">
        <v>593.99</v>
      </c>
      <c r="J773" s="97">
        <v>76.61</v>
      </c>
      <c r="K773" s="95">
        <v>88.52</v>
      </c>
      <c r="L773" s="95">
        <v>89.32</v>
      </c>
      <c r="M773" s="95">
        <v>91.37</v>
      </c>
      <c r="N773" s="134" t="str">
        <f t="shared" si="33"/>
        <v>2508</v>
      </c>
      <c r="O773" s="135">
        <f t="shared" si="34"/>
        <v>167306</v>
      </c>
      <c r="P773" s="136">
        <f t="shared" si="35"/>
        <v>9294.7999999999993</v>
      </c>
    </row>
    <row r="774" spans="1:16" ht="13.5" thickBot="1" x14ac:dyDescent="0.25">
      <c r="A774" s="93" t="s">
        <v>198</v>
      </c>
      <c r="B774" s="93" t="s">
        <v>230</v>
      </c>
      <c r="C774" s="93" t="s">
        <v>231</v>
      </c>
      <c r="D774" s="94">
        <v>164615</v>
      </c>
      <c r="E774" s="94">
        <v>138890</v>
      </c>
      <c r="F774" s="95">
        <v>9145.2999999999993</v>
      </c>
      <c r="G774" s="95">
        <v>12662.7</v>
      </c>
      <c r="H774" s="95">
        <v>416.31</v>
      </c>
      <c r="I774" s="96">
        <v>584.42999999999995</v>
      </c>
      <c r="J774" s="97">
        <v>75.37</v>
      </c>
      <c r="K774" s="95">
        <v>87.09</v>
      </c>
      <c r="L774" s="95">
        <v>87.87</v>
      </c>
      <c r="M774" s="95">
        <v>89.89</v>
      </c>
      <c r="N774" s="134" t="str">
        <f t="shared" si="33"/>
        <v>2507</v>
      </c>
      <c r="O774" s="135">
        <f t="shared" si="34"/>
        <v>164615</v>
      </c>
      <c r="P774" s="136">
        <f t="shared" si="35"/>
        <v>9145.2999999999993</v>
      </c>
    </row>
    <row r="775" spans="1:16" ht="13.5" thickBot="1" x14ac:dyDescent="0.25">
      <c r="A775" s="93" t="s">
        <v>198</v>
      </c>
      <c r="B775" s="93" t="s">
        <v>232</v>
      </c>
      <c r="C775" s="93" t="s">
        <v>233</v>
      </c>
      <c r="D775" s="94">
        <v>161921</v>
      </c>
      <c r="E775" s="94">
        <v>136196</v>
      </c>
      <c r="F775" s="95">
        <v>8995.6</v>
      </c>
      <c r="G775" s="95">
        <v>12455.45</v>
      </c>
      <c r="H775" s="95">
        <v>409.49</v>
      </c>
      <c r="I775" s="96">
        <v>574.87</v>
      </c>
      <c r="J775" s="97">
        <v>74.14</v>
      </c>
      <c r="K775" s="95">
        <v>85.67</v>
      </c>
      <c r="L775" s="95">
        <v>86.44</v>
      </c>
      <c r="M775" s="95">
        <v>88.43</v>
      </c>
      <c r="N775" s="134" t="str">
        <f t="shared" ref="N775:N838" si="36">_xlfn.NUMBERVALUE(A775)&amp;C775</f>
        <v>2506</v>
      </c>
      <c r="O775" s="135">
        <f t="shared" ref="O775:O838" si="37">D775</f>
        <v>161921</v>
      </c>
      <c r="P775" s="136">
        <f t="shared" ref="P775:P838" si="38">F775</f>
        <v>8995.6</v>
      </c>
    </row>
    <row r="776" spans="1:16" ht="13.5" thickBot="1" x14ac:dyDescent="0.25">
      <c r="A776" s="93" t="s">
        <v>198</v>
      </c>
      <c r="B776" s="93" t="s">
        <v>234</v>
      </c>
      <c r="C776" s="93" t="s">
        <v>235</v>
      </c>
      <c r="D776" s="94">
        <v>159226</v>
      </c>
      <c r="E776" s="94">
        <v>133501</v>
      </c>
      <c r="F776" s="95">
        <v>8845.9</v>
      </c>
      <c r="G776" s="95">
        <v>12248.15</v>
      </c>
      <c r="H776" s="95">
        <v>402.68</v>
      </c>
      <c r="I776" s="96">
        <v>565.29999999999995</v>
      </c>
      <c r="J776" s="97">
        <v>72.91</v>
      </c>
      <c r="K776" s="95">
        <v>84.25</v>
      </c>
      <c r="L776" s="95">
        <v>85.01</v>
      </c>
      <c r="M776" s="95">
        <v>86.96</v>
      </c>
      <c r="N776" s="134" t="str">
        <f t="shared" si="36"/>
        <v>2505</v>
      </c>
      <c r="O776" s="135">
        <f t="shared" si="37"/>
        <v>159226</v>
      </c>
      <c r="P776" s="136">
        <f t="shared" si="38"/>
        <v>8845.9</v>
      </c>
    </row>
    <row r="777" spans="1:16" ht="13.5" thickBot="1" x14ac:dyDescent="0.25">
      <c r="A777" s="93" t="s">
        <v>198</v>
      </c>
      <c r="B777" s="93" t="s">
        <v>236</v>
      </c>
      <c r="C777" s="93" t="s">
        <v>237</v>
      </c>
      <c r="D777" s="94">
        <v>156537</v>
      </c>
      <c r="E777" s="94">
        <v>130812</v>
      </c>
      <c r="F777" s="95">
        <v>8696.5</v>
      </c>
      <c r="G777" s="95">
        <v>12041.3</v>
      </c>
      <c r="H777" s="95">
        <v>395.88</v>
      </c>
      <c r="I777" s="96">
        <v>555.75</v>
      </c>
      <c r="J777" s="97">
        <v>71.67</v>
      </c>
      <c r="K777" s="95">
        <v>82.81</v>
      </c>
      <c r="L777" s="95">
        <v>83.56</v>
      </c>
      <c r="M777" s="95">
        <v>85.48</v>
      </c>
      <c r="N777" s="134" t="str">
        <f t="shared" si="36"/>
        <v>2504</v>
      </c>
      <c r="O777" s="135">
        <f t="shared" si="37"/>
        <v>156537</v>
      </c>
      <c r="P777" s="136">
        <f t="shared" si="38"/>
        <v>8696.5</v>
      </c>
    </row>
    <row r="778" spans="1:16" ht="13.5" thickBot="1" x14ac:dyDescent="0.25">
      <c r="A778" s="93" t="s">
        <v>198</v>
      </c>
      <c r="B778" s="93" t="s">
        <v>238</v>
      </c>
      <c r="C778" s="93" t="s">
        <v>239</v>
      </c>
      <c r="D778" s="94">
        <v>153844</v>
      </c>
      <c r="E778" s="94">
        <v>128119</v>
      </c>
      <c r="F778" s="95">
        <v>8546.9</v>
      </c>
      <c r="G778" s="95">
        <v>11834.15</v>
      </c>
      <c r="H778" s="95">
        <v>389.07</v>
      </c>
      <c r="I778" s="96">
        <v>546.19000000000005</v>
      </c>
      <c r="J778" s="97">
        <v>70.44</v>
      </c>
      <c r="K778" s="95">
        <v>81.39</v>
      </c>
      <c r="L778" s="95">
        <v>82.13</v>
      </c>
      <c r="M778" s="95">
        <v>84.01</v>
      </c>
      <c r="N778" s="134" t="str">
        <f t="shared" si="36"/>
        <v>2503</v>
      </c>
      <c r="O778" s="135">
        <f t="shared" si="37"/>
        <v>153844</v>
      </c>
      <c r="P778" s="136">
        <f t="shared" si="38"/>
        <v>8546.9</v>
      </c>
    </row>
    <row r="779" spans="1:16" ht="13.5" thickBot="1" x14ac:dyDescent="0.25">
      <c r="A779" s="93" t="s">
        <v>198</v>
      </c>
      <c r="B779" s="93" t="s">
        <v>240</v>
      </c>
      <c r="C779" s="93" t="s">
        <v>241</v>
      </c>
      <c r="D779" s="94">
        <v>148458</v>
      </c>
      <c r="E779" s="94">
        <v>122733</v>
      </c>
      <c r="F779" s="95">
        <v>8247.65</v>
      </c>
      <c r="G779" s="95">
        <v>11419.85</v>
      </c>
      <c r="H779" s="95">
        <v>375.45</v>
      </c>
      <c r="I779" s="96">
        <v>527.07000000000005</v>
      </c>
      <c r="J779" s="97">
        <v>67.98</v>
      </c>
      <c r="K779" s="95">
        <v>78.55</v>
      </c>
      <c r="L779" s="95">
        <v>79.260000000000005</v>
      </c>
      <c r="M779" s="95">
        <v>81.08</v>
      </c>
      <c r="N779" s="134" t="str">
        <f t="shared" si="36"/>
        <v>2502</v>
      </c>
      <c r="O779" s="135">
        <f t="shared" si="37"/>
        <v>148458</v>
      </c>
      <c r="P779" s="136">
        <f t="shared" si="38"/>
        <v>8247.65</v>
      </c>
    </row>
    <row r="780" spans="1:16" ht="13.5" thickBot="1" x14ac:dyDescent="0.25">
      <c r="A780" s="93" t="s">
        <v>198</v>
      </c>
      <c r="B780" s="93" t="s">
        <v>242</v>
      </c>
      <c r="C780" s="93" t="s">
        <v>184</v>
      </c>
      <c r="D780" s="94">
        <v>143074</v>
      </c>
      <c r="E780" s="94">
        <v>117349</v>
      </c>
      <c r="F780" s="95">
        <v>7948.55</v>
      </c>
      <c r="G780" s="95">
        <v>11005.7</v>
      </c>
      <c r="H780" s="95">
        <v>361.83</v>
      </c>
      <c r="I780" s="96">
        <v>507.96</v>
      </c>
      <c r="J780" s="97">
        <v>65.510000000000005</v>
      </c>
      <c r="K780" s="95">
        <v>75.7</v>
      </c>
      <c r="L780" s="95">
        <v>76.38</v>
      </c>
      <c r="M780" s="95">
        <v>78.13</v>
      </c>
      <c r="N780" s="134" t="str">
        <f t="shared" si="36"/>
        <v>2501</v>
      </c>
      <c r="O780" s="135">
        <f t="shared" si="37"/>
        <v>143074</v>
      </c>
      <c r="P780" s="136">
        <f t="shared" si="38"/>
        <v>7948.55</v>
      </c>
    </row>
    <row r="781" spans="1:16" ht="13.5" thickBot="1" x14ac:dyDescent="0.25">
      <c r="A781" s="93" t="s">
        <v>196</v>
      </c>
      <c r="B781" s="93" t="s">
        <v>185</v>
      </c>
      <c r="C781" s="93" t="s">
        <v>186</v>
      </c>
      <c r="D781" s="94">
        <v>240868</v>
      </c>
      <c r="E781" s="94">
        <v>215143</v>
      </c>
      <c r="F781" s="95">
        <v>13381.55</v>
      </c>
      <c r="G781" s="95">
        <v>18528.3</v>
      </c>
      <c r="H781" s="95">
        <v>609.15</v>
      </c>
      <c r="I781" s="96">
        <v>855.15</v>
      </c>
      <c r="J781" s="97">
        <v>110.29</v>
      </c>
      <c r="K781" s="95">
        <v>127.44</v>
      </c>
      <c r="L781" s="95">
        <v>128.59</v>
      </c>
      <c r="M781" s="95">
        <v>131.54</v>
      </c>
      <c r="N781" s="134" t="str">
        <f t="shared" si="36"/>
        <v>2631</v>
      </c>
      <c r="O781" s="135">
        <f t="shared" si="37"/>
        <v>240868</v>
      </c>
      <c r="P781" s="136">
        <f t="shared" si="38"/>
        <v>13381.55</v>
      </c>
    </row>
    <row r="782" spans="1:16" ht="13.5" thickBot="1" x14ac:dyDescent="0.25">
      <c r="A782" s="93" t="s">
        <v>196</v>
      </c>
      <c r="B782" s="93" t="s">
        <v>187</v>
      </c>
      <c r="C782" s="93" t="s">
        <v>188</v>
      </c>
      <c r="D782" s="94">
        <v>238397</v>
      </c>
      <c r="E782" s="94">
        <v>212672</v>
      </c>
      <c r="F782" s="95">
        <v>13244.3</v>
      </c>
      <c r="G782" s="95">
        <v>18338.25</v>
      </c>
      <c r="H782" s="95">
        <v>602.9</v>
      </c>
      <c r="I782" s="96">
        <v>846.38</v>
      </c>
      <c r="J782" s="97">
        <v>109.16</v>
      </c>
      <c r="K782" s="95">
        <v>126.13</v>
      </c>
      <c r="L782" s="95">
        <v>127.27</v>
      </c>
      <c r="M782" s="95">
        <v>130.19999999999999</v>
      </c>
      <c r="N782" s="134" t="str">
        <f t="shared" si="36"/>
        <v>2630</v>
      </c>
      <c r="O782" s="135">
        <f t="shared" si="37"/>
        <v>238397</v>
      </c>
      <c r="P782" s="136">
        <f t="shared" si="38"/>
        <v>13244.3</v>
      </c>
    </row>
    <row r="783" spans="1:16" ht="13.5" thickBot="1" x14ac:dyDescent="0.25">
      <c r="A783" s="93" t="s">
        <v>196</v>
      </c>
      <c r="B783" s="93" t="s">
        <v>189</v>
      </c>
      <c r="C783" s="93" t="s">
        <v>190</v>
      </c>
      <c r="D783" s="94">
        <v>235923</v>
      </c>
      <c r="E783" s="94">
        <v>210198</v>
      </c>
      <c r="F783" s="95">
        <v>13106.85</v>
      </c>
      <c r="G783" s="95">
        <v>18147.900000000001</v>
      </c>
      <c r="H783" s="95">
        <v>596.64</v>
      </c>
      <c r="I783" s="96">
        <v>837.6</v>
      </c>
      <c r="J783" s="97">
        <v>108.02</v>
      </c>
      <c r="K783" s="95">
        <v>124.82</v>
      </c>
      <c r="L783" s="95">
        <v>125.94</v>
      </c>
      <c r="M783" s="95">
        <v>128.84</v>
      </c>
      <c r="N783" s="134" t="str">
        <f t="shared" si="36"/>
        <v>2629</v>
      </c>
      <c r="O783" s="135">
        <f t="shared" si="37"/>
        <v>235923</v>
      </c>
      <c r="P783" s="136">
        <f t="shared" si="38"/>
        <v>13106.85</v>
      </c>
    </row>
    <row r="784" spans="1:16" ht="13.5" thickBot="1" x14ac:dyDescent="0.25">
      <c r="A784" s="93" t="s">
        <v>196</v>
      </c>
      <c r="B784" s="93" t="s">
        <v>191</v>
      </c>
      <c r="C784" s="93" t="s">
        <v>192</v>
      </c>
      <c r="D784" s="94">
        <v>233448</v>
      </c>
      <c r="E784" s="94">
        <v>207723</v>
      </c>
      <c r="F784" s="95">
        <v>12969.35</v>
      </c>
      <c r="G784" s="95">
        <v>17957.55</v>
      </c>
      <c r="H784" s="95">
        <v>590.38</v>
      </c>
      <c r="I784" s="96">
        <v>828.81</v>
      </c>
      <c r="J784" s="97">
        <v>106.89</v>
      </c>
      <c r="K784" s="95">
        <v>123.51</v>
      </c>
      <c r="L784" s="95">
        <v>124.62</v>
      </c>
      <c r="M784" s="95">
        <v>127.49</v>
      </c>
      <c r="N784" s="134" t="str">
        <f t="shared" si="36"/>
        <v>2628</v>
      </c>
      <c r="O784" s="135">
        <f t="shared" si="37"/>
        <v>233448</v>
      </c>
      <c r="P784" s="136">
        <f t="shared" si="38"/>
        <v>12969.35</v>
      </c>
    </row>
    <row r="785" spans="1:16" ht="13.5" thickBot="1" x14ac:dyDescent="0.25">
      <c r="A785" s="93" t="s">
        <v>196</v>
      </c>
      <c r="B785" s="93" t="s">
        <v>193</v>
      </c>
      <c r="C785" s="93" t="s">
        <v>194</v>
      </c>
      <c r="D785" s="94">
        <v>230975</v>
      </c>
      <c r="E785" s="94">
        <v>205250</v>
      </c>
      <c r="F785" s="95">
        <v>12831.95</v>
      </c>
      <c r="G785" s="95">
        <v>17767.3</v>
      </c>
      <c r="H785" s="95">
        <v>584.13</v>
      </c>
      <c r="I785" s="96">
        <v>820.03</v>
      </c>
      <c r="J785" s="97">
        <v>105.76</v>
      </c>
      <c r="K785" s="95">
        <v>122.21</v>
      </c>
      <c r="L785" s="95">
        <v>123.31</v>
      </c>
      <c r="M785" s="95">
        <v>126.14</v>
      </c>
      <c r="N785" s="134" t="str">
        <f t="shared" si="36"/>
        <v>2627</v>
      </c>
      <c r="O785" s="135">
        <f t="shared" si="37"/>
        <v>230975</v>
      </c>
      <c r="P785" s="136">
        <f t="shared" si="38"/>
        <v>12831.95</v>
      </c>
    </row>
    <row r="786" spans="1:16" ht="13.5" thickBot="1" x14ac:dyDescent="0.25">
      <c r="A786" s="93" t="s">
        <v>196</v>
      </c>
      <c r="B786" s="93" t="s">
        <v>195</v>
      </c>
      <c r="C786" s="93" t="s">
        <v>196</v>
      </c>
      <c r="D786" s="94">
        <v>228498</v>
      </c>
      <c r="E786" s="94">
        <v>202773</v>
      </c>
      <c r="F786" s="95">
        <v>12694.35</v>
      </c>
      <c r="G786" s="95">
        <v>17576.75</v>
      </c>
      <c r="H786" s="95">
        <v>577.87</v>
      </c>
      <c r="I786" s="96">
        <v>811.24</v>
      </c>
      <c r="J786" s="97">
        <v>104.62</v>
      </c>
      <c r="K786" s="95">
        <v>120.89</v>
      </c>
      <c r="L786" s="95">
        <v>121.98</v>
      </c>
      <c r="M786" s="95">
        <v>124.78</v>
      </c>
      <c r="N786" s="134" t="str">
        <f t="shared" si="36"/>
        <v>2626</v>
      </c>
      <c r="O786" s="135">
        <f t="shared" si="37"/>
        <v>228498</v>
      </c>
      <c r="P786" s="136">
        <f t="shared" si="38"/>
        <v>12694.35</v>
      </c>
    </row>
    <row r="787" spans="1:16" ht="13.5" thickBot="1" x14ac:dyDescent="0.25">
      <c r="A787" s="93" t="s">
        <v>196</v>
      </c>
      <c r="B787" s="93" t="s">
        <v>197</v>
      </c>
      <c r="C787" s="93" t="s">
        <v>198</v>
      </c>
      <c r="D787" s="94">
        <v>226021</v>
      </c>
      <c r="E787" s="94">
        <v>200296</v>
      </c>
      <c r="F787" s="95">
        <v>12556.7</v>
      </c>
      <c r="G787" s="95">
        <v>17386.25</v>
      </c>
      <c r="H787" s="95">
        <v>571.6</v>
      </c>
      <c r="I787" s="96">
        <v>802.44</v>
      </c>
      <c r="J787" s="97">
        <v>103.49</v>
      </c>
      <c r="K787" s="95">
        <v>119.58</v>
      </c>
      <c r="L787" s="95">
        <v>120.66</v>
      </c>
      <c r="M787" s="95">
        <v>123.43</v>
      </c>
      <c r="N787" s="134" t="str">
        <f t="shared" si="36"/>
        <v>2625</v>
      </c>
      <c r="O787" s="135">
        <f t="shared" si="37"/>
        <v>226021</v>
      </c>
      <c r="P787" s="136">
        <f t="shared" si="38"/>
        <v>12556.7</v>
      </c>
    </row>
    <row r="788" spans="1:16" ht="13.5" thickBot="1" x14ac:dyDescent="0.25">
      <c r="A788" s="93" t="s">
        <v>196</v>
      </c>
      <c r="B788" s="93" t="s">
        <v>199</v>
      </c>
      <c r="C788" s="93" t="s">
        <v>200</v>
      </c>
      <c r="D788" s="94">
        <v>223548</v>
      </c>
      <c r="E788" s="94">
        <v>197823</v>
      </c>
      <c r="F788" s="95">
        <v>12419.35</v>
      </c>
      <c r="G788" s="95">
        <v>17196</v>
      </c>
      <c r="H788" s="95">
        <v>565.35</v>
      </c>
      <c r="I788" s="96">
        <v>793.66</v>
      </c>
      <c r="J788" s="97">
        <v>102.36</v>
      </c>
      <c r="K788" s="95">
        <v>118.28</v>
      </c>
      <c r="L788" s="95">
        <v>119.34</v>
      </c>
      <c r="M788" s="95">
        <v>122.08</v>
      </c>
      <c r="N788" s="134" t="str">
        <f t="shared" si="36"/>
        <v>2624</v>
      </c>
      <c r="O788" s="135">
        <f t="shared" si="37"/>
        <v>223548</v>
      </c>
      <c r="P788" s="136">
        <f t="shared" si="38"/>
        <v>12419.35</v>
      </c>
    </row>
    <row r="789" spans="1:16" ht="13.5" thickBot="1" x14ac:dyDescent="0.25">
      <c r="A789" s="93" t="s">
        <v>196</v>
      </c>
      <c r="B789" s="93" t="s">
        <v>201</v>
      </c>
      <c r="C789" s="93" t="s">
        <v>202</v>
      </c>
      <c r="D789" s="94">
        <v>221075</v>
      </c>
      <c r="E789" s="94">
        <v>195350</v>
      </c>
      <c r="F789" s="95">
        <v>12281.95</v>
      </c>
      <c r="G789" s="95">
        <v>17005.75</v>
      </c>
      <c r="H789" s="95">
        <v>559.09</v>
      </c>
      <c r="I789" s="96">
        <v>784.88</v>
      </c>
      <c r="J789" s="97">
        <v>101.22</v>
      </c>
      <c r="K789" s="95">
        <v>116.96</v>
      </c>
      <c r="L789" s="95">
        <v>118.01</v>
      </c>
      <c r="M789" s="95">
        <v>120.73</v>
      </c>
      <c r="N789" s="134" t="str">
        <f t="shared" si="36"/>
        <v>2623</v>
      </c>
      <c r="O789" s="135">
        <f t="shared" si="37"/>
        <v>221075</v>
      </c>
      <c r="P789" s="136">
        <f t="shared" si="38"/>
        <v>12281.95</v>
      </c>
    </row>
    <row r="790" spans="1:16" ht="13.5" thickBot="1" x14ac:dyDescent="0.25">
      <c r="A790" s="93" t="s">
        <v>196</v>
      </c>
      <c r="B790" s="93" t="s">
        <v>203</v>
      </c>
      <c r="C790" s="93" t="s">
        <v>204</v>
      </c>
      <c r="D790" s="94">
        <v>218599</v>
      </c>
      <c r="E790" s="94">
        <v>192874</v>
      </c>
      <c r="F790" s="95">
        <v>12144.4</v>
      </c>
      <c r="G790" s="95">
        <v>16815.3</v>
      </c>
      <c r="H790" s="95">
        <v>552.83000000000004</v>
      </c>
      <c r="I790" s="96">
        <v>776.09</v>
      </c>
      <c r="J790" s="97">
        <v>100.09</v>
      </c>
      <c r="K790" s="95">
        <v>115.65</v>
      </c>
      <c r="L790" s="95">
        <v>116.69</v>
      </c>
      <c r="M790" s="95">
        <v>119.38</v>
      </c>
      <c r="N790" s="134" t="str">
        <f t="shared" si="36"/>
        <v>2622</v>
      </c>
      <c r="O790" s="135">
        <f t="shared" si="37"/>
        <v>218599</v>
      </c>
      <c r="P790" s="136">
        <f t="shared" si="38"/>
        <v>12144.4</v>
      </c>
    </row>
    <row r="791" spans="1:16" ht="13.5" thickBot="1" x14ac:dyDescent="0.25">
      <c r="A791" s="93" t="s">
        <v>196</v>
      </c>
      <c r="B791" s="93" t="s">
        <v>205</v>
      </c>
      <c r="C791" s="93" t="s">
        <v>206</v>
      </c>
      <c r="D791" s="94">
        <v>216124</v>
      </c>
      <c r="E791" s="94">
        <v>190399</v>
      </c>
      <c r="F791" s="95">
        <v>12006.9</v>
      </c>
      <c r="G791" s="95">
        <v>16624.900000000001</v>
      </c>
      <c r="H791" s="95">
        <v>546.57000000000005</v>
      </c>
      <c r="I791" s="96">
        <v>767.3</v>
      </c>
      <c r="J791" s="97">
        <v>98.96</v>
      </c>
      <c r="K791" s="95">
        <v>114.35</v>
      </c>
      <c r="L791" s="95">
        <v>115.38</v>
      </c>
      <c r="M791" s="95">
        <v>118.03</v>
      </c>
      <c r="N791" s="134" t="str">
        <f t="shared" si="36"/>
        <v>2621</v>
      </c>
      <c r="O791" s="135">
        <f t="shared" si="37"/>
        <v>216124</v>
      </c>
      <c r="P791" s="136">
        <f t="shared" si="38"/>
        <v>12006.9</v>
      </c>
    </row>
    <row r="792" spans="1:16" ht="13.5" thickBot="1" x14ac:dyDescent="0.25">
      <c r="A792" s="93" t="s">
        <v>196</v>
      </c>
      <c r="B792" s="93" t="s">
        <v>207</v>
      </c>
      <c r="C792" s="93" t="s">
        <v>208</v>
      </c>
      <c r="D792" s="94">
        <v>213650</v>
      </c>
      <c r="E792" s="94">
        <v>187925</v>
      </c>
      <c r="F792" s="95">
        <v>11869.45</v>
      </c>
      <c r="G792" s="95">
        <v>16434.599999999999</v>
      </c>
      <c r="H792" s="95">
        <v>540.32000000000005</v>
      </c>
      <c r="I792" s="96">
        <v>758.52</v>
      </c>
      <c r="J792" s="97">
        <v>97.83</v>
      </c>
      <c r="K792" s="95">
        <v>113.04</v>
      </c>
      <c r="L792" s="95">
        <v>114.06</v>
      </c>
      <c r="M792" s="95">
        <v>116.68</v>
      </c>
      <c r="N792" s="134" t="str">
        <f t="shared" si="36"/>
        <v>2620</v>
      </c>
      <c r="O792" s="135">
        <f t="shared" si="37"/>
        <v>213650</v>
      </c>
      <c r="P792" s="136">
        <f t="shared" si="38"/>
        <v>11869.45</v>
      </c>
    </row>
    <row r="793" spans="1:16" ht="13.5" thickBot="1" x14ac:dyDescent="0.25">
      <c r="A793" s="93" t="s">
        <v>196</v>
      </c>
      <c r="B793" s="93" t="s">
        <v>209</v>
      </c>
      <c r="C793" s="93" t="s">
        <v>210</v>
      </c>
      <c r="D793" s="94">
        <v>211175</v>
      </c>
      <c r="E793" s="94">
        <v>185450</v>
      </c>
      <c r="F793" s="95">
        <v>11731.95</v>
      </c>
      <c r="G793" s="95">
        <v>16244.25</v>
      </c>
      <c r="H793" s="95">
        <v>534.05999999999995</v>
      </c>
      <c r="I793" s="96">
        <v>749.73</v>
      </c>
      <c r="J793" s="97">
        <v>96.69</v>
      </c>
      <c r="K793" s="95">
        <v>111.73</v>
      </c>
      <c r="L793" s="95">
        <v>112.73</v>
      </c>
      <c r="M793" s="95">
        <v>115.32</v>
      </c>
      <c r="N793" s="134" t="str">
        <f t="shared" si="36"/>
        <v>2619</v>
      </c>
      <c r="O793" s="135">
        <f t="shared" si="37"/>
        <v>211175</v>
      </c>
      <c r="P793" s="136">
        <f t="shared" si="38"/>
        <v>11731.95</v>
      </c>
    </row>
    <row r="794" spans="1:16" ht="13.5" thickBot="1" x14ac:dyDescent="0.25">
      <c r="A794" s="93" t="s">
        <v>196</v>
      </c>
      <c r="B794" s="93" t="s">
        <v>211</v>
      </c>
      <c r="C794" s="93" t="s">
        <v>212</v>
      </c>
      <c r="D794" s="94">
        <v>208289</v>
      </c>
      <c r="E794" s="94">
        <v>182564</v>
      </c>
      <c r="F794" s="95">
        <v>11571.6</v>
      </c>
      <c r="G794" s="95">
        <v>16022.25</v>
      </c>
      <c r="H794" s="95">
        <v>526.76</v>
      </c>
      <c r="I794" s="96">
        <v>739.49</v>
      </c>
      <c r="J794" s="97">
        <v>95.37</v>
      </c>
      <c r="K794" s="95">
        <v>110.2</v>
      </c>
      <c r="L794" s="95">
        <v>111.19</v>
      </c>
      <c r="M794" s="95">
        <v>113.75</v>
      </c>
      <c r="N794" s="134" t="str">
        <f t="shared" si="36"/>
        <v>2618</v>
      </c>
      <c r="O794" s="135">
        <f t="shared" si="37"/>
        <v>208289</v>
      </c>
      <c r="P794" s="136">
        <f t="shared" si="38"/>
        <v>11571.6</v>
      </c>
    </row>
    <row r="795" spans="1:16" ht="13.5" thickBot="1" x14ac:dyDescent="0.25">
      <c r="A795" s="93" t="s">
        <v>196</v>
      </c>
      <c r="B795" s="93" t="s">
        <v>213</v>
      </c>
      <c r="C795" s="93" t="s">
        <v>214</v>
      </c>
      <c r="D795" s="94">
        <v>205400</v>
      </c>
      <c r="E795" s="94">
        <v>179675</v>
      </c>
      <c r="F795" s="95">
        <v>11411.1</v>
      </c>
      <c r="G795" s="95">
        <v>15800</v>
      </c>
      <c r="H795" s="95">
        <v>519.45000000000005</v>
      </c>
      <c r="I795" s="96">
        <v>729.23</v>
      </c>
      <c r="J795" s="97">
        <v>94.05</v>
      </c>
      <c r="K795" s="95">
        <v>108.67</v>
      </c>
      <c r="L795" s="95">
        <v>109.65</v>
      </c>
      <c r="M795" s="95">
        <v>112.17</v>
      </c>
      <c r="N795" s="134" t="str">
        <f t="shared" si="36"/>
        <v>2617</v>
      </c>
      <c r="O795" s="135">
        <f t="shared" si="37"/>
        <v>205400</v>
      </c>
      <c r="P795" s="136">
        <f t="shared" si="38"/>
        <v>11411.1</v>
      </c>
    </row>
    <row r="796" spans="1:16" ht="13.5" thickBot="1" x14ac:dyDescent="0.25">
      <c r="A796" s="93" t="s">
        <v>196</v>
      </c>
      <c r="B796" s="93" t="s">
        <v>215</v>
      </c>
      <c r="C796" s="93" t="s">
        <v>216</v>
      </c>
      <c r="D796" s="94">
        <v>202514</v>
      </c>
      <c r="E796" s="94">
        <v>176789</v>
      </c>
      <c r="F796" s="95">
        <v>11250.8</v>
      </c>
      <c r="G796" s="95">
        <v>15578</v>
      </c>
      <c r="H796" s="95">
        <v>512.15</v>
      </c>
      <c r="I796" s="96">
        <v>718.98</v>
      </c>
      <c r="J796" s="97">
        <v>92.73</v>
      </c>
      <c r="K796" s="95">
        <v>107.15</v>
      </c>
      <c r="L796" s="95">
        <v>108.11</v>
      </c>
      <c r="M796" s="95">
        <v>110.6</v>
      </c>
      <c r="N796" s="134" t="str">
        <f t="shared" si="36"/>
        <v>2616</v>
      </c>
      <c r="O796" s="135">
        <f t="shared" si="37"/>
        <v>202514</v>
      </c>
      <c r="P796" s="136">
        <f t="shared" si="38"/>
        <v>11250.8</v>
      </c>
    </row>
    <row r="797" spans="1:16" ht="13.5" thickBot="1" x14ac:dyDescent="0.25">
      <c r="A797" s="93" t="s">
        <v>196</v>
      </c>
      <c r="B797" s="93" t="s">
        <v>217</v>
      </c>
      <c r="C797" s="93" t="s">
        <v>218</v>
      </c>
      <c r="D797" s="94">
        <v>199628</v>
      </c>
      <c r="E797" s="94">
        <v>173903</v>
      </c>
      <c r="F797" s="95">
        <v>11090.45</v>
      </c>
      <c r="G797" s="95">
        <v>15356</v>
      </c>
      <c r="H797" s="95">
        <v>504.85</v>
      </c>
      <c r="I797" s="96">
        <v>708.74</v>
      </c>
      <c r="J797" s="97">
        <v>91.4</v>
      </c>
      <c r="K797" s="95">
        <v>105.61</v>
      </c>
      <c r="L797" s="95">
        <v>106.56</v>
      </c>
      <c r="M797" s="95">
        <v>109.01</v>
      </c>
      <c r="N797" s="134" t="str">
        <f t="shared" si="36"/>
        <v>2615</v>
      </c>
      <c r="O797" s="135">
        <f t="shared" si="37"/>
        <v>199628</v>
      </c>
      <c r="P797" s="136">
        <f t="shared" si="38"/>
        <v>11090.45</v>
      </c>
    </row>
    <row r="798" spans="1:16" ht="13.5" thickBot="1" x14ac:dyDescent="0.25">
      <c r="A798" s="93" t="s">
        <v>196</v>
      </c>
      <c r="B798" s="93" t="s">
        <v>219</v>
      </c>
      <c r="C798" s="93" t="s">
        <v>220</v>
      </c>
      <c r="D798" s="94">
        <v>196740</v>
      </c>
      <c r="E798" s="94">
        <v>171015</v>
      </c>
      <c r="F798" s="95">
        <v>10930</v>
      </c>
      <c r="G798" s="95">
        <v>15133.85</v>
      </c>
      <c r="H798" s="95">
        <v>497.55</v>
      </c>
      <c r="I798" s="96">
        <v>698.49</v>
      </c>
      <c r="J798" s="97">
        <v>90.08</v>
      </c>
      <c r="K798" s="95">
        <v>104.09</v>
      </c>
      <c r="L798" s="95">
        <v>105.02</v>
      </c>
      <c r="M798" s="95">
        <v>107.44</v>
      </c>
      <c r="N798" s="134" t="str">
        <f t="shared" si="36"/>
        <v>2614</v>
      </c>
      <c r="O798" s="135">
        <f t="shared" si="37"/>
        <v>196740</v>
      </c>
      <c r="P798" s="136">
        <f t="shared" si="38"/>
        <v>10930</v>
      </c>
    </row>
    <row r="799" spans="1:16" ht="13.5" thickBot="1" x14ac:dyDescent="0.25">
      <c r="A799" s="93" t="s">
        <v>196</v>
      </c>
      <c r="B799" s="93" t="s">
        <v>221</v>
      </c>
      <c r="C799" s="93" t="s">
        <v>222</v>
      </c>
      <c r="D799" s="94">
        <v>193853</v>
      </c>
      <c r="E799" s="94">
        <v>168128</v>
      </c>
      <c r="F799" s="95">
        <v>10769.6</v>
      </c>
      <c r="G799" s="95">
        <v>14911.75</v>
      </c>
      <c r="H799" s="95">
        <v>490.25</v>
      </c>
      <c r="I799" s="96">
        <v>688.24</v>
      </c>
      <c r="J799" s="97">
        <v>88.76</v>
      </c>
      <c r="K799" s="95">
        <v>102.56</v>
      </c>
      <c r="L799" s="95">
        <v>103.49</v>
      </c>
      <c r="M799" s="95">
        <v>105.86</v>
      </c>
      <c r="N799" s="134" t="str">
        <f t="shared" si="36"/>
        <v>2613</v>
      </c>
      <c r="O799" s="135">
        <f t="shared" si="37"/>
        <v>193853</v>
      </c>
      <c r="P799" s="136">
        <f t="shared" si="38"/>
        <v>10769.6</v>
      </c>
    </row>
    <row r="800" spans="1:16" ht="13.5" thickBot="1" x14ac:dyDescent="0.25">
      <c r="A800" s="93" t="s">
        <v>196</v>
      </c>
      <c r="B800" s="93" t="s">
        <v>223</v>
      </c>
      <c r="C800" s="93" t="s">
        <v>180</v>
      </c>
      <c r="D800" s="94">
        <v>190967</v>
      </c>
      <c r="E800" s="94">
        <v>165242</v>
      </c>
      <c r="F800" s="95">
        <v>10609.3</v>
      </c>
      <c r="G800" s="95">
        <v>14689.75</v>
      </c>
      <c r="H800" s="95">
        <v>482.95</v>
      </c>
      <c r="I800" s="96">
        <v>677.99</v>
      </c>
      <c r="J800" s="97">
        <v>87.44</v>
      </c>
      <c r="K800" s="95">
        <v>101.04</v>
      </c>
      <c r="L800" s="95">
        <v>101.95</v>
      </c>
      <c r="M800" s="95">
        <v>104.29</v>
      </c>
      <c r="N800" s="134" t="str">
        <f t="shared" si="36"/>
        <v>2612</v>
      </c>
      <c r="O800" s="135">
        <f t="shared" si="37"/>
        <v>190967</v>
      </c>
      <c r="P800" s="136">
        <f t="shared" si="38"/>
        <v>10609.3</v>
      </c>
    </row>
    <row r="801" spans="1:16" ht="13.5" thickBot="1" x14ac:dyDescent="0.25">
      <c r="A801" s="93" t="s">
        <v>196</v>
      </c>
      <c r="B801" s="93" t="s">
        <v>224</v>
      </c>
      <c r="C801" s="93" t="s">
        <v>179</v>
      </c>
      <c r="D801" s="94">
        <v>188078</v>
      </c>
      <c r="E801" s="94">
        <v>162353</v>
      </c>
      <c r="F801" s="95">
        <v>10448.799999999999</v>
      </c>
      <c r="G801" s="95">
        <v>14467.55</v>
      </c>
      <c r="H801" s="95">
        <v>475.65</v>
      </c>
      <c r="I801" s="96">
        <v>667.73</v>
      </c>
      <c r="J801" s="97">
        <v>86.12</v>
      </c>
      <c r="K801" s="95">
        <v>99.51</v>
      </c>
      <c r="L801" s="95">
        <v>100.41</v>
      </c>
      <c r="M801" s="95">
        <v>102.72</v>
      </c>
      <c r="N801" s="134" t="str">
        <f t="shared" si="36"/>
        <v>2611</v>
      </c>
      <c r="O801" s="135">
        <f t="shared" si="37"/>
        <v>188078</v>
      </c>
      <c r="P801" s="136">
        <f t="shared" si="38"/>
        <v>10448.799999999999</v>
      </c>
    </row>
    <row r="802" spans="1:16" ht="13.5" thickBot="1" x14ac:dyDescent="0.25">
      <c r="A802" s="93" t="s">
        <v>196</v>
      </c>
      <c r="B802" s="93" t="s">
        <v>225</v>
      </c>
      <c r="C802" s="93" t="s">
        <v>178</v>
      </c>
      <c r="D802" s="94">
        <v>185189</v>
      </c>
      <c r="E802" s="94">
        <v>159464</v>
      </c>
      <c r="F802" s="95">
        <v>10288.299999999999</v>
      </c>
      <c r="G802" s="95">
        <v>14245.3</v>
      </c>
      <c r="H802" s="95">
        <v>468.34</v>
      </c>
      <c r="I802" s="96">
        <v>657.48</v>
      </c>
      <c r="J802" s="97">
        <v>84.79</v>
      </c>
      <c r="K802" s="95">
        <v>97.97</v>
      </c>
      <c r="L802" s="95">
        <v>98.86</v>
      </c>
      <c r="M802" s="95">
        <v>101.13</v>
      </c>
      <c r="N802" s="134" t="str">
        <f t="shared" si="36"/>
        <v>2610</v>
      </c>
      <c r="O802" s="135">
        <f t="shared" si="37"/>
        <v>185189</v>
      </c>
      <c r="P802" s="136">
        <f t="shared" si="38"/>
        <v>10288.299999999999</v>
      </c>
    </row>
    <row r="803" spans="1:16" ht="13.5" thickBot="1" x14ac:dyDescent="0.25">
      <c r="A803" s="93" t="s">
        <v>196</v>
      </c>
      <c r="B803" s="93" t="s">
        <v>226</v>
      </c>
      <c r="C803" s="93" t="s">
        <v>227</v>
      </c>
      <c r="D803" s="94">
        <v>182301</v>
      </c>
      <c r="E803" s="94">
        <v>156576</v>
      </c>
      <c r="F803" s="95">
        <v>10127.85</v>
      </c>
      <c r="G803" s="95">
        <v>14023.15</v>
      </c>
      <c r="H803" s="95">
        <v>461.04</v>
      </c>
      <c r="I803" s="96">
        <v>647.22</v>
      </c>
      <c r="J803" s="97">
        <v>83.47</v>
      </c>
      <c r="K803" s="95">
        <v>96.45</v>
      </c>
      <c r="L803" s="95">
        <v>97.32</v>
      </c>
      <c r="M803" s="95">
        <v>99.55</v>
      </c>
      <c r="N803" s="134" t="str">
        <f t="shared" si="36"/>
        <v>2609</v>
      </c>
      <c r="O803" s="135">
        <f t="shared" si="37"/>
        <v>182301</v>
      </c>
      <c r="P803" s="136">
        <f t="shared" si="38"/>
        <v>10127.85</v>
      </c>
    </row>
    <row r="804" spans="1:16" ht="13.5" thickBot="1" x14ac:dyDescent="0.25">
      <c r="A804" s="93" t="s">
        <v>196</v>
      </c>
      <c r="B804" s="93" t="s">
        <v>228</v>
      </c>
      <c r="C804" s="93" t="s">
        <v>229</v>
      </c>
      <c r="D804" s="94">
        <v>179413</v>
      </c>
      <c r="E804" s="94">
        <v>153688</v>
      </c>
      <c r="F804" s="95">
        <v>9967.4</v>
      </c>
      <c r="G804" s="95">
        <v>13801</v>
      </c>
      <c r="H804" s="95">
        <v>453.73</v>
      </c>
      <c r="I804" s="96">
        <v>636.97</v>
      </c>
      <c r="J804" s="97">
        <v>82.15</v>
      </c>
      <c r="K804" s="95">
        <v>94.92</v>
      </c>
      <c r="L804" s="95">
        <v>95.78</v>
      </c>
      <c r="M804" s="95">
        <v>97.98</v>
      </c>
      <c r="N804" s="134" t="str">
        <f t="shared" si="36"/>
        <v>2608</v>
      </c>
      <c r="O804" s="135">
        <f t="shared" si="37"/>
        <v>179413</v>
      </c>
      <c r="P804" s="136">
        <f t="shared" si="38"/>
        <v>9967.4</v>
      </c>
    </row>
    <row r="805" spans="1:16" ht="13.5" thickBot="1" x14ac:dyDescent="0.25">
      <c r="A805" s="93" t="s">
        <v>196</v>
      </c>
      <c r="B805" s="93" t="s">
        <v>230</v>
      </c>
      <c r="C805" s="93" t="s">
        <v>231</v>
      </c>
      <c r="D805" s="94">
        <v>176528</v>
      </c>
      <c r="E805" s="94">
        <v>150803</v>
      </c>
      <c r="F805" s="95">
        <v>9807.1</v>
      </c>
      <c r="G805" s="95">
        <v>13579.1</v>
      </c>
      <c r="H805" s="95">
        <v>446.44</v>
      </c>
      <c r="I805" s="96">
        <v>626.73</v>
      </c>
      <c r="J805" s="97">
        <v>80.83</v>
      </c>
      <c r="K805" s="95">
        <v>93.4</v>
      </c>
      <c r="L805" s="95">
        <v>94.24</v>
      </c>
      <c r="M805" s="95">
        <v>96.41</v>
      </c>
      <c r="N805" s="134" t="str">
        <f t="shared" si="36"/>
        <v>2607</v>
      </c>
      <c r="O805" s="135">
        <f t="shared" si="37"/>
        <v>176528</v>
      </c>
      <c r="P805" s="136">
        <f t="shared" si="38"/>
        <v>9807.1</v>
      </c>
    </row>
    <row r="806" spans="1:16" ht="13.5" thickBot="1" x14ac:dyDescent="0.25">
      <c r="A806" s="93" t="s">
        <v>196</v>
      </c>
      <c r="B806" s="93" t="s">
        <v>232</v>
      </c>
      <c r="C806" s="93" t="s">
        <v>233</v>
      </c>
      <c r="D806" s="94">
        <v>173641</v>
      </c>
      <c r="E806" s="94">
        <v>147916</v>
      </c>
      <c r="F806" s="95">
        <v>9646.7000000000007</v>
      </c>
      <c r="G806" s="95">
        <v>13357</v>
      </c>
      <c r="H806" s="95">
        <v>439.13</v>
      </c>
      <c r="I806" s="96">
        <v>616.48</v>
      </c>
      <c r="J806" s="97">
        <v>79.510000000000005</v>
      </c>
      <c r="K806" s="95">
        <v>91.87</v>
      </c>
      <c r="L806" s="95">
        <v>92.7</v>
      </c>
      <c r="M806" s="95">
        <v>94.83</v>
      </c>
      <c r="N806" s="134" t="str">
        <f t="shared" si="36"/>
        <v>2606</v>
      </c>
      <c r="O806" s="135">
        <f t="shared" si="37"/>
        <v>173641</v>
      </c>
      <c r="P806" s="136">
        <f t="shared" si="38"/>
        <v>9646.7000000000007</v>
      </c>
    </row>
    <row r="807" spans="1:16" ht="13.5" thickBot="1" x14ac:dyDescent="0.25">
      <c r="A807" s="93" t="s">
        <v>196</v>
      </c>
      <c r="B807" s="93" t="s">
        <v>234</v>
      </c>
      <c r="C807" s="93" t="s">
        <v>235</v>
      </c>
      <c r="D807" s="94">
        <v>170756</v>
      </c>
      <c r="E807" s="94">
        <v>145031</v>
      </c>
      <c r="F807" s="95">
        <v>9486.4500000000007</v>
      </c>
      <c r="G807" s="95">
        <v>13135.1</v>
      </c>
      <c r="H807" s="95">
        <v>431.84</v>
      </c>
      <c r="I807" s="96">
        <v>606.23</v>
      </c>
      <c r="J807" s="97">
        <v>78.180000000000007</v>
      </c>
      <c r="K807" s="95">
        <v>90.34</v>
      </c>
      <c r="L807" s="95">
        <v>91.15</v>
      </c>
      <c r="M807" s="95">
        <v>93.25</v>
      </c>
      <c r="N807" s="134" t="str">
        <f t="shared" si="36"/>
        <v>2605</v>
      </c>
      <c r="O807" s="135">
        <f t="shared" si="37"/>
        <v>170756</v>
      </c>
      <c r="P807" s="136">
        <f t="shared" si="38"/>
        <v>9486.4500000000007</v>
      </c>
    </row>
    <row r="808" spans="1:16" ht="13.5" thickBot="1" x14ac:dyDescent="0.25">
      <c r="A808" s="93" t="s">
        <v>196</v>
      </c>
      <c r="B808" s="93" t="s">
        <v>236</v>
      </c>
      <c r="C808" s="93" t="s">
        <v>237</v>
      </c>
      <c r="D808" s="94">
        <v>167870</v>
      </c>
      <c r="E808" s="94">
        <v>142145</v>
      </c>
      <c r="F808" s="95">
        <v>9326.1</v>
      </c>
      <c r="G808" s="95">
        <v>12913.1</v>
      </c>
      <c r="H808" s="95">
        <v>424.54</v>
      </c>
      <c r="I808" s="96">
        <v>595.99</v>
      </c>
      <c r="J808" s="97">
        <v>76.86</v>
      </c>
      <c r="K808" s="95">
        <v>88.81</v>
      </c>
      <c r="L808" s="95">
        <v>89.61</v>
      </c>
      <c r="M808" s="95">
        <v>91.67</v>
      </c>
      <c r="N808" s="134" t="str">
        <f t="shared" si="36"/>
        <v>2604</v>
      </c>
      <c r="O808" s="135">
        <f t="shared" si="37"/>
        <v>167870</v>
      </c>
      <c r="P808" s="136">
        <f t="shared" si="38"/>
        <v>9326.1</v>
      </c>
    </row>
    <row r="809" spans="1:16" ht="13.5" thickBot="1" x14ac:dyDescent="0.25">
      <c r="A809" s="93" t="s">
        <v>196</v>
      </c>
      <c r="B809" s="93" t="s">
        <v>238</v>
      </c>
      <c r="C809" s="93" t="s">
        <v>239</v>
      </c>
      <c r="D809" s="94">
        <v>164982</v>
      </c>
      <c r="E809" s="94">
        <v>139257</v>
      </c>
      <c r="F809" s="95">
        <v>9165.65</v>
      </c>
      <c r="G809" s="95">
        <v>12690.9</v>
      </c>
      <c r="H809" s="95">
        <v>417.24</v>
      </c>
      <c r="I809" s="96">
        <v>585.73</v>
      </c>
      <c r="J809" s="97">
        <v>75.540000000000006</v>
      </c>
      <c r="K809" s="95">
        <v>87.29</v>
      </c>
      <c r="L809" s="95">
        <v>88.07</v>
      </c>
      <c r="M809" s="95">
        <v>90.1</v>
      </c>
      <c r="N809" s="134" t="str">
        <f t="shared" si="36"/>
        <v>2603</v>
      </c>
      <c r="O809" s="135">
        <f t="shared" si="37"/>
        <v>164982</v>
      </c>
      <c r="P809" s="136">
        <f t="shared" si="38"/>
        <v>9165.65</v>
      </c>
    </row>
    <row r="810" spans="1:16" ht="13.5" thickBot="1" x14ac:dyDescent="0.25">
      <c r="A810" s="93" t="s">
        <v>196</v>
      </c>
      <c r="B810" s="93" t="s">
        <v>240</v>
      </c>
      <c r="C810" s="93" t="s">
        <v>241</v>
      </c>
      <c r="D810" s="94">
        <v>159206</v>
      </c>
      <c r="E810" s="94">
        <v>133481</v>
      </c>
      <c r="F810" s="95">
        <v>8844.7999999999993</v>
      </c>
      <c r="G810" s="95">
        <v>12246.6</v>
      </c>
      <c r="H810" s="95">
        <v>402.63</v>
      </c>
      <c r="I810" s="96">
        <v>565.23</v>
      </c>
      <c r="J810" s="97">
        <v>72.900000000000006</v>
      </c>
      <c r="K810" s="95">
        <v>84.24</v>
      </c>
      <c r="L810" s="95">
        <v>84.99</v>
      </c>
      <c r="M810" s="95">
        <v>86.95</v>
      </c>
      <c r="N810" s="134" t="str">
        <f t="shared" si="36"/>
        <v>2602</v>
      </c>
      <c r="O810" s="135">
        <f t="shared" si="37"/>
        <v>159206</v>
      </c>
      <c r="P810" s="136">
        <f t="shared" si="38"/>
        <v>8844.7999999999993</v>
      </c>
    </row>
    <row r="811" spans="1:16" ht="13.5" thickBot="1" x14ac:dyDescent="0.25">
      <c r="A811" s="93" t="s">
        <v>196</v>
      </c>
      <c r="B811" s="93" t="s">
        <v>242</v>
      </c>
      <c r="C811" s="93" t="s">
        <v>184</v>
      </c>
      <c r="D811" s="94">
        <v>153429</v>
      </c>
      <c r="E811" s="94">
        <v>127704</v>
      </c>
      <c r="F811" s="95">
        <v>8523.85</v>
      </c>
      <c r="G811" s="95">
        <v>11802.25</v>
      </c>
      <c r="H811" s="95">
        <v>388.02</v>
      </c>
      <c r="I811" s="96">
        <v>544.72</v>
      </c>
      <c r="J811" s="97">
        <v>70.25</v>
      </c>
      <c r="K811" s="95">
        <v>81.17</v>
      </c>
      <c r="L811" s="95">
        <v>81.900000000000006</v>
      </c>
      <c r="M811" s="95">
        <v>83.79</v>
      </c>
      <c r="N811" s="134" t="str">
        <f t="shared" si="36"/>
        <v>2601</v>
      </c>
      <c r="O811" s="135">
        <f t="shared" si="37"/>
        <v>153429</v>
      </c>
      <c r="P811" s="136">
        <f t="shared" si="38"/>
        <v>8523.85</v>
      </c>
    </row>
    <row r="812" spans="1:16" ht="13.5" thickBot="1" x14ac:dyDescent="0.25">
      <c r="A812" s="93" t="s">
        <v>194</v>
      </c>
      <c r="B812" s="93" t="s">
        <v>185</v>
      </c>
      <c r="C812" s="93" t="s">
        <v>186</v>
      </c>
      <c r="D812" s="94">
        <v>258272</v>
      </c>
      <c r="E812" s="94">
        <v>232547</v>
      </c>
      <c r="F812" s="95">
        <v>14348.45</v>
      </c>
      <c r="G812" s="95">
        <v>19867.099999999999</v>
      </c>
      <c r="H812" s="95">
        <v>653.16</v>
      </c>
      <c r="I812" s="96">
        <v>916.94</v>
      </c>
      <c r="J812" s="97">
        <v>118.26</v>
      </c>
      <c r="K812" s="95">
        <v>136.65</v>
      </c>
      <c r="L812" s="95">
        <v>137.88</v>
      </c>
      <c r="M812" s="95">
        <v>141.05000000000001</v>
      </c>
      <c r="N812" s="134" t="str">
        <f t="shared" si="36"/>
        <v>2731</v>
      </c>
      <c r="O812" s="135">
        <f t="shared" si="37"/>
        <v>258272</v>
      </c>
      <c r="P812" s="136">
        <f t="shared" si="38"/>
        <v>14348.45</v>
      </c>
    </row>
    <row r="813" spans="1:16" ht="13.5" thickBot="1" x14ac:dyDescent="0.25">
      <c r="A813" s="93" t="s">
        <v>194</v>
      </c>
      <c r="B813" s="93" t="s">
        <v>187</v>
      </c>
      <c r="C813" s="93" t="s">
        <v>188</v>
      </c>
      <c r="D813" s="94">
        <v>255621</v>
      </c>
      <c r="E813" s="94">
        <v>229896</v>
      </c>
      <c r="F813" s="95">
        <v>14201.15</v>
      </c>
      <c r="G813" s="95">
        <v>19663.150000000001</v>
      </c>
      <c r="H813" s="95">
        <v>646.46</v>
      </c>
      <c r="I813" s="96">
        <v>907.53</v>
      </c>
      <c r="J813" s="97">
        <v>117.04</v>
      </c>
      <c r="K813" s="95">
        <v>135.24</v>
      </c>
      <c r="L813" s="95">
        <v>136.46</v>
      </c>
      <c r="M813" s="95">
        <v>139.59</v>
      </c>
      <c r="N813" s="134" t="str">
        <f t="shared" si="36"/>
        <v>2730</v>
      </c>
      <c r="O813" s="135">
        <f t="shared" si="37"/>
        <v>255621</v>
      </c>
      <c r="P813" s="136">
        <f t="shared" si="38"/>
        <v>14201.15</v>
      </c>
    </row>
    <row r="814" spans="1:16" ht="13.5" thickBot="1" x14ac:dyDescent="0.25">
      <c r="A814" s="93" t="s">
        <v>194</v>
      </c>
      <c r="B814" s="93" t="s">
        <v>189</v>
      </c>
      <c r="C814" s="93" t="s">
        <v>190</v>
      </c>
      <c r="D814" s="94">
        <v>252966</v>
      </c>
      <c r="E814" s="94">
        <v>227241</v>
      </c>
      <c r="F814" s="95">
        <v>14053.65</v>
      </c>
      <c r="G814" s="95">
        <v>19458.900000000001</v>
      </c>
      <c r="H814" s="95">
        <v>639.75</v>
      </c>
      <c r="I814" s="96">
        <v>898.1</v>
      </c>
      <c r="J814" s="97">
        <v>115.83</v>
      </c>
      <c r="K814" s="95">
        <v>133.84</v>
      </c>
      <c r="L814" s="95">
        <v>135.05000000000001</v>
      </c>
      <c r="M814" s="95">
        <v>138.15</v>
      </c>
      <c r="N814" s="134" t="str">
        <f t="shared" si="36"/>
        <v>2729</v>
      </c>
      <c r="O814" s="135">
        <f t="shared" si="37"/>
        <v>252966</v>
      </c>
      <c r="P814" s="136">
        <f t="shared" si="38"/>
        <v>14053.65</v>
      </c>
    </row>
    <row r="815" spans="1:16" ht="13.5" thickBot="1" x14ac:dyDescent="0.25">
      <c r="A815" s="93" t="s">
        <v>194</v>
      </c>
      <c r="B815" s="93" t="s">
        <v>191</v>
      </c>
      <c r="C815" s="93" t="s">
        <v>192</v>
      </c>
      <c r="D815" s="94">
        <v>250314</v>
      </c>
      <c r="E815" s="94">
        <v>224589</v>
      </c>
      <c r="F815" s="95">
        <v>13906.35</v>
      </c>
      <c r="G815" s="95">
        <v>19254.900000000001</v>
      </c>
      <c r="H815" s="95">
        <v>633.04</v>
      </c>
      <c r="I815" s="96">
        <v>888.69</v>
      </c>
      <c r="J815" s="97">
        <v>114.61</v>
      </c>
      <c r="K815" s="95">
        <v>132.43</v>
      </c>
      <c r="L815" s="95">
        <v>133.62</v>
      </c>
      <c r="M815" s="95">
        <v>136.69999999999999</v>
      </c>
      <c r="N815" s="134" t="str">
        <f t="shared" si="36"/>
        <v>2728</v>
      </c>
      <c r="O815" s="135">
        <f t="shared" si="37"/>
        <v>250314</v>
      </c>
      <c r="P815" s="136">
        <f t="shared" si="38"/>
        <v>13906.35</v>
      </c>
    </row>
    <row r="816" spans="1:16" ht="13.5" thickBot="1" x14ac:dyDescent="0.25">
      <c r="A816" s="93" t="s">
        <v>194</v>
      </c>
      <c r="B816" s="93" t="s">
        <v>193</v>
      </c>
      <c r="C816" s="93" t="s">
        <v>194</v>
      </c>
      <c r="D816" s="94">
        <v>247660</v>
      </c>
      <c r="E816" s="94">
        <v>221935</v>
      </c>
      <c r="F816" s="95">
        <v>13758.9</v>
      </c>
      <c r="G816" s="95">
        <v>19050.75</v>
      </c>
      <c r="H816" s="95">
        <v>626.33000000000004</v>
      </c>
      <c r="I816" s="96">
        <v>879.27</v>
      </c>
      <c r="J816" s="97">
        <v>113.4</v>
      </c>
      <c r="K816" s="95">
        <v>131.03</v>
      </c>
      <c r="L816" s="95">
        <v>132.21</v>
      </c>
      <c r="M816" s="95">
        <v>135.25</v>
      </c>
      <c r="N816" s="134" t="str">
        <f t="shared" si="36"/>
        <v>2727</v>
      </c>
      <c r="O816" s="135">
        <f t="shared" si="37"/>
        <v>247660</v>
      </c>
      <c r="P816" s="136">
        <f t="shared" si="38"/>
        <v>13758.9</v>
      </c>
    </row>
    <row r="817" spans="1:16" ht="13.5" thickBot="1" x14ac:dyDescent="0.25">
      <c r="A817" s="93" t="s">
        <v>194</v>
      </c>
      <c r="B817" s="93" t="s">
        <v>195</v>
      </c>
      <c r="C817" s="93" t="s">
        <v>196</v>
      </c>
      <c r="D817" s="94">
        <v>245006</v>
      </c>
      <c r="E817" s="94">
        <v>219281</v>
      </c>
      <c r="F817" s="95">
        <v>13611.45</v>
      </c>
      <c r="G817" s="95">
        <v>18846.599999999999</v>
      </c>
      <c r="H817" s="95">
        <v>619.61</v>
      </c>
      <c r="I817" s="96">
        <v>869.84</v>
      </c>
      <c r="J817" s="97">
        <v>112.18</v>
      </c>
      <c r="K817" s="95">
        <v>129.62</v>
      </c>
      <c r="L817" s="95">
        <v>130.79</v>
      </c>
      <c r="M817" s="95">
        <v>133.80000000000001</v>
      </c>
      <c r="N817" s="134" t="str">
        <f t="shared" si="36"/>
        <v>2726</v>
      </c>
      <c r="O817" s="135">
        <f t="shared" si="37"/>
        <v>245006</v>
      </c>
      <c r="P817" s="136">
        <f t="shared" si="38"/>
        <v>13611.45</v>
      </c>
    </row>
    <row r="818" spans="1:16" ht="13.5" thickBot="1" x14ac:dyDescent="0.25">
      <c r="A818" s="93" t="s">
        <v>194</v>
      </c>
      <c r="B818" s="93" t="s">
        <v>197</v>
      </c>
      <c r="C818" s="93" t="s">
        <v>198</v>
      </c>
      <c r="D818" s="94">
        <v>242353</v>
      </c>
      <c r="E818" s="94">
        <v>216628</v>
      </c>
      <c r="F818" s="95">
        <v>13464.05</v>
      </c>
      <c r="G818" s="95">
        <v>18642.55</v>
      </c>
      <c r="H818" s="95">
        <v>612.91</v>
      </c>
      <c r="I818" s="96">
        <v>860.42</v>
      </c>
      <c r="J818" s="97">
        <v>110.97</v>
      </c>
      <c r="K818" s="95">
        <v>128.22999999999999</v>
      </c>
      <c r="L818" s="95">
        <v>129.38</v>
      </c>
      <c r="M818" s="95">
        <v>132.35</v>
      </c>
      <c r="N818" s="134" t="str">
        <f t="shared" si="36"/>
        <v>2725</v>
      </c>
      <c r="O818" s="135">
        <f t="shared" si="37"/>
        <v>242353</v>
      </c>
      <c r="P818" s="136">
        <f t="shared" si="38"/>
        <v>13464.05</v>
      </c>
    </row>
    <row r="819" spans="1:16" ht="13.5" thickBot="1" x14ac:dyDescent="0.25">
      <c r="A819" s="93" t="s">
        <v>194</v>
      </c>
      <c r="B819" s="93" t="s">
        <v>199</v>
      </c>
      <c r="C819" s="93" t="s">
        <v>200</v>
      </c>
      <c r="D819" s="94">
        <v>239698</v>
      </c>
      <c r="E819" s="94">
        <v>213973</v>
      </c>
      <c r="F819" s="95">
        <v>13316.55</v>
      </c>
      <c r="G819" s="95">
        <v>18438.3</v>
      </c>
      <c r="H819" s="95">
        <v>606.19000000000005</v>
      </c>
      <c r="I819" s="96">
        <v>851</v>
      </c>
      <c r="J819" s="97">
        <v>109.75</v>
      </c>
      <c r="K819" s="95">
        <v>126.82</v>
      </c>
      <c r="L819" s="95">
        <v>127.96</v>
      </c>
      <c r="M819" s="95">
        <v>130.9</v>
      </c>
      <c r="N819" s="134" t="str">
        <f t="shared" si="36"/>
        <v>2724</v>
      </c>
      <c r="O819" s="135">
        <f t="shared" si="37"/>
        <v>239698</v>
      </c>
      <c r="P819" s="136">
        <f t="shared" si="38"/>
        <v>13316.55</v>
      </c>
    </row>
    <row r="820" spans="1:16" ht="13.5" thickBot="1" x14ac:dyDescent="0.25">
      <c r="A820" s="93" t="s">
        <v>194</v>
      </c>
      <c r="B820" s="93" t="s">
        <v>201</v>
      </c>
      <c r="C820" s="93" t="s">
        <v>202</v>
      </c>
      <c r="D820" s="94">
        <v>237045</v>
      </c>
      <c r="E820" s="94">
        <v>211320</v>
      </c>
      <c r="F820" s="95">
        <v>13169.15</v>
      </c>
      <c r="G820" s="95">
        <v>18234.25</v>
      </c>
      <c r="H820" s="95">
        <v>599.48</v>
      </c>
      <c r="I820" s="96">
        <v>841.58</v>
      </c>
      <c r="J820" s="97">
        <v>108.54</v>
      </c>
      <c r="K820" s="95">
        <v>125.42</v>
      </c>
      <c r="L820" s="95">
        <v>126.55</v>
      </c>
      <c r="M820" s="95">
        <v>129.46</v>
      </c>
      <c r="N820" s="134" t="str">
        <f t="shared" si="36"/>
        <v>2723</v>
      </c>
      <c r="O820" s="135">
        <f t="shared" si="37"/>
        <v>237045</v>
      </c>
      <c r="P820" s="136">
        <f t="shared" si="38"/>
        <v>13169.15</v>
      </c>
    </row>
    <row r="821" spans="1:16" ht="13.5" thickBot="1" x14ac:dyDescent="0.25">
      <c r="A821" s="93" t="s">
        <v>194</v>
      </c>
      <c r="B821" s="93" t="s">
        <v>203</v>
      </c>
      <c r="C821" s="93" t="s">
        <v>204</v>
      </c>
      <c r="D821" s="94">
        <v>234391</v>
      </c>
      <c r="E821" s="94">
        <v>208666</v>
      </c>
      <c r="F821" s="95">
        <v>13021.7</v>
      </c>
      <c r="G821" s="95">
        <v>18030.099999999999</v>
      </c>
      <c r="H821" s="95">
        <v>592.77</v>
      </c>
      <c r="I821" s="96">
        <v>832.16</v>
      </c>
      <c r="J821" s="97">
        <v>107.32</v>
      </c>
      <c r="K821" s="95">
        <v>124.01</v>
      </c>
      <c r="L821" s="95">
        <v>125.12</v>
      </c>
      <c r="M821" s="95">
        <v>128</v>
      </c>
      <c r="N821" s="134" t="str">
        <f t="shared" si="36"/>
        <v>2722</v>
      </c>
      <c r="O821" s="135">
        <f t="shared" si="37"/>
        <v>234391</v>
      </c>
      <c r="P821" s="136">
        <f t="shared" si="38"/>
        <v>13021.7</v>
      </c>
    </row>
    <row r="822" spans="1:16" ht="13.5" thickBot="1" x14ac:dyDescent="0.25">
      <c r="A822" s="93" t="s">
        <v>194</v>
      </c>
      <c r="B822" s="93" t="s">
        <v>205</v>
      </c>
      <c r="C822" s="93" t="s">
        <v>206</v>
      </c>
      <c r="D822" s="94">
        <v>231740</v>
      </c>
      <c r="E822" s="94">
        <v>206015</v>
      </c>
      <c r="F822" s="95">
        <v>12874.45</v>
      </c>
      <c r="G822" s="95">
        <v>17826.150000000001</v>
      </c>
      <c r="H822" s="95">
        <v>586.07000000000005</v>
      </c>
      <c r="I822" s="96">
        <v>822.75</v>
      </c>
      <c r="J822" s="97">
        <v>106.11</v>
      </c>
      <c r="K822" s="95">
        <v>122.61</v>
      </c>
      <c r="L822" s="95">
        <v>123.71</v>
      </c>
      <c r="M822" s="95">
        <v>126.56</v>
      </c>
      <c r="N822" s="134" t="str">
        <f t="shared" si="36"/>
        <v>2721</v>
      </c>
      <c r="O822" s="135">
        <f t="shared" si="37"/>
        <v>231740</v>
      </c>
      <c r="P822" s="136">
        <f t="shared" si="38"/>
        <v>12874.45</v>
      </c>
    </row>
    <row r="823" spans="1:16" ht="13.5" thickBot="1" x14ac:dyDescent="0.25">
      <c r="A823" s="93" t="s">
        <v>194</v>
      </c>
      <c r="B823" s="93" t="s">
        <v>207</v>
      </c>
      <c r="C823" s="93" t="s">
        <v>208</v>
      </c>
      <c r="D823" s="94">
        <v>229086</v>
      </c>
      <c r="E823" s="94">
        <v>203361</v>
      </c>
      <c r="F823" s="95">
        <v>12727</v>
      </c>
      <c r="G823" s="95">
        <v>17622</v>
      </c>
      <c r="H823" s="95">
        <v>579.35</v>
      </c>
      <c r="I823" s="96">
        <v>813.32</v>
      </c>
      <c r="J823" s="97">
        <v>104.89</v>
      </c>
      <c r="K823" s="95">
        <v>121.2</v>
      </c>
      <c r="L823" s="95">
        <v>122.29</v>
      </c>
      <c r="M823" s="95">
        <v>125.1</v>
      </c>
      <c r="N823" s="134" t="str">
        <f t="shared" si="36"/>
        <v>2720</v>
      </c>
      <c r="O823" s="135">
        <f t="shared" si="37"/>
        <v>229086</v>
      </c>
      <c r="P823" s="136">
        <f t="shared" si="38"/>
        <v>12727</v>
      </c>
    </row>
    <row r="824" spans="1:16" ht="13.5" thickBot="1" x14ac:dyDescent="0.25">
      <c r="A824" s="93" t="s">
        <v>194</v>
      </c>
      <c r="B824" s="93" t="s">
        <v>209</v>
      </c>
      <c r="C824" s="93" t="s">
        <v>210</v>
      </c>
      <c r="D824" s="94">
        <v>226434</v>
      </c>
      <c r="E824" s="94">
        <v>200709</v>
      </c>
      <c r="F824" s="95">
        <v>12579.65</v>
      </c>
      <c r="G824" s="95">
        <v>17418</v>
      </c>
      <c r="H824" s="95">
        <v>572.65</v>
      </c>
      <c r="I824" s="96">
        <v>803.91</v>
      </c>
      <c r="J824" s="97">
        <v>103.68</v>
      </c>
      <c r="K824" s="95">
        <v>119.8</v>
      </c>
      <c r="L824" s="95">
        <v>120.88</v>
      </c>
      <c r="M824" s="95">
        <v>123.66</v>
      </c>
      <c r="N824" s="134" t="str">
        <f t="shared" si="36"/>
        <v>2719</v>
      </c>
      <c r="O824" s="135">
        <f t="shared" si="37"/>
        <v>226434</v>
      </c>
      <c r="P824" s="136">
        <f t="shared" si="38"/>
        <v>12579.65</v>
      </c>
    </row>
    <row r="825" spans="1:16" ht="13.5" thickBot="1" x14ac:dyDescent="0.25">
      <c r="A825" s="93" t="s">
        <v>194</v>
      </c>
      <c r="B825" s="93" t="s">
        <v>211</v>
      </c>
      <c r="C825" s="93" t="s">
        <v>212</v>
      </c>
      <c r="D825" s="94">
        <v>223335</v>
      </c>
      <c r="E825" s="94">
        <v>197610</v>
      </c>
      <c r="F825" s="95">
        <v>12407.5</v>
      </c>
      <c r="G825" s="95">
        <v>17179.599999999999</v>
      </c>
      <c r="H825" s="95">
        <v>564.80999999999995</v>
      </c>
      <c r="I825" s="96">
        <v>792.91</v>
      </c>
      <c r="J825" s="97">
        <v>102.26</v>
      </c>
      <c r="K825" s="95">
        <v>118.16</v>
      </c>
      <c r="L825" s="95">
        <v>119.22</v>
      </c>
      <c r="M825" s="95">
        <v>121.97</v>
      </c>
      <c r="N825" s="134" t="str">
        <f t="shared" si="36"/>
        <v>2718</v>
      </c>
      <c r="O825" s="135">
        <f t="shared" si="37"/>
        <v>223335</v>
      </c>
      <c r="P825" s="136">
        <f t="shared" si="38"/>
        <v>12407.5</v>
      </c>
    </row>
    <row r="826" spans="1:16" ht="13.5" thickBot="1" x14ac:dyDescent="0.25">
      <c r="A826" s="93" t="s">
        <v>194</v>
      </c>
      <c r="B826" s="93" t="s">
        <v>213</v>
      </c>
      <c r="C826" s="93" t="s">
        <v>214</v>
      </c>
      <c r="D826" s="94">
        <v>220240</v>
      </c>
      <c r="E826" s="94">
        <v>194515</v>
      </c>
      <c r="F826" s="95">
        <v>12235.55</v>
      </c>
      <c r="G826" s="95">
        <v>16941.55</v>
      </c>
      <c r="H826" s="95">
        <v>556.98</v>
      </c>
      <c r="I826" s="96">
        <v>781.92</v>
      </c>
      <c r="J826" s="97">
        <v>100.84</v>
      </c>
      <c r="K826" s="95">
        <v>116.52</v>
      </c>
      <c r="L826" s="95">
        <v>117.57</v>
      </c>
      <c r="M826" s="95">
        <v>120.27</v>
      </c>
      <c r="N826" s="134" t="str">
        <f t="shared" si="36"/>
        <v>2717</v>
      </c>
      <c r="O826" s="135">
        <f t="shared" si="37"/>
        <v>220240</v>
      </c>
      <c r="P826" s="136">
        <f t="shared" si="38"/>
        <v>12235.55</v>
      </c>
    </row>
    <row r="827" spans="1:16" ht="13.5" thickBot="1" x14ac:dyDescent="0.25">
      <c r="A827" s="93" t="s">
        <v>194</v>
      </c>
      <c r="B827" s="93" t="s">
        <v>215</v>
      </c>
      <c r="C827" s="93" t="s">
        <v>216</v>
      </c>
      <c r="D827" s="94">
        <v>217143</v>
      </c>
      <c r="E827" s="94">
        <v>191418</v>
      </c>
      <c r="F827" s="95">
        <v>12063.5</v>
      </c>
      <c r="G827" s="95">
        <v>16703.3</v>
      </c>
      <c r="H827" s="95">
        <v>549.15</v>
      </c>
      <c r="I827" s="96">
        <v>770.92</v>
      </c>
      <c r="J827" s="97">
        <v>99.42</v>
      </c>
      <c r="K827" s="95">
        <v>114.88</v>
      </c>
      <c r="L827" s="95">
        <v>115.91</v>
      </c>
      <c r="M827" s="95">
        <v>118.58</v>
      </c>
      <c r="N827" s="134" t="str">
        <f t="shared" si="36"/>
        <v>2716</v>
      </c>
      <c r="O827" s="135">
        <f t="shared" si="37"/>
        <v>217143</v>
      </c>
      <c r="P827" s="136">
        <f t="shared" si="38"/>
        <v>12063.5</v>
      </c>
    </row>
    <row r="828" spans="1:16" ht="13.5" thickBot="1" x14ac:dyDescent="0.25">
      <c r="A828" s="93" t="s">
        <v>194</v>
      </c>
      <c r="B828" s="93" t="s">
        <v>217</v>
      </c>
      <c r="C828" s="93" t="s">
        <v>218</v>
      </c>
      <c r="D828" s="94">
        <v>214048</v>
      </c>
      <c r="E828" s="94">
        <v>188323</v>
      </c>
      <c r="F828" s="95">
        <v>11891.55</v>
      </c>
      <c r="G828" s="95">
        <v>16465.25</v>
      </c>
      <c r="H828" s="95">
        <v>541.32000000000005</v>
      </c>
      <c r="I828" s="96">
        <v>759.93</v>
      </c>
      <c r="J828" s="97">
        <v>98.01</v>
      </c>
      <c r="K828" s="95">
        <v>113.25</v>
      </c>
      <c r="L828" s="95">
        <v>114.27</v>
      </c>
      <c r="M828" s="95">
        <v>116.9</v>
      </c>
      <c r="N828" s="134" t="str">
        <f t="shared" si="36"/>
        <v>2715</v>
      </c>
      <c r="O828" s="135">
        <f t="shared" si="37"/>
        <v>214048</v>
      </c>
      <c r="P828" s="136">
        <f t="shared" si="38"/>
        <v>11891.55</v>
      </c>
    </row>
    <row r="829" spans="1:16" ht="13.5" thickBot="1" x14ac:dyDescent="0.25">
      <c r="A829" s="93" t="s">
        <v>194</v>
      </c>
      <c r="B829" s="93" t="s">
        <v>219</v>
      </c>
      <c r="C829" s="93" t="s">
        <v>220</v>
      </c>
      <c r="D829" s="94">
        <v>210954</v>
      </c>
      <c r="E829" s="94">
        <v>185229</v>
      </c>
      <c r="F829" s="95">
        <v>11719.65</v>
      </c>
      <c r="G829" s="95">
        <v>16227.25</v>
      </c>
      <c r="H829" s="95">
        <v>533.5</v>
      </c>
      <c r="I829" s="96">
        <v>748.95</v>
      </c>
      <c r="J829" s="97">
        <v>96.59</v>
      </c>
      <c r="K829" s="95">
        <v>111.61</v>
      </c>
      <c r="L829" s="95">
        <v>112.61</v>
      </c>
      <c r="M829" s="95">
        <v>115.2</v>
      </c>
      <c r="N829" s="134" t="str">
        <f t="shared" si="36"/>
        <v>2714</v>
      </c>
      <c r="O829" s="135">
        <f t="shared" si="37"/>
        <v>210954</v>
      </c>
      <c r="P829" s="136">
        <f t="shared" si="38"/>
        <v>11719.65</v>
      </c>
    </row>
    <row r="830" spans="1:16" ht="13.5" thickBot="1" x14ac:dyDescent="0.25">
      <c r="A830" s="93" t="s">
        <v>194</v>
      </c>
      <c r="B830" s="93" t="s">
        <v>221</v>
      </c>
      <c r="C830" s="93" t="s">
        <v>222</v>
      </c>
      <c r="D830" s="94">
        <v>207858</v>
      </c>
      <c r="E830" s="94">
        <v>182133</v>
      </c>
      <c r="F830" s="95">
        <v>11547.65</v>
      </c>
      <c r="G830" s="95">
        <v>15989.1</v>
      </c>
      <c r="H830" s="95">
        <v>525.66999999999996</v>
      </c>
      <c r="I830" s="96">
        <v>737.96</v>
      </c>
      <c r="J830" s="97">
        <v>95.17</v>
      </c>
      <c r="K830" s="95">
        <v>109.97</v>
      </c>
      <c r="L830" s="95">
        <v>110.96</v>
      </c>
      <c r="M830" s="95">
        <v>113.51</v>
      </c>
      <c r="N830" s="134" t="str">
        <f t="shared" si="36"/>
        <v>2713</v>
      </c>
      <c r="O830" s="135">
        <f t="shared" si="37"/>
        <v>207858</v>
      </c>
      <c r="P830" s="136">
        <f t="shared" si="38"/>
        <v>11547.65</v>
      </c>
    </row>
    <row r="831" spans="1:16" ht="13.5" thickBot="1" x14ac:dyDescent="0.25">
      <c r="A831" s="93" t="s">
        <v>194</v>
      </c>
      <c r="B831" s="93" t="s">
        <v>223</v>
      </c>
      <c r="C831" s="93" t="s">
        <v>180</v>
      </c>
      <c r="D831" s="94">
        <v>204762</v>
      </c>
      <c r="E831" s="94">
        <v>179037</v>
      </c>
      <c r="F831" s="95">
        <v>11375.65</v>
      </c>
      <c r="G831" s="95">
        <v>15750.9</v>
      </c>
      <c r="H831" s="95">
        <v>517.84</v>
      </c>
      <c r="I831" s="96">
        <v>726.97</v>
      </c>
      <c r="J831" s="97">
        <v>93.76</v>
      </c>
      <c r="K831" s="95">
        <v>108.34</v>
      </c>
      <c r="L831" s="95">
        <v>109.31</v>
      </c>
      <c r="M831" s="95">
        <v>111.83</v>
      </c>
      <c r="N831" s="134" t="str">
        <f t="shared" si="36"/>
        <v>2712</v>
      </c>
      <c r="O831" s="135">
        <f t="shared" si="37"/>
        <v>204762</v>
      </c>
      <c r="P831" s="136">
        <f t="shared" si="38"/>
        <v>11375.65</v>
      </c>
    </row>
    <row r="832" spans="1:16" ht="13.5" thickBot="1" x14ac:dyDescent="0.25">
      <c r="A832" s="93" t="s">
        <v>194</v>
      </c>
      <c r="B832" s="93" t="s">
        <v>224</v>
      </c>
      <c r="C832" s="93" t="s">
        <v>179</v>
      </c>
      <c r="D832" s="94">
        <v>201667</v>
      </c>
      <c r="E832" s="94">
        <v>175942</v>
      </c>
      <c r="F832" s="95">
        <v>11203.7</v>
      </c>
      <c r="G832" s="95">
        <v>15512.85</v>
      </c>
      <c r="H832" s="95">
        <v>510.01</v>
      </c>
      <c r="I832" s="96">
        <v>715.98</v>
      </c>
      <c r="J832" s="97">
        <v>92.34</v>
      </c>
      <c r="K832" s="95">
        <v>106.7</v>
      </c>
      <c r="L832" s="95">
        <v>107.66</v>
      </c>
      <c r="M832" s="95">
        <v>110.13</v>
      </c>
      <c r="N832" s="134" t="str">
        <f t="shared" si="36"/>
        <v>2711</v>
      </c>
      <c r="O832" s="135">
        <f t="shared" si="37"/>
        <v>201667</v>
      </c>
      <c r="P832" s="136">
        <f t="shared" si="38"/>
        <v>11203.7</v>
      </c>
    </row>
    <row r="833" spans="1:16" ht="13.5" thickBot="1" x14ac:dyDescent="0.25">
      <c r="A833" s="93" t="s">
        <v>194</v>
      </c>
      <c r="B833" s="93" t="s">
        <v>225</v>
      </c>
      <c r="C833" s="93" t="s">
        <v>178</v>
      </c>
      <c r="D833" s="94">
        <v>198571</v>
      </c>
      <c r="E833" s="94">
        <v>172846</v>
      </c>
      <c r="F833" s="95">
        <v>11031.7</v>
      </c>
      <c r="G833" s="95">
        <v>15274.7</v>
      </c>
      <c r="H833" s="95">
        <v>502.18</v>
      </c>
      <c r="I833" s="96">
        <v>704.99</v>
      </c>
      <c r="J833" s="97">
        <v>90.92</v>
      </c>
      <c r="K833" s="95">
        <v>105.06</v>
      </c>
      <c r="L833" s="95">
        <v>106</v>
      </c>
      <c r="M833" s="95">
        <v>108.44</v>
      </c>
      <c r="N833" s="134" t="str">
        <f t="shared" si="36"/>
        <v>2710</v>
      </c>
      <c r="O833" s="135">
        <f t="shared" si="37"/>
        <v>198571</v>
      </c>
      <c r="P833" s="136">
        <f t="shared" si="38"/>
        <v>11031.7</v>
      </c>
    </row>
    <row r="834" spans="1:16" ht="13.5" thickBot="1" x14ac:dyDescent="0.25">
      <c r="A834" s="93" t="s">
        <v>194</v>
      </c>
      <c r="B834" s="93" t="s">
        <v>226</v>
      </c>
      <c r="C834" s="93" t="s">
        <v>227</v>
      </c>
      <c r="D834" s="94">
        <v>195474</v>
      </c>
      <c r="E834" s="94">
        <v>169749</v>
      </c>
      <c r="F834" s="95">
        <v>10859.65</v>
      </c>
      <c r="G834" s="95">
        <v>15036.45</v>
      </c>
      <c r="H834" s="95">
        <v>494.35</v>
      </c>
      <c r="I834" s="96">
        <v>693.99</v>
      </c>
      <c r="J834" s="97">
        <v>89.5</v>
      </c>
      <c r="K834" s="95">
        <v>103.42</v>
      </c>
      <c r="L834" s="95">
        <v>104.35</v>
      </c>
      <c r="M834" s="95">
        <v>106.75</v>
      </c>
      <c r="N834" s="134" t="str">
        <f t="shared" si="36"/>
        <v>2709</v>
      </c>
      <c r="O834" s="135">
        <f t="shared" si="37"/>
        <v>195474</v>
      </c>
      <c r="P834" s="136">
        <f t="shared" si="38"/>
        <v>10859.65</v>
      </c>
    </row>
    <row r="835" spans="1:16" ht="13.5" thickBot="1" x14ac:dyDescent="0.25">
      <c r="A835" s="93" t="s">
        <v>194</v>
      </c>
      <c r="B835" s="93" t="s">
        <v>228</v>
      </c>
      <c r="C835" s="93" t="s">
        <v>229</v>
      </c>
      <c r="D835" s="94">
        <v>192381</v>
      </c>
      <c r="E835" s="94">
        <v>166656</v>
      </c>
      <c r="F835" s="95">
        <v>10687.85</v>
      </c>
      <c r="G835" s="95">
        <v>14798.55</v>
      </c>
      <c r="H835" s="95">
        <v>486.53</v>
      </c>
      <c r="I835" s="96">
        <v>683.01</v>
      </c>
      <c r="J835" s="97">
        <v>88.09</v>
      </c>
      <c r="K835" s="95">
        <v>101.79</v>
      </c>
      <c r="L835" s="95">
        <v>102.7</v>
      </c>
      <c r="M835" s="95">
        <v>105.06</v>
      </c>
      <c r="N835" s="134" t="str">
        <f t="shared" si="36"/>
        <v>2708</v>
      </c>
      <c r="O835" s="135">
        <f t="shared" si="37"/>
        <v>192381</v>
      </c>
      <c r="P835" s="136">
        <f t="shared" si="38"/>
        <v>10687.85</v>
      </c>
    </row>
    <row r="836" spans="1:16" ht="13.5" thickBot="1" x14ac:dyDescent="0.25">
      <c r="A836" s="93" t="s">
        <v>194</v>
      </c>
      <c r="B836" s="93" t="s">
        <v>230</v>
      </c>
      <c r="C836" s="93" t="s">
        <v>231</v>
      </c>
      <c r="D836" s="94">
        <v>189285</v>
      </c>
      <c r="E836" s="94">
        <v>163560</v>
      </c>
      <c r="F836" s="95">
        <v>10515.85</v>
      </c>
      <c r="G836" s="95">
        <v>14560.4</v>
      </c>
      <c r="H836" s="95">
        <v>478.7</v>
      </c>
      <c r="I836" s="96">
        <v>672.02</v>
      </c>
      <c r="J836" s="97">
        <v>86.67</v>
      </c>
      <c r="K836" s="95">
        <v>100.15</v>
      </c>
      <c r="L836" s="95">
        <v>101.05</v>
      </c>
      <c r="M836" s="95">
        <v>103.37</v>
      </c>
      <c r="N836" s="134" t="str">
        <f t="shared" si="36"/>
        <v>2707</v>
      </c>
      <c r="O836" s="135">
        <f t="shared" si="37"/>
        <v>189285</v>
      </c>
      <c r="P836" s="136">
        <f t="shared" si="38"/>
        <v>10515.85</v>
      </c>
    </row>
    <row r="837" spans="1:16" ht="13.5" thickBot="1" x14ac:dyDescent="0.25">
      <c r="A837" s="93" t="s">
        <v>194</v>
      </c>
      <c r="B837" s="93" t="s">
        <v>232</v>
      </c>
      <c r="C837" s="93" t="s">
        <v>233</v>
      </c>
      <c r="D837" s="94">
        <v>186187</v>
      </c>
      <c r="E837" s="94">
        <v>160462</v>
      </c>
      <c r="F837" s="95">
        <v>10343.700000000001</v>
      </c>
      <c r="G837" s="95">
        <v>14322.1</v>
      </c>
      <c r="H837" s="95">
        <v>470.86</v>
      </c>
      <c r="I837" s="96">
        <v>661.02</v>
      </c>
      <c r="J837" s="97">
        <v>85.25</v>
      </c>
      <c r="K837" s="95">
        <v>98.51</v>
      </c>
      <c r="L837" s="95">
        <v>99.39</v>
      </c>
      <c r="M837" s="95">
        <v>101.68</v>
      </c>
      <c r="N837" s="134" t="str">
        <f t="shared" si="36"/>
        <v>2706</v>
      </c>
      <c r="O837" s="135">
        <f t="shared" si="37"/>
        <v>186187</v>
      </c>
      <c r="P837" s="136">
        <f t="shared" si="38"/>
        <v>10343.700000000001</v>
      </c>
    </row>
    <row r="838" spans="1:16" ht="13.5" thickBot="1" x14ac:dyDescent="0.25">
      <c r="A838" s="93" t="s">
        <v>194</v>
      </c>
      <c r="B838" s="93" t="s">
        <v>234</v>
      </c>
      <c r="C838" s="93" t="s">
        <v>235</v>
      </c>
      <c r="D838" s="94">
        <v>183092</v>
      </c>
      <c r="E838" s="94">
        <v>157367</v>
      </c>
      <c r="F838" s="95">
        <v>10171.799999999999</v>
      </c>
      <c r="G838" s="95">
        <v>14084</v>
      </c>
      <c r="H838" s="95">
        <v>463.04</v>
      </c>
      <c r="I838" s="96">
        <v>650.03</v>
      </c>
      <c r="J838" s="97">
        <v>83.83</v>
      </c>
      <c r="K838" s="95">
        <v>96.87</v>
      </c>
      <c r="L838" s="95">
        <v>97.74</v>
      </c>
      <c r="M838" s="95">
        <v>99.98</v>
      </c>
      <c r="N838" s="134" t="str">
        <f t="shared" si="36"/>
        <v>2705</v>
      </c>
      <c r="O838" s="135">
        <f t="shared" si="37"/>
        <v>183092</v>
      </c>
      <c r="P838" s="136">
        <f t="shared" si="38"/>
        <v>10171.799999999999</v>
      </c>
    </row>
    <row r="839" spans="1:16" ht="13.5" thickBot="1" x14ac:dyDescent="0.25">
      <c r="A839" s="93" t="s">
        <v>194</v>
      </c>
      <c r="B839" s="93" t="s">
        <v>236</v>
      </c>
      <c r="C839" s="93" t="s">
        <v>237</v>
      </c>
      <c r="D839" s="94">
        <v>179995</v>
      </c>
      <c r="E839" s="94">
        <v>154270</v>
      </c>
      <c r="F839" s="95">
        <v>9999.7000000000007</v>
      </c>
      <c r="G839" s="95">
        <v>13845.75</v>
      </c>
      <c r="H839" s="95">
        <v>455.2</v>
      </c>
      <c r="I839" s="96">
        <v>639.04</v>
      </c>
      <c r="J839" s="97">
        <v>82.42</v>
      </c>
      <c r="K839" s="95">
        <v>95.24</v>
      </c>
      <c r="L839" s="95">
        <v>96.09</v>
      </c>
      <c r="M839" s="95">
        <v>98.3</v>
      </c>
      <c r="N839" s="134" t="str">
        <f t="shared" ref="N839:N902" si="39">_xlfn.NUMBERVALUE(A839)&amp;C839</f>
        <v>2704</v>
      </c>
      <c r="O839" s="135">
        <f t="shared" ref="O839:O902" si="40">D839</f>
        <v>179995</v>
      </c>
      <c r="P839" s="136">
        <f t="shared" ref="P839:P902" si="41">F839</f>
        <v>9999.7000000000007</v>
      </c>
    </row>
    <row r="840" spans="1:16" ht="13.5" thickBot="1" x14ac:dyDescent="0.25">
      <c r="A840" s="93" t="s">
        <v>194</v>
      </c>
      <c r="B840" s="93" t="s">
        <v>238</v>
      </c>
      <c r="C840" s="93" t="s">
        <v>239</v>
      </c>
      <c r="D840" s="94">
        <v>176898</v>
      </c>
      <c r="E840" s="94">
        <v>151173</v>
      </c>
      <c r="F840" s="95">
        <v>9827.65</v>
      </c>
      <c r="G840" s="95">
        <v>13607.55</v>
      </c>
      <c r="H840" s="95">
        <v>447.37</v>
      </c>
      <c r="I840" s="96">
        <v>628.04</v>
      </c>
      <c r="J840" s="97">
        <v>81</v>
      </c>
      <c r="K840" s="95">
        <v>93.6</v>
      </c>
      <c r="L840" s="95">
        <v>94.44</v>
      </c>
      <c r="M840" s="95">
        <v>96.61</v>
      </c>
      <c r="N840" s="134" t="str">
        <f t="shared" si="39"/>
        <v>2703</v>
      </c>
      <c r="O840" s="135">
        <f t="shared" si="40"/>
        <v>176898</v>
      </c>
      <c r="P840" s="136">
        <f t="shared" si="41"/>
        <v>9827.65</v>
      </c>
    </row>
    <row r="841" spans="1:16" ht="13.5" thickBot="1" x14ac:dyDescent="0.25">
      <c r="A841" s="93" t="s">
        <v>194</v>
      </c>
      <c r="B841" s="93" t="s">
        <v>240</v>
      </c>
      <c r="C841" s="93" t="s">
        <v>241</v>
      </c>
      <c r="D841" s="94">
        <v>170708</v>
      </c>
      <c r="E841" s="94">
        <v>144983</v>
      </c>
      <c r="F841" s="95">
        <v>9483.7999999999993</v>
      </c>
      <c r="G841" s="95">
        <v>13131.4</v>
      </c>
      <c r="H841" s="95">
        <v>431.72</v>
      </c>
      <c r="I841" s="96">
        <v>606.05999999999995</v>
      </c>
      <c r="J841" s="97">
        <v>78.16</v>
      </c>
      <c r="K841" s="95">
        <v>90.31</v>
      </c>
      <c r="L841" s="95">
        <v>91.13</v>
      </c>
      <c r="M841" s="95">
        <v>93.22</v>
      </c>
      <c r="N841" s="134" t="str">
        <f t="shared" si="39"/>
        <v>2702</v>
      </c>
      <c r="O841" s="135">
        <f t="shared" si="40"/>
        <v>170708</v>
      </c>
      <c r="P841" s="136">
        <f t="shared" si="41"/>
        <v>9483.7999999999993</v>
      </c>
    </row>
    <row r="842" spans="1:16" ht="13.5" thickBot="1" x14ac:dyDescent="0.25">
      <c r="A842" s="93" t="s">
        <v>194</v>
      </c>
      <c r="B842" s="93" t="s">
        <v>242</v>
      </c>
      <c r="C842" s="93" t="s">
        <v>184</v>
      </c>
      <c r="D842" s="94">
        <v>164514</v>
      </c>
      <c r="E842" s="94">
        <v>138789</v>
      </c>
      <c r="F842" s="95">
        <v>9139.65</v>
      </c>
      <c r="G842" s="95">
        <v>12654.9</v>
      </c>
      <c r="H842" s="95">
        <v>416.05</v>
      </c>
      <c r="I842" s="96">
        <v>584.07000000000005</v>
      </c>
      <c r="J842" s="97">
        <v>75.33</v>
      </c>
      <c r="K842" s="95">
        <v>87.04</v>
      </c>
      <c r="L842" s="95">
        <v>87.83</v>
      </c>
      <c r="M842" s="95">
        <v>89.85</v>
      </c>
      <c r="N842" s="134" t="str">
        <f t="shared" si="39"/>
        <v>2701</v>
      </c>
      <c r="O842" s="135">
        <f t="shared" si="40"/>
        <v>164514</v>
      </c>
      <c r="P842" s="136">
        <f t="shared" si="41"/>
        <v>9139.65</v>
      </c>
    </row>
    <row r="843" spans="1:16" ht="13.5" thickBot="1" x14ac:dyDescent="0.25">
      <c r="A843" s="93" t="s">
        <v>192</v>
      </c>
      <c r="B843" s="93" t="s">
        <v>185</v>
      </c>
      <c r="C843" s="93" t="s">
        <v>186</v>
      </c>
      <c r="D843" s="94">
        <v>271176</v>
      </c>
      <c r="E843" s="94">
        <v>245451</v>
      </c>
      <c r="F843" s="95">
        <v>15065.35</v>
      </c>
      <c r="G843" s="95">
        <v>20859.7</v>
      </c>
      <c r="H843" s="95">
        <v>685.8</v>
      </c>
      <c r="I843" s="96">
        <v>962.76</v>
      </c>
      <c r="J843" s="97">
        <v>124.16</v>
      </c>
      <c r="K843" s="95">
        <v>143.47</v>
      </c>
      <c r="L843" s="95">
        <v>144.76</v>
      </c>
      <c r="M843" s="95">
        <v>148.09</v>
      </c>
      <c r="N843" s="134" t="str">
        <f t="shared" si="39"/>
        <v>2831</v>
      </c>
      <c r="O843" s="135">
        <f t="shared" si="40"/>
        <v>271176</v>
      </c>
      <c r="P843" s="136">
        <f t="shared" si="41"/>
        <v>15065.35</v>
      </c>
    </row>
    <row r="844" spans="1:16" ht="13.5" thickBot="1" x14ac:dyDescent="0.25">
      <c r="A844" s="93" t="s">
        <v>192</v>
      </c>
      <c r="B844" s="93" t="s">
        <v>187</v>
      </c>
      <c r="C844" s="93" t="s">
        <v>188</v>
      </c>
      <c r="D844" s="94">
        <v>271176</v>
      </c>
      <c r="E844" s="94">
        <v>245451</v>
      </c>
      <c r="F844" s="95">
        <v>15065.35</v>
      </c>
      <c r="G844" s="95">
        <v>20859.7</v>
      </c>
      <c r="H844" s="95">
        <v>685.8</v>
      </c>
      <c r="I844" s="96">
        <v>962.76</v>
      </c>
      <c r="J844" s="97">
        <v>124.16</v>
      </c>
      <c r="K844" s="95">
        <v>143.47</v>
      </c>
      <c r="L844" s="95">
        <v>144.76</v>
      </c>
      <c r="M844" s="95">
        <v>148.09</v>
      </c>
      <c r="N844" s="134" t="str">
        <f t="shared" si="39"/>
        <v>2830</v>
      </c>
      <c r="O844" s="135">
        <f t="shared" si="40"/>
        <v>271176</v>
      </c>
      <c r="P844" s="136">
        <f t="shared" si="41"/>
        <v>15065.35</v>
      </c>
    </row>
    <row r="845" spans="1:16" ht="13.5" thickBot="1" x14ac:dyDescent="0.25">
      <c r="A845" s="93" t="s">
        <v>192</v>
      </c>
      <c r="B845" s="93" t="s">
        <v>189</v>
      </c>
      <c r="C845" s="93" t="s">
        <v>190</v>
      </c>
      <c r="D845" s="94">
        <v>271176</v>
      </c>
      <c r="E845" s="94">
        <v>245451</v>
      </c>
      <c r="F845" s="95">
        <v>15065.35</v>
      </c>
      <c r="G845" s="95">
        <v>20859.7</v>
      </c>
      <c r="H845" s="95">
        <v>685.8</v>
      </c>
      <c r="I845" s="96">
        <v>962.76</v>
      </c>
      <c r="J845" s="97">
        <v>124.16</v>
      </c>
      <c r="K845" s="95">
        <v>143.47</v>
      </c>
      <c r="L845" s="95">
        <v>144.76</v>
      </c>
      <c r="M845" s="95">
        <v>148.09</v>
      </c>
      <c r="N845" s="134" t="str">
        <f t="shared" si="39"/>
        <v>2829</v>
      </c>
      <c r="O845" s="135">
        <f t="shared" si="40"/>
        <v>271176</v>
      </c>
      <c r="P845" s="136">
        <f t="shared" si="41"/>
        <v>15065.35</v>
      </c>
    </row>
    <row r="846" spans="1:16" ht="13.5" thickBot="1" x14ac:dyDescent="0.25">
      <c r="A846" s="93" t="s">
        <v>192</v>
      </c>
      <c r="B846" s="93" t="s">
        <v>191</v>
      </c>
      <c r="C846" s="93" t="s">
        <v>192</v>
      </c>
      <c r="D846" s="94">
        <v>268333</v>
      </c>
      <c r="E846" s="94">
        <v>242608</v>
      </c>
      <c r="F846" s="95">
        <v>14907.4</v>
      </c>
      <c r="G846" s="95">
        <v>20641</v>
      </c>
      <c r="H846" s="95">
        <v>678.61</v>
      </c>
      <c r="I846" s="96">
        <v>952.66</v>
      </c>
      <c r="J846" s="97">
        <v>122.86</v>
      </c>
      <c r="K846" s="95">
        <v>141.96</v>
      </c>
      <c r="L846" s="95">
        <v>143.24</v>
      </c>
      <c r="M846" s="95">
        <v>146.54</v>
      </c>
      <c r="N846" s="134" t="str">
        <f t="shared" si="39"/>
        <v>2828</v>
      </c>
      <c r="O846" s="135">
        <f t="shared" si="40"/>
        <v>268333</v>
      </c>
      <c r="P846" s="136">
        <f t="shared" si="41"/>
        <v>14907.4</v>
      </c>
    </row>
    <row r="847" spans="1:16" ht="13.5" thickBot="1" x14ac:dyDescent="0.25">
      <c r="A847" s="93" t="s">
        <v>192</v>
      </c>
      <c r="B847" s="93" t="s">
        <v>193</v>
      </c>
      <c r="C847" s="93" t="s">
        <v>194</v>
      </c>
      <c r="D847" s="94">
        <v>265489</v>
      </c>
      <c r="E847" s="94">
        <v>239764</v>
      </c>
      <c r="F847" s="95">
        <v>14749.4</v>
      </c>
      <c r="G847" s="95">
        <v>20422.25</v>
      </c>
      <c r="H847" s="95">
        <v>671.42</v>
      </c>
      <c r="I847" s="96">
        <v>942.56</v>
      </c>
      <c r="J847" s="97">
        <v>121.56</v>
      </c>
      <c r="K847" s="95">
        <v>140.46</v>
      </c>
      <c r="L847" s="95">
        <v>141.72999999999999</v>
      </c>
      <c r="M847" s="95">
        <v>144.97999999999999</v>
      </c>
      <c r="N847" s="134" t="str">
        <f t="shared" si="39"/>
        <v>2827</v>
      </c>
      <c r="O847" s="135">
        <f t="shared" si="40"/>
        <v>265489</v>
      </c>
      <c r="P847" s="136">
        <f t="shared" si="41"/>
        <v>14749.4</v>
      </c>
    </row>
    <row r="848" spans="1:16" ht="13.5" thickBot="1" x14ac:dyDescent="0.25">
      <c r="A848" s="93" t="s">
        <v>192</v>
      </c>
      <c r="B848" s="93" t="s">
        <v>195</v>
      </c>
      <c r="C848" s="93" t="s">
        <v>196</v>
      </c>
      <c r="D848" s="94">
        <v>262644</v>
      </c>
      <c r="E848" s="94">
        <v>236919</v>
      </c>
      <c r="F848" s="95">
        <v>14591.35</v>
      </c>
      <c r="G848" s="95">
        <v>20203.400000000001</v>
      </c>
      <c r="H848" s="95">
        <v>664.22</v>
      </c>
      <c r="I848" s="96">
        <v>932.46</v>
      </c>
      <c r="J848" s="97">
        <v>120.26</v>
      </c>
      <c r="K848" s="95">
        <v>138.96</v>
      </c>
      <c r="L848" s="95">
        <v>140.21</v>
      </c>
      <c r="M848" s="95">
        <v>143.43</v>
      </c>
      <c r="N848" s="134" t="str">
        <f t="shared" si="39"/>
        <v>2826</v>
      </c>
      <c r="O848" s="135">
        <f t="shared" si="40"/>
        <v>262644</v>
      </c>
      <c r="P848" s="136">
        <f t="shared" si="41"/>
        <v>14591.35</v>
      </c>
    </row>
    <row r="849" spans="1:16" ht="13.5" thickBot="1" x14ac:dyDescent="0.25">
      <c r="A849" s="93" t="s">
        <v>192</v>
      </c>
      <c r="B849" s="93" t="s">
        <v>197</v>
      </c>
      <c r="C849" s="93" t="s">
        <v>198</v>
      </c>
      <c r="D849" s="94">
        <v>259799</v>
      </c>
      <c r="E849" s="94">
        <v>234074</v>
      </c>
      <c r="F849" s="95">
        <v>14433.3</v>
      </c>
      <c r="G849" s="95">
        <v>19984.55</v>
      </c>
      <c r="H849" s="95">
        <v>657.03</v>
      </c>
      <c r="I849" s="96">
        <v>922.36</v>
      </c>
      <c r="J849" s="97">
        <v>118.96</v>
      </c>
      <c r="K849" s="95">
        <v>137.46</v>
      </c>
      <c r="L849" s="95">
        <v>138.69999999999999</v>
      </c>
      <c r="M849" s="95">
        <v>141.88</v>
      </c>
      <c r="N849" s="134" t="str">
        <f t="shared" si="39"/>
        <v>2825</v>
      </c>
      <c r="O849" s="135">
        <f t="shared" si="40"/>
        <v>259799</v>
      </c>
      <c r="P849" s="136">
        <f t="shared" si="41"/>
        <v>14433.3</v>
      </c>
    </row>
    <row r="850" spans="1:16" ht="13.5" thickBot="1" x14ac:dyDescent="0.25">
      <c r="A850" s="93" t="s">
        <v>192</v>
      </c>
      <c r="B850" s="93" t="s">
        <v>199</v>
      </c>
      <c r="C850" s="93" t="s">
        <v>200</v>
      </c>
      <c r="D850" s="94">
        <v>256956</v>
      </c>
      <c r="E850" s="94">
        <v>231231</v>
      </c>
      <c r="F850" s="95">
        <v>14275.35</v>
      </c>
      <c r="G850" s="95">
        <v>19765.849999999999</v>
      </c>
      <c r="H850" s="95">
        <v>649.84</v>
      </c>
      <c r="I850" s="96">
        <v>912.27</v>
      </c>
      <c r="J850" s="97">
        <v>117.65</v>
      </c>
      <c r="K850" s="95">
        <v>135.94</v>
      </c>
      <c r="L850" s="95">
        <v>137.16999999999999</v>
      </c>
      <c r="M850" s="95">
        <v>140.32</v>
      </c>
      <c r="N850" s="134" t="str">
        <f t="shared" si="39"/>
        <v>2824</v>
      </c>
      <c r="O850" s="135">
        <f t="shared" si="40"/>
        <v>256956</v>
      </c>
      <c r="P850" s="136">
        <f t="shared" si="41"/>
        <v>14275.35</v>
      </c>
    </row>
    <row r="851" spans="1:16" ht="13.5" thickBot="1" x14ac:dyDescent="0.25">
      <c r="A851" s="93" t="s">
        <v>192</v>
      </c>
      <c r="B851" s="93" t="s">
        <v>201</v>
      </c>
      <c r="C851" s="93" t="s">
        <v>202</v>
      </c>
      <c r="D851" s="94">
        <v>254111</v>
      </c>
      <c r="E851" s="94">
        <v>228386</v>
      </c>
      <c r="F851" s="95">
        <v>14117.3</v>
      </c>
      <c r="G851" s="95">
        <v>19547</v>
      </c>
      <c r="H851" s="95">
        <v>642.64</v>
      </c>
      <c r="I851" s="96">
        <v>902.17</v>
      </c>
      <c r="J851" s="97">
        <v>116.35</v>
      </c>
      <c r="K851" s="95">
        <v>134.44</v>
      </c>
      <c r="L851" s="95">
        <v>135.65</v>
      </c>
      <c r="M851" s="95">
        <v>138.77000000000001</v>
      </c>
      <c r="N851" s="134" t="str">
        <f t="shared" si="39"/>
        <v>2823</v>
      </c>
      <c r="O851" s="135">
        <f t="shared" si="40"/>
        <v>254111</v>
      </c>
      <c r="P851" s="136">
        <f t="shared" si="41"/>
        <v>14117.3</v>
      </c>
    </row>
    <row r="852" spans="1:16" ht="13.5" thickBot="1" x14ac:dyDescent="0.25">
      <c r="A852" s="93" t="s">
        <v>192</v>
      </c>
      <c r="B852" s="93" t="s">
        <v>203</v>
      </c>
      <c r="C852" s="93" t="s">
        <v>204</v>
      </c>
      <c r="D852" s="94">
        <v>251266</v>
      </c>
      <c r="E852" s="94">
        <v>225541</v>
      </c>
      <c r="F852" s="95">
        <v>13959.2</v>
      </c>
      <c r="G852" s="95">
        <v>19328.150000000001</v>
      </c>
      <c r="H852" s="95">
        <v>635.45000000000005</v>
      </c>
      <c r="I852" s="96">
        <v>892.07</v>
      </c>
      <c r="J852" s="97">
        <v>115.05</v>
      </c>
      <c r="K852" s="95">
        <v>132.94</v>
      </c>
      <c r="L852" s="95">
        <v>134.13999999999999</v>
      </c>
      <c r="M852" s="95">
        <v>137.22</v>
      </c>
      <c r="N852" s="134" t="str">
        <f t="shared" si="39"/>
        <v>2822</v>
      </c>
      <c r="O852" s="135">
        <f t="shared" si="40"/>
        <v>251266</v>
      </c>
      <c r="P852" s="136">
        <f t="shared" si="41"/>
        <v>13959.2</v>
      </c>
    </row>
    <row r="853" spans="1:16" ht="13.5" thickBot="1" x14ac:dyDescent="0.25">
      <c r="A853" s="93" t="s">
        <v>192</v>
      </c>
      <c r="B853" s="93" t="s">
        <v>205</v>
      </c>
      <c r="C853" s="93" t="s">
        <v>206</v>
      </c>
      <c r="D853" s="94">
        <v>248423</v>
      </c>
      <c r="E853" s="94">
        <v>222698</v>
      </c>
      <c r="F853" s="95">
        <v>13801.3</v>
      </c>
      <c r="G853" s="95">
        <v>19109.45</v>
      </c>
      <c r="H853" s="95">
        <v>628.26</v>
      </c>
      <c r="I853" s="96">
        <v>881.98</v>
      </c>
      <c r="J853" s="97">
        <v>113.75</v>
      </c>
      <c r="K853" s="95">
        <v>131.44</v>
      </c>
      <c r="L853" s="95">
        <v>132.62</v>
      </c>
      <c r="M853" s="95">
        <v>135.66999999999999</v>
      </c>
      <c r="N853" s="134" t="str">
        <f t="shared" si="39"/>
        <v>2821</v>
      </c>
      <c r="O853" s="135">
        <f t="shared" si="40"/>
        <v>248423</v>
      </c>
      <c r="P853" s="136">
        <f t="shared" si="41"/>
        <v>13801.3</v>
      </c>
    </row>
    <row r="854" spans="1:16" ht="13.5" thickBot="1" x14ac:dyDescent="0.25">
      <c r="A854" s="93" t="s">
        <v>192</v>
      </c>
      <c r="B854" s="93" t="s">
        <v>207</v>
      </c>
      <c r="C854" s="93" t="s">
        <v>208</v>
      </c>
      <c r="D854" s="94">
        <v>245577</v>
      </c>
      <c r="E854" s="94">
        <v>219852</v>
      </c>
      <c r="F854" s="95">
        <v>13643.15</v>
      </c>
      <c r="G854" s="95">
        <v>18890.55</v>
      </c>
      <c r="H854" s="95">
        <v>621.05999999999995</v>
      </c>
      <c r="I854" s="96">
        <v>871.87</v>
      </c>
      <c r="J854" s="97">
        <v>112.44</v>
      </c>
      <c r="K854" s="95">
        <v>129.91999999999999</v>
      </c>
      <c r="L854" s="95">
        <v>131.09</v>
      </c>
      <c r="M854" s="95">
        <v>134.11000000000001</v>
      </c>
      <c r="N854" s="134" t="str">
        <f t="shared" si="39"/>
        <v>2820</v>
      </c>
      <c r="O854" s="135">
        <f t="shared" si="40"/>
        <v>245577</v>
      </c>
      <c r="P854" s="136">
        <f t="shared" si="41"/>
        <v>13643.15</v>
      </c>
    </row>
    <row r="855" spans="1:16" ht="13.5" thickBot="1" x14ac:dyDescent="0.25">
      <c r="A855" s="93" t="s">
        <v>192</v>
      </c>
      <c r="B855" s="93" t="s">
        <v>209</v>
      </c>
      <c r="C855" s="93" t="s">
        <v>210</v>
      </c>
      <c r="D855" s="94">
        <v>242732</v>
      </c>
      <c r="E855" s="94">
        <v>217007</v>
      </c>
      <c r="F855" s="95">
        <v>13485.1</v>
      </c>
      <c r="G855" s="95">
        <v>18671.7</v>
      </c>
      <c r="H855" s="95">
        <v>613.86</v>
      </c>
      <c r="I855" s="96">
        <v>861.77</v>
      </c>
      <c r="J855" s="97">
        <v>111.14</v>
      </c>
      <c r="K855" s="95">
        <v>128.41999999999999</v>
      </c>
      <c r="L855" s="95">
        <v>129.58000000000001</v>
      </c>
      <c r="M855" s="95">
        <v>132.56</v>
      </c>
      <c r="N855" s="134" t="str">
        <f t="shared" si="39"/>
        <v>2819</v>
      </c>
      <c r="O855" s="135">
        <f t="shared" si="40"/>
        <v>242732</v>
      </c>
      <c r="P855" s="136">
        <f t="shared" si="41"/>
        <v>13485.1</v>
      </c>
    </row>
    <row r="856" spans="1:16" ht="13.5" thickBot="1" x14ac:dyDescent="0.25">
      <c r="A856" s="93" t="s">
        <v>192</v>
      </c>
      <c r="B856" s="93" t="s">
        <v>211</v>
      </c>
      <c r="C856" s="93" t="s">
        <v>212</v>
      </c>
      <c r="D856" s="94">
        <v>239415</v>
      </c>
      <c r="E856" s="94">
        <v>213690</v>
      </c>
      <c r="F856" s="95">
        <v>13300.85</v>
      </c>
      <c r="G856" s="95">
        <v>18416.55</v>
      </c>
      <c r="H856" s="95">
        <v>605.48</v>
      </c>
      <c r="I856" s="96">
        <v>849.99</v>
      </c>
      <c r="J856" s="97">
        <v>109.62</v>
      </c>
      <c r="K856" s="95">
        <v>126.67</v>
      </c>
      <c r="L856" s="95">
        <v>127.81</v>
      </c>
      <c r="M856" s="95">
        <v>130.74</v>
      </c>
      <c r="N856" s="134" t="str">
        <f t="shared" si="39"/>
        <v>2818</v>
      </c>
      <c r="O856" s="135">
        <f t="shared" si="40"/>
        <v>239415</v>
      </c>
      <c r="P856" s="136">
        <f t="shared" si="41"/>
        <v>13300.85</v>
      </c>
    </row>
    <row r="857" spans="1:16" ht="13.5" thickBot="1" x14ac:dyDescent="0.25">
      <c r="A857" s="93" t="s">
        <v>192</v>
      </c>
      <c r="B857" s="93" t="s">
        <v>213</v>
      </c>
      <c r="C857" s="93" t="s">
        <v>214</v>
      </c>
      <c r="D857" s="94">
        <v>236096</v>
      </c>
      <c r="E857" s="94">
        <v>210371</v>
      </c>
      <c r="F857" s="95">
        <v>13116.45</v>
      </c>
      <c r="G857" s="95">
        <v>18161.25</v>
      </c>
      <c r="H857" s="95">
        <v>597.08000000000004</v>
      </c>
      <c r="I857" s="96">
        <v>838.21</v>
      </c>
      <c r="J857" s="97">
        <v>108.1</v>
      </c>
      <c r="K857" s="95">
        <v>124.91</v>
      </c>
      <c r="L857" s="95">
        <v>126.03</v>
      </c>
      <c r="M857" s="95">
        <v>128.93</v>
      </c>
      <c r="N857" s="134" t="str">
        <f t="shared" si="39"/>
        <v>2817</v>
      </c>
      <c r="O857" s="135">
        <f t="shared" si="40"/>
        <v>236096</v>
      </c>
      <c r="P857" s="136">
        <f t="shared" si="41"/>
        <v>13116.45</v>
      </c>
    </row>
    <row r="858" spans="1:16" ht="13.5" thickBot="1" x14ac:dyDescent="0.25">
      <c r="A858" s="93" t="s">
        <v>192</v>
      </c>
      <c r="B858" s="93" t="s">
        <v>215</v>
      </c>
      <c r="C858" s="93" t="s">
        <v>216</v>
      </c>
      <c r="D858" s="94">
        <v>232778</v>
      </c>
      <c r="E858" s="94">
        <v>207053</v>
      </c>
      <c r="F858" s="95">
        <v>12932.1</v>
      </c>
      <c r="G858" s="95">
        <v>17906</v>
      </c>
      <c r="H858" s="95">
        <v>588.69000000000005</v>
      </c>
      <c r="I858" s="96">
        <v>826.43</v>
      </c>
      <c r="J858" s="97">
        <v>106.58</v>
      </c>
      <c r="K858" s="95">
        <v>123.15</v>
      </c>
      <c r="L858" s="95">
        <v>124.26</v>
      </c>
      <c r="M858" s="95">
        <v>127.12</v>
      </c>
      <c r="N858" s="134" t="str">
        <f t="shared" si="39"/>
        <v>2816</v>
      </c>
      <c r="O858" s="135">
        <f t="shared" si="40"/>
        <v>232778</v>
      </c>
      <c r="P858" s="136">
        <f t="shared" si="41"/>
        <v>12932.1</v>
      </c>
    </row>
    <row r="859" spans="1:16" ht="13.5" thickBot="1" x14ac:dyDescent="0.25">
      <c r="A859" s="93" t="s">
        <v>192</v>
      </c>
      <c r="B859" s="93" t="s">
        <v>217</v>
      </c>
      <c r="C859" s="93" t="s">
        <v>218</v>
      </c>
      <c r="D859" s="94">
        <v>229460</v>
      </c>
      <c r="E859" s="94">
        <v>203735</v>
      </c>
      <c r="F859" s="95">
        <v>12747.8</v>
      </c>
      <c r="G859" s="95">
        <v>17650.75</v>
      </c>
      <c r="H859" s="95">
        <v>580.29999999999995</v>
      </c>
      <c r="I859" s="96">
        <v>814.65</v>
      </c>
      <c r="J859" s="97">
        <v>105.06</v>
      </c>
      <c r="K859" s="95">
        <v>121.4</v>
      </c>
      <c r="L859" s="95">
        <v>122.49</v>
      </c>
      <c r="M859" s="95">
        <v>125.31</v>
      </c>
      <c r="N859" s="134" t="str">
        <f t="shared" si="39"/>
        <v>2815</v>
      </c>
      <c r="O859" s="135">
        <f t="shared" si="40"/>
        <v>229460</v>
      </c>
      <c r="P859" s="136">
        <f t="shared" si="41"/>
        <v>12747.8</v>
      </c>
    </row>
    <row r="860" spans="1:16" ht="13.5" thickBot="1" x14ac:dyDescent="0.25">
      <c r="A860" s="93" t="s">
        <v>192</v>
      </c>
      <c r="B860" s="93" t="s">
        <v>219</v>
      </c>
      <c r="C860" s="93" t="s">
        <v>220</v>
      </c>
      <c r="D860" s="94">
        <v>226138</v>
      </c>
      <c r="E860" s="94">
        <v>200413</v>
      </c>
      <c r="F860" s="95">
        <v>12563.2</v>
      </c>
      <c r="G860" s="95">
        <v>17395.25</v>
      </c>
      <c r="H860" s="95">
        <v>571.9</v>
      </c>
      <c r="I860" s="96">
        <v>802.86</v>
      </c>
      <c r="J860" s="97">
        <v>103.54</v>
      </c>
      <c r="K860" s="95">
        <v>119.64</v>
      </c>
      <c r="L860" s="95">
        <v>120.72</v>
      </c>
      <c r="M860" s="95">
        <v>123.49</v>
      </c>
      <c r="N860" s="134" t="str">
        <f t="shared" si="39"/>
        <v>2814</v>
      </c>
      <c r="O860" s="135">
        <f t="shared" si="40"/>
        <v>226138</v>
      </c>
      <c r="P860" s="136">
        <f t="shared" si="41"/>
        <v>12563.2</v>
      </c>
    </row>
    <row r="861" spans="1:16" ht="13.5" thickBot="1" x14ac:dyDescent="0.25">
      <c r="A861" s="93" t="s">
        <v>192</v>
      </c>
      <c r="B861" s="93" t="s">
        <v>221</v>
      </c>
      <c r="C861" s="93" t="s">
        <v>222</v>
      </c>
      <c r="D861" s="94">
        <v>222818</v>
      </c>
      <c r="E861" s="94">
        <v>197093</v>
      </c>
      <c r="F861" s="95">
        <v>12378.8</v>
      </c>
      <c r="G861" s="95">
        <v>17139.849999999999</v>
      </c>
      <c r="H861" s="95">
        <v>563.5</v>
      </c>
      <c r="I861" s="96">
        <v>791.07</v>
      </c>
      <c r="J861" s="97">
        <v>102.02</v>
      </c>
      <c r="K861" s="95">
        <v>117.88</v>
      </c>
      <c r="L861" s="95">
        <v>118.95</v>
      </c>
      <c r="M861" s="95">
        <v>121.68</v>
      </c>
      <c r="N861" s="134" t="str">
        <f t="shared" si="39"/>
        <v>2813</v>
      </c>
      <c r="O861" s="135">
        <f t="shared" si="40"/>
        <v>222818</v>
      </c>
      <c r="P861" s="136">
        <f t="shared" si="41"/>
        <v>12378.8</v>
      </c>
    </row>
    <row r="862" spans="1:16" ht="13.5" thickBot="1" x14ac:dyDescent="0.25">
      <c r="A862" s="93" t="s">
        <v>192</v>
      </c>
      <c r="B862" s="93" t="s">
        <v>223</v>
      </c>
      <c r="C862" s="93" t="s">
        <v>180</v>
      </c>
      <c r="D862" s="94">
        <v>219502</v>
      </c>
      <c r="E862" s="94">
        <v>193777</v>
      </c>
      <c r="F862" s="95">
        <v>12194.55</v>
      </c>
      <c r="G862" s="95">
        <v>16884.75</v>
      </c>
      <c r="H862" s="95">
        <v>555.12</v>
      </c>
      <c r="I862" s="96">
        <v>779.3</v>
      </c>
      <c r="J862" s="97">
        <v>100.5</v>
      </c>
      <c r="K862" s="95">
        <v>116.13</v>
      </c>
      <c r="L862" s="95">
        <v>117.17</v>
      </c>
      <c r="M862" s="95">
        <v>119.87</v>
      </c>
      <c r="N862" s="134" t="str">
        <f t="shared" si="39"/>
        <v>2812</v>
      </c>
      <c r="O862" s="135">
        <f t="shared" si="40"/>
        <v>219502</v>
      </c>
      <c r="P862" s="136">
        <f t="shared" si="41"/>
        <v>12194.55</v>
      </c>
    </row>
    <row r="863" spans="1:16" ht="13.5" thickBot="1" x14ac:dyDescent="0.25">
      <c r="A863" s="93" t="s">
        <v>192</v>
      </c>
      <c r="B863" s="93" t="s">
        <v>224</v>
      </c>
      <c r="C863" s="93" t="s">
        <v>179</v>
      </c>
      <c r="D863" s="94">
        <v>216185</v>
      </c>
      <c r="E863" s="94">
        <v>190460</v>
      </c>
      <c r="F863" s="95">
        <v>12010.3</v>
      </c>
      <c r="G863" s="95">
        <v>16629.599999999999</v>
      </c>
      <c r="H863" s="95">
        <v>546.73</v>
      </c>
      <c r="I863" s="96">
        <v>767.52</v>
      </c>
      <c r="J863" s="97">
        <v>98.99</v>
      </c>
      <c r="K863" s="95">
        <v>114.38</v>
      </c>
      <c r="L863" s="95">
        <v>115.41</v>
      </c>
      <c r="M863" s="95">
        <v>118.07</v>
      </c>
      <c r="N863" s="134" t="str">
        <f t="shared" si="39"/>
        <v>2811</v>
      </c>
      <c r="O863" s="135">
        <f t="shared" si="40"/>
        <v>216185</v>
      </c>
      <c r="P863" s="136">
        <f t="shared" si="41"/>
        <v>12010.3</v>
      </c>
    </row>
    <row r="864" spans="1:16" ht="13.5" thickBot="1" x14ac:dyDescent="0.25">
      <c r="A864" s="93" t="s">
        <v>192</v>
      </c>
      <c r="B864" s="93" t="s">
        <v>225</v>
      </c>
      <c r="C864" s="93" t="s">
        <v>178</v>
      </c>
      <c r="D864" s="94">
        <v>212866</v>
      </c>
      <c r="E864" s="94">
        <v>187141</v>
      </c>
      <c r="F864" s="95">
        <v>11825.9</v>
      </c>
      <c r="G864" s="95">
        <v>16374.3</v>
      </c>
      <c r="H864" s="95">
        <v>538.33000000000004</v>
      </c>
      <c r="I864" s="96">
        <v>755.74</v>
      </c>
      <c r="J864" s="97">
        <v>97.47</v>
      </c>
      <c r="K864" s="95">
        <v>112.63</v>
      </c>
      <c r="L864" s="95">
        <v>113.64</v>
      </c>
      <c r="M864" s="95">
        <v>116.25</v>
      </c>
      <c r="N864" s="134" t="str">
        <f t="shared" si="39"/>
        <v>2810</v>
      </c>
      <c r="O864" s="135">
        <f t="shared" si="40"/>
        <v>212866</v>
      </c>
      <c r="P864" s="136">
        <f t="shared" si="41"/>
        <v>11825.9</v>
      </c>
    </row>
    <row r="865" spans="1:16" ht="13.5" thickBot="1" x14ac:dyDescent="0.25">
      <c r="A865" s="93" t="s">
        <v>192</v>
      </c>
      <c r="B865" s="93" t="s">
        <v>226</v>
      </c>
      <c r="C865" s="93" t="s">
        <v>227</v>
      </c>
      <c r="D865" s="94">
        <v>209547</v>
      </c>
      <c r="E865" s="94">
        <v>183822</v>
      </c>
      <c r="F865" s="95">
        <v>11641.5</v>
      </c>
      <c r="G865" s="95">
        <v>16119</v>
      </c>
      <c r="H865" s="95">
        <v>529.94000000000005</v>
      </c>
      <c r="I865" s="96">
        <v>743.95</v>
      </c>
      <c r="J865" s="97">
        <v>95.95</v>
      </c>
      <c r="K865" s="95">
        <v>110.87</v>
      </c>
      <c r="L865" s="95">
        <v>111.87</v>
      </c>
      <c r="M865" s="95">
        <v>114.44</v>
      </c>
      <c r="N865" s="134" t="str">
        <f t="shared" si="39"/>
        <v>2809</v>
      </c>
      <c r="O865" s="135">
        <f t="shared" si="40"/>
        <v>209547</v>
      </c>
      <c r="P865" s="136">
        <f t="shared" si="41"/>
        <v>11641.5</v>
      </c>
    </row>
    <row r="866" spans="1:16" ht="13.5" thickBot="1" x14ac:dyDescent="0.25">
      <c r="A866" s="93" t="s">
        <v>192</v>
      </c>
      <c r="B866" s="93" t="s">
        <v>228</v>
      </c>
      <c r="C866" s="93" t="s">
        <v>229</v>
      </c>
      <c r="D866" s="94">
        <v>206227</v>
      </c>
      <c r="E866" s="94">
        <v>180502</v>
      </c>
      <c r="F866" s="95">
        <v>11457.05</v>
      </c>
      <c r="G866" s="95">
        <v>15863.6</v>
      </c>
      <c r="H866" s="95">
        <v>521.54</v>
      </c>
      <c r="I866" s="96">
        <v>732.17</v>
      </c>
      <c r="J866" s="97">
        <v>94.43</v>
      </c>
      <c r="K866" s="95">
        <v>109.11</v>
      </c>
      <c r="L866" s="95">
        <v>110.1</v>
      </c>
      <c r="M866" s="95">
        <v>112.63</v>
      </c>
      <c r="N866" s="134" t="str">
        <f t="shared" si="39"/>
        <v>2808</v>
      </c>
      <c r="O866" s="135">
        <f t="shared" si="40"/>
        <v>206227</v>
      </c>
      <c r="P866" s="136">
        <f t="shared" si="41"/>
        <v>11457.05</v>
      </c>
    </row>
    <row r="867" spans="1:16" ht="13.5" thickBot="1" x14ac:dyDescent="0.25">
      <c r="A867" s="93" t="s">
        <v>192</v>
      </c>
      <c r="B867" s="93" t="s">
        <v>230</v>
      </c>
      <c r="C867" s="93" t="s">
        <v>231</v>
      </c>
      <c r="D867" s="94">
        <v>202909</v>
      </c>
      <c r="E867" s="94">
        <v>177184</v>
      </c>
      <c r="F867" s="95">
        <v>11272.7</v>
      </c>
      <c r="G867" s="95">
        <v>15608.4</v>
      </c>
      <c r="H867" s="95">
        <v>513.15</v>
      </c>
      <c r="I867" s="96">
        <v>720.39</v>
      </c>
      <c r="J867" s="97">
        <v>92.91</v>
      </c>
      <c r="K867" s="95">
        <v>107.36</v>
      </c>
      <c r="L867" s="95">
        <v>108.32</v>
      </c>
      <c r="M867" s="95">
        <v>110.81</v>
      </c>
      <c r="N867" s="134" t="str">
        <f t="shared" si="39"/>
        <v>2807</v>
      </c>
      <c r="O867" s="135">
        <f t="shared" si="40"/>
        <v>202909</v>
      </c>
      <c r="P867" s="136">
        <f t="shared" si="41"/>
        <v>11272.7</v>
      </c>
    </row>
    <row r="868" spans="1:16" ht="13.5" thickBot="1" x14ac:dyDescent="0.25">
      <c r="A868" s="93" t="s">
        <v>192</v>
      </c>
      <c r="B868" s="93" t="s">
        <v>232</v>
      </c>
      <c r="C868" s="93" t="s">
        <v>233</v>
      </c>
      <c r="D868" s="94">
        <v>199591</v>
      </c>
      <c r="E868" s="94">
        <v>173866</v>
      </c>
      <c r="F868" s="95">
        <v>11088.4</v>
      </c>
      <c r="G868" s="95">
        <v>15353.15</v>
      </c>
      <c r="H868" s="95">
        <v>504.76</v>
      </c>
      <c r="I868" s="96">
        <v>708.61</v>
      </c>
      <c r="J868" s="97">
        <v>91.39</v>
      </c>
      <c r="K868" s="95">
        <v>105.6</v>
      </c>
      <c r="L868" s="95">
        <v>106.55</v>
      </c>
      <c r="M868" s="95">
        <v>109</v>
      </c>
      <c r="N868" s="134" t="str">
        <f t="shared" si="39"/>
        <v>2806</v>
      </c>
      <c r="O868" s="135">
        <f t="shared" si="40"/>
        <v>199591</v>
      </c>
      <c r="P868" s="136">
        <f t="shared" si="41"/>
        <v>11088.4</v>
      </c>
    </row>
    <row r="869" spans="1:16" ht="13.5" thickBot="1" x14ac:dyDescent="0.25">
      <c r="A869" s="93" t="s">
        <v>192</v>
      </c>
      <c r="B869" s="93" t="s">
        <v>234</v>
      </c>
      <c r="C869" s="93" t="s">
        <v>235</v>
      </c>
      <c r="D869" s="94">
        <v>196273</v>
      </c>
      <c r="E869" s="94">
        <v>170548</v>
      </c>
      <c r="F869" s="95">
        <v>10904.05</v>
      </c>
      <c r="G869" s="95">
        <v>15097.9</v>
      </c>
      <c r="H869" s="95">
        <v>496.37</v>
      </c>
      <c r="I869" s="96">
        <v>696.83</v>
      </c>
      <c r="J869" s="97">
        <v>89.87</v>
      </c>
      <c r="K869" s="95">
        <v>103.84</v>
      </c>
      <c r="L869" s="95">
        <v>104.78</v>
      </c>
      <c r="M869" s="95">
        <v>107.19</v>
      </c>
      <c r="N869" s="134" t="str">
        <f t="shared" si="39"/>
        <v>2805</v>
      </c>
      <c r="O869" s="135">
        <f t="shared" si="40"/>
        <v>196273</v>
      </c>
      <c r="P869" s="136">
        <f t="shared" si="41"/>
        <v>10904.05</v>
      </c>
    </row>
    <row r="870" spans="1:16" ht="13.5" thickBot="1" x14ac:dyDescent="0.25">
      <c r="A870" s="93" t="s">
        <v>192</v>
      </c>
      <c r="B870" s="93" t="s">
        <v>236</v>
      </c>
      <c r="C870" s="93" t="s">
        <v>237</v>
      </c>
      <c r="D870" s="94">
        <v>192955</v>
      </c>
      <c r="E870" s="94">
        <v>167230</v>
      </c>
      <c r="F870" s="95">
        <v>10719.7</v>
      </c>
      <c r="G870" s="95">
        <v>14842.7</v>
      </c>
      <c r="H870" s="95">
        <v>487.98</v>
      </c>
      <c r="I870" s="96">
        <v>685.05</v>
      </c>
      <c r="J870" s="97">
        <v>88.35</v>
      </c>
      <c r="K870" s="95">
        <v>102.09</v>
      </c>
      <c r="L870" s="95">
        <v>103.01</v>
      </c>
      <c r="M870" s="95">
        <v>105.38</v>
      </c>
      <c r="N870" s="134" t="str">
        <f t="shared" si="39"/>
        <v>2804</v>
      </c>
      <c r="O870" s="135">
        <f t="shared" si="40"/>
        <v>192955</v>
      </c>
      <c r="P870" s="136">
        <f t="shared" si="41"/>
        <v>10719.7</v>
      </c>
    </row>
    <row r="871" spans="1:16" ht="13.5" thickBot="1" x14ac:dyDescent="0.25">
      <c r="A871" s="93" t="s">
        <v>192</v>
      </c>
      <c r="B871" s="93" t="s">
        <v>238</v>
      </c>
      <c r="C871" s="93" t="s">
        <v>239</v>
      </c>
      <c r="D871" s="94">
        <v>189636</v>
      </c>
      <c r="E871" s="94">
        <v>163911</v>
      </c>
      <c r="F871" s="95">
        <v>10535.35</v>
      </c>
      <c r="G871" s="95">
        <v>14587.4</v>
      </c>
      <c r="H871" s="95">
        <v>479.59</v>
      </c>
      <c r="I871" s="96">
        <v>673.26</v>
      </c>
      <c r="J871" s="97">
        <v>86.83</v>
      </c>
      <c r="K871" s="95">
        <v>100.33</v>
      </c>
      <c r="L871" s="95">
        <v>101.24</v>
      </c>
      <c r="M871" s="95">
        <v>103.56</v>
      </c>
      <c r="N871" s="134" t="str">
        <f t="shared" si="39"/>
        <v>2803</v>
      </c>
      <c r="O871" s="135">
        <f t="shared" si="40"/>
        <v>189636</v>
      </c>
      <c r="P871" s="136">
        <f t="shared" si="41"/>
        <v>10535.35</v>
      </c>
    </row>
    <row r="872" spans="1:16" ht="13.5" thickBot="1" x14ac:dyDescent="0.25">
      <c r="A872" s="93" t="s">
        <v>192</v>
      </c>
      <c r="B872" s="93" t="s">
        <v>240</v>
      </c>
      <c r="C872" s="93" t="s">
        <v>241</v>
      </c>
      <c r="D872" s="94">
        <v>182996</v>
      </c>
      <c r="E872" s="94">
        <v>157271</v>
      </c>
      <c r="F872" s="95">
        <v>10166.450000000001</v>
      </c>
      <c r="G872" s="95">
        <v>14076.6</v>
      </c>
      <c r="H872" s="95">
        <v>462.79</v>
      </c>
      <c r="I872" s="96">
        <v>649.69000000000005</v>
      </c>
      <c r="J872" s="97">
        <v>83.79</v>
      </c>
      <c r="K872" s="95">
        <v>96.82</v>
      </c>
      <c r="L872" s="95">
        <v>97.69</v>
      </c>
      <c r="M872" s="95">
        <v>99.94</v>
      </c>
      <c r="N872" s="134" t="str">
        <f t="shared" si="39"/>
        <v>2802</v>
      </c>
      <c r="O872" s="135">
        <f t="shared" si="40"/>
        <v>182996</v>
      </c>
      <c r="P872" s="136">
        <f t="shared" si="41"/>
        <v>10166.450000000001</v>
      </c>
    </row>
    <row r="873" spans="1:16" ht="13.5" thickBot="1" x14ac:dyDescent="0.25">
      <c r="A873" s="93" t="s">
        <v>192</v>
      </c>
      <c r="B873" s="93" t="s">
        <v>242</v>
      </c>
      <c r="C873" s="93" t="s">
        <v>184</v>
      </c>
      <c r="D873" s="94">
        <v>176362</v>
      </c>
      <c r="E873" s="94">
        <v>150637</v>
      </c>
      <c r="F873" s="95">
        <v>9797.9</v>
      </c>
      <c r="G873" s="95">
        <v>13566.3</v>
      </c>
      <c r="H873" s="95">
        <v>446.02</v>
      </c>
      <c r="I873" s="96">
        <v>626.14</v>
      </c>
      <c r="J873" s="97">
        <v>80.75</v>
      </c>
      <c r="K873" s="95">
        <v>93.31</v>
      </c>
      <c r="L873" s="95">
        <v>94.15</v>
      </c>
      <c r="M873" s="95">
        <v>96.31</v>
      </c>
      <c r="N873" s="134" t="str">
        <f t="shared" si="39"/>
        <v>2801</v>
      </c>
      <c r="O873" s="135">
        <f t="shared" si="40"/>
        <v>176362</v>
      </c>
      <c r="P873" s="136">
        <f t="shared" si="41"/>
        <v>9797.9</v>
      </c>
    </row>
    <row r="874" spans="1:16" ht="13.5" thickBot="1" x14ac:dyDescent="0.25">
      <c r="A874" s="93" t="s">
        <v>190</v>
      </c>
      <c r="B874" s="93" t="s">
        <v>185</v>
      </c>
      <c r="C874" s="93" t="s">
        <v>186</v>
      </c>
      <c r="D874" s="94">
        <v>284503</v>
      </c>
      <c r="E874" s="94">
        <v>258778</v>
      </c>
      <c r="F874" s="95">
        <v>15805.7</v>
      </c>
      <c r="G874" s="95">
        <v>21884.85</v>
      </c>
      <c r="H874" s="95">
        <v>719.5</v>
      </c>
      <c r="I874" s="96">
        <v>1010.07</v>
      </c>
      <c r="J874" s="97">
        <v>130.27000000000001</v>
      </c>
      <c r="K874" s="95">
        <v>150.53</v>
      </c>
      <c r="L874" s="95">
        <v>151.88</v>
      </c>
      <c r="M874" s="95">
        <v>155.37</v>
      </c>
      <c r="N874" s="134" t="str">
        <f t="shared" si="39"/>
        <v>2931</v>
      </c>
      <c r="O874" s="135">
        <f t="shared" si="40"/>
        <v>284503</v>
      </c>
      <c r="P874" s="136">
        <f t="shared" si="41"/>
        <v>15805.7</v>
      </c>
    </row>
    <row r="875" spans="1:16" ht="13.5" thickBot="1" x14ac:dyDescent="0.25">
      <c r="A875" s="93" t="s">
        <v>190</v>
      </c>
      <c r="B875" s="93" t="s">
        <v>187</v>
      </c>
      <c r="C875" s="93" t="s">
        <v>188</v>
      </c>
      <c r="D875" s="94">
        <v>284503</v>
      </c>
      <c r="E875" s="94">
        <v>258778</v>
      </c>
      <c r="F875" s="95">
        <v>15805.7</v>
      </c>
      <c r="G875" s="95">
        <v>21884.85</v>
      </c>
      <c r="H875" s="95">
        <v>719.5</v>
      </c>
      <c r="I875" s="96">
        <v>1010.07</v>
      </c>
      <c r="J875" s="97">
        <v>130.27000000000001</v>
      </c>
      <c r="K875" s="95">
        <v>150.53</v>
      </c>
      <c r="L875" s="95">
        <v>151.88</v>
      </c>
      <c r="M875" s="95">
        <v>155.37</v>
      </c>
      <c r="N875" s="134" t="str">
        <f t="shared" si="39"/>
        <v>2930</v>
      </c>
      <c r="O875" s="135">
        <f t="shared" si="40"/>
        <v>284503</v>
      </c>
      <c r="P875" s="136">
        <f t="shared" si="41"/>
        <v>15805.7</v>
      </c>
    </row>
    <row r="876" spans="1:16" ht="13.5" thickBot="1" x14ac:dyDescent="0.25">
      <c r="A876" s="93" t="s">
        <v>190</v>
      </c>
      <c r="B876" s="93" t="s">
        <v>189</v>
      </c>
      <c r="C876" s="93" t="s">
        <v>190</v>
      </c>
      <c r="D876" s="94">
        <v>284503</v>
      </c>
      <c r="E876" s="94">
        <v>258778</v>
      </c>
      <c r="F876" s="95">
        <v>15805.7</v>
      </c>
      <c r="G876" s="95">
        <v>21884.85</v>
      </c>
      <c r="H876" s="95">
        <v>719.5</v>
      </c>
      <c r="I876" s="96">
        <v>1010.07</v>
      </c>
      <c r="J876" s="97">
        <v>130.27000000000001</v>
      </c>
      <c r="K876" s="95">
        <v>150.53</v>
      </c>
      <c r="L876" s="95">
        <v>151.88</v>
      </c>
      <c r="M876" s="95">
        <v>155.37</v>
      </c>
      <c r="N876" s="134" t="str">
        <f t="shared" si="39"/>
        <v>2929</v>
      </c>
      <c r="O876" s="135">
        <f t="shared" si="40"/>
        <v>284503</v>
      </c>
      <c r="P876" s="136">
        <f t="shared" si="41"/>
        <v>15805.7</v>
      </c>
    </row>
    <row r="877" spans="1:16" ht="13.5" thickBot="1" x14ac:dyDescent="0.25">
      <c r="A877" s="93" t="s">
        <v>190</v>
      </c>
      <c r="B877" s="93" t="s">
        <v>191</v>
      </c>
      <c r="C877" s="93" t="s">
        <v>192</v>
      </c>
      <c r="D877" s="94">
        <v>284503</v>
      </c>
      <c r="E877" s="94">
        <v>258778</v>
      </c>
      <c r="F877" s="95">
        <v>15805.7</v>
      </c>
      <c r="G877" s="95">
        <v>21884.85</v>
      </c>
      <c r="H877" s="95">
        <v>719.5</v>
      </c>
      <c r="I877" s="96">
        <v>1010.07</v>
      </c>
      <c r="J877" s="97">
        <v>130.27000000000001</v>
      </c>
      <c r="K877" s="95">
        <v>150.53</v>
      </c>
      <c r="L877" s="95">
        <v>151.88</v>
      </c>
      <c r="M877" s="95">
        <v>155.37</v>
      </c>
      <c r="N877" s="134" t="str">
        <f t="shared" si="39"/>
        <v>2928</v>
      </c>
      <c r="O877" s="135">
        <f t="shared" si="40"/>
        <v>284503</v>
      </c>
      <c r="P877" s="136">
        <f t="shared" si="41"/>
        <v>15805.7</v>
      </c>
    </row>
    <row r="878" spans="1:16" ht="13.5" thickBot="1" x14ac:dyDescent="0.25">
      <c r="A878" s="93" t="s">
        <v>190</v>
      </c>
      <c r="B878" s="93" t="s">
        <v>193</v>
      </c>
      <c r="C878" s="93" t="s">
        <v>194</v>
      </c>
      <c r="D878" s="94">
        <v>284503</v>
      </c>
      <c r="E878" s="94">
        <v>258778</v>
      </c>
      <c r="F878" s="95">
        <v>15805.7</v>
      </c>
      <c r="G878" s="95">
        <v>21884.85</v>
      </c>
      <c r="H878" s="95">
        <v>719.5</v>
      </c>
      <c r="I878" s="96">
        <v>1010.07</v>
      </c>
      <c r="J878" s="97">
        <v>130.27000000000001</v>
      </c>
      <c r="K878" s="95">
        <v>150.53</v>
      </c>
      <c r="L878" s="95">
        <v>151.88</v>
      </c>
      <c r="M878" s="95">
        <v>155.37</v>
      </c>
      <c r="N878" s="134" t="str">
        <f t="shared" si="39"/>
        <v>2927</v>
      </c>
      <c r="O878" s="135">
        <f t="shared" si="40"/>
        <v>284503</v>
      </c>
      <c r="P878" s="136">
        <f t="shared" si="41"/>
        <v>15805.7</v>
      </c>
    </row>
    <row r="879" spans="1:16" ht="13.5" thickBot="1" x14ac:dyDescent="0.25">
      <c r="A879" s="93" t="s">
        <v>190</v>
      </c>
      <c r="B879" s="93" t="s">
        <v>195</v>
      </c>
      <c r="C879" s="93" t="s">
        <v>196</v>
      </c>
      <c r="D879" s="94">
        <v>281455</v>
      </c>
      <c r="E879" s="94">
        <v>255730</v>
      </c>
      <c r="F879" s="95">
        <v>15636.4</v>
      </c>
      <c r="G879" s="95">
        <v>21650.400000000001</v>
      </c>
      <c r="H879" s="95">
        <v>711.79</v>
      </c>
      <c r="I879" s="96">
        <v>999.25</v>
      </c>
      <c r="J879" s="97">
        <v>128.87</v>
      </c>
      <c r="K879" s="95">
        <v>148.91</v>
      </c>
      <c r="L879" s="95">
        <v>150.25</v>
      </c>
      <c r="M879" s="95">
        <v>153.69999999999999</v>
      </c>
      <c r="N879" s="134" t="str">
        <f t="shared" si="39"/>
        <v>2926</v>
      </c>
      <c r="O879" s="135">
        <f t="shared" si="40"/>
        <v>281455</v>
      </c>
      <c r="P879" s="136">
        <f t="shared" si="41"/>
        <v>15636.4</v>
      </c>
    </row>
    <row r="880" spans="1:16" ht="13.5" thickBot="1" x14ac:dyDescent="0.25">
      <c r="A880" s="93" t="s">
        <v>190</v>
      </c>
      <c r="B880" s="93" t="s">
        <v>197</v>
      </c>
      <c r="C880" s="93" t="s">
        <v>198</v>
      </c>
      <c r="D880" s="94">
        <v>278406</v>
      </c>
      <c r="E880" s="94">
        <v>252681</v>
      </c>
      <c r="F880" s="95">
        <v>15467</v>
      </c>
      <c r="G880" s="95">
        <v>21415.85</v>
      </c>
      <c r="H880" s="95">
        <v>704.08</v>
      </c>
      <c r="I880" s="96">
        <v>988.42</v>
      </c>
      <c r="J880" s="97">
        <v>127.48</v>
      </c>
      <c r="K880" s="95">
        <v>147.30000000000001</v>
      </c>
      <c r="L880" s="95">
        <v>148.63</v>
      </c>
      <c r="M880" s="95">
        <v>152.05000000000001</v>
      </c>
      <c r="N880" s="134" t="str">
        <f t="shared" si="39"/>
        <v>2925</v>
      </c>
      <c r="O880" s="135">
        <f t="shared" si="40"/>
        <v>278406</v>
      </c>
      <c r="P880" s="136">
        <f t="shared" si="41"/>
        <v>15467</v>
      </c>
    </row>
    <row r="881" spans="1:16" ht="13.5" thickBot="1" x14ac:dyDescent="0.25">
      <c r="A881" s="93" t="s">
        <v>190</v>
      </c>
      <c r="B881" s="93" t="s">
        <v>199</v>
      </c>
      <c r="C881" s="93" t="s">
        <v>200</v>
      </c>
      <c r="D881" s="94">
        <v>275357</v>
      </c>
      <c r="E881" s="94">
        <v>249632</v>
      </c>
      <c r="F881" s="95">
        <v>15297.6</v>
      </c>
      <c r="G881" s="95">
        <v>21181.3</v>
      </c>
      <c r="H881" s="95">
        <v>696.37</v>
      </c>
      <c r="I881" s="96">
        <v>977.6</v>
      </c>
      <c r="J881" s="97">
        <v>126.08</v>
      </c>
      <c r="K881" s="95">
        <v>145.69</v>
      </c>
      <c r="L881" s="95">
        <v>147</v>
      </c>
      <c r="M881" s="95">
        <v>150.38</v>
      </c>
      <c r="N881" s="134" t="str">
        <f t="shared" si="39"/>
        <v>2924</v>
      </c>
      <c r="O881" s="135">
        <f t="shared" si="40"/>
        <v>275357</v>
      </c>
      <c r="P881" s="136">
        <f t="shared" si="41"/>
        <v>15297.6</v>
      </c>
    </row>
    <row r="882" spans="1:16" ht="13.5" thickBot="1" x14ac:dyDescent="0.25">
      <c r="A882" s="93" t="s">
        <v>190</v>
      </c>
      <c r="B882" s="93" t="s">
        <v>201</v>
      </c>
      <c r="C882" s="93" t="s">
        <v>202</v>
      </c>
      <c r="D882" s="94">
        <v>272307</v>
      </c>
      <c r="E882" s="94">
        <v>246582</v>
      </c>
      <c r="F882" s="95">
        <v>15128.15</v>
      </c>
      <c r="G882" s="95">
        <v>20946.7</v>
      </c>
      <c r="H882" s="95">
        <v>688.66</v>
      </c>
      <c r="I882" s="96">
        <v>966.77</v>
      </c>
      <c r="J882" s="97">
        <v>124.68</v>
      </c>
      <c r="K882" s="95">
        <v>144.07</v>
      </c>
      <c r="L882" s="95">
        <v>145.36000000000001</v>
      </c>
      <c r="M882" s="95">
        <v>148.71</v>
      </c>
      <c r="N882" s="134" t="str">
        <f t="shared" si="39"/>
        <v>2923</v>
      </c>
      <c r="O882" s="135">
        <f t="shared" si="40"/>
        <v>272307</v>
      </c>
      <c r="P882" s="136">
        <f t="shared" si="41"/>
        <v>15128.15</v>
      </c>
    </row>
    <row r="883" spans="1:16" ht="13.5" thickBot="1" x14ac:dyDescent="0.25">
      <c r="A883" s="93" t="s">
        <v>190</v>
      </c>
      <c r="B883" s="93" t="s">
        <v>203</v>
      </c>
      <c r="C883" s="93" t="s">
        <v>204</v>
      </c>
      <c r="D883" s="94">
        <v>269260</v>
      </c>
      <c r="E883" s="94">
        <v>243535</v>
      </c>
      <c r="F883" s="95">
        <v>14958.9</v>
      </c>
      <c r="G883" s="95">
        <v>20712.3</v>
      </c>
      <c r="H883" s="95">
        <v>680.95</v>
      </c>
      <c r="I883" s="96">
        <v>955.95</v>
      </c>
      <c r="J883" s="97">
        <v>123.29</v>
      </c>
      <c r="K883" s="95">
        <v>142.46</v>
      </c>
      <c r="L883" s="95">
        <v>143.74</v>
      </c>
      <c r="M883" s="95">
        <v>147.05000000000001</v>
      </c>
      <c r="N883" s="134" t="str">
        <f t="shared" si="39"/>
        <v>2922</v>
      </c>
      <c r="O883" s="135">
        <f t="shared" si="40"/>
        <v>269260</v>
      </c>
      <c r="P883" s="136">
        <f t="shared" si="41"/>
        <v>14958.9</v>
      </c>
    </row>
    <row r="884" spans="1:16" ht="13.5" thickBot="1" x14ac:dyDescent="0.25">
      <c r="A884" s="93" t="s">
        <v>190</v>
      </c>
      <c r="B884" s="93" t="s">
        <v>205</v>
      </c>
      <c r="C884" s="93" t="s">
        <v>206</v>
      </c>
      <c r="D884" s="94">
        <v>266211</v>
      </c>
      <c r="E884" s="94">
        <v>240486</v>
      </c>
      <c r="F884" s="95">
        <v>14789.5</v>
      </c>
      <c r="G884" s="95">
        <v>20477.75</v>
      </c>
      <c r="H884" s="95">
        <v>673.24</v>
      </c>
      <c r="I884" s="96">
        <v>945.13</v>
      </c>
      <c r="J884" s="97">
        <v>121.89</v>
      </c>
      <c r="K884" s="95">
        <v>140.84</v>
      </c>
      <c r="L884" s="95">
        <v>142.11000000000001</v>
      </c>
      <c r="M884" s="95">
        <v>145.38</v>
      </c>
      <c r="N884" s="134" t="str">
        <f t="shared" si="39"/>
        <v>2921</v>
      </c>
      <c r="O884" s="135">
        <f t="shared" si="40"/>
        <v>266211</v>
      </c>
      <c r="P884" s="136">
        <f t="shared" si="41"/>
        <v>14789.5</v>
      </c>
    </row>
    <row r="885" spans="1:16" ht="13.5" thickBot="1" x14ac:dyDescent="0.25">
      <c r="A885" s="93" t="s">
        <v>190</v>
      </c>
      <c r="B885" s="93" t="s">
        <v>207</v>
      </c>
      <c r="C885" s="93" t="s">
        <v>208</v>
      </c>
      <c r="D885" s="94">
        <v>263165</v>
      </c>
      <c r="E885" s="94">
        <v>237440</v>
      </c>
      <c r="F885" s="95">
        <v>14620.3</v>
      </c>
      <c r="G885" s="95">
        <v>20243.45</v>
      </c>
      <c r="H885" s="95">
        <v>665.54</v>
      </c>
      <c r="I885" s="96">
        <v>934.31</v>
      </c>
      <c r="J885" s="97">
        <v>120.5</v>
      </c>
      <c r="K885" s="95">
        <v>139.24</v>
      </c>
      <c r="L885" s="95">
        <v>140.49</v>
      </c>
      <c r="M885" s="95">
        <v>143.72</v>
      </c>
      <c r="N885" s="134" t="str">
        <f t="shared" si="39"/>
        <v>2920</v>
      </c>
      <c r="O885" s="135">
        <f t="shared" si="40"/>
        <v>263165</v>
      </c>
      <c r="P885" s="136">
        <f t="shared" si="41"/>
        <v>14620.3</v>
      </c>
    </row>
    <row r="886" spans="1:16" ht="13.5" thickBot="1" x14ac:dyDescent="0.25">
      <c r="A886" s="93" t="s">
        <v>190</v>
      </c>
      <c r="B886" s="93" t="s">
        <v>209</v>
      </c>
      <c r="C886" s="93" t="s">
        <v>210</v>
      </c>
      <c r="D886" s="94">
        <v>260119</v>
      </c>
      <c r="E886" s="94">
        <v>234394</v>
      </c>
      <c r="F886" s="95">
        <v>14451.05</v>
      </c>
      <c r="G886" s="95">
        <v>20009.150000000001</v>
      </c>
      <c r="H886" s="95">
        <v>657.84</v>
      </c>
      <c r="I886" s="96">
        <v>923.5</v>
      </c>
      <c r="J886" s="97">
        <v>119.1</v>
      </c>
      <c r="K886" s="95">
        <v>137.62</v>
      </c>
      <c r="L886" s="95">
        <v>138.86000000000001</v>
      </c>
      <c r="M886" s="95">
        <v>142.05000000000001</v>
      </c>
      <c r="N886" s="134" t="str">
        <f t="shared" si="39"/>
        <v>2919</v>
      </c>
      <c r="O886" s="135">
        <f t="shared" si="40"/>
        <v>260119</v>
      </c>
      <c r="P886" s="136">
        <f t="shared" si="41"/>
        <v>14451.05</v>
      </c>
    </row>
    <row r="887" spans="1:16" ht="13.5" thickBot="1" x14ac:dyDescent="0.25">
      <c r="A887" s="93" t="s">
        <v>190</v>
      </c>
      <c r="B887" s="93" t="s">
        <v>211</v>
      </c>
      <c r="C887" s="93" t="s">
        <v>212</v>
      </c>
      <c r="D887" s="94">
        <v>256562</v>
      </c>
      <c r="E887" s="94">
        <v>230837</v>
      </c>
      <c r="F887" s="95">
        <v>14253.45</v>
      </c>
      <c r="G887" s="95">
        <v>19735.55</v>
      </c>
      <c r="H887" s="95">
        <v>648.84</v>
      </c>
      <c r="I887" s="96">
        <v>910.87</v>
      </c>
      <c r="J887" s="97">
        <v>117.47</v>
      </c>
      <c r="K887" s="95">
        <v>135.74</v>
      </c>
      <c r="L887" s="95">
        <v>136.96</v>
      </c>
      <c r="M887" s="95">
        <v>140.11000000000001</v>
      </c>
      <c r="N887" s="134" t="str">
        <f t="shared" si="39"/>
        <v>2918</v>
      </c>
      <c r="O887" s="135">
        <f t="shared" si="40"/>
        <v>256562</v>
      </c>
      <c r="P887" s="136">
        <f t="shared" si="41"/>
        <v>14253.45</v>
      </c>
    </row>
    <row r="888" spans="1:16" ht="13.5" thickBot="1" x14ac:dyDescent="0.25">
      <c r="A888" s="93" t="s">
        <v>190</v>
      </c>
      <c r="B888" s="93" t="s">
        <v>213</v>
      </c>
      <c r="C888" s="93" t="s">
        <v>214</v>
      </c>
      <c r="D888" s="94">
        <v>253005</v>
      </c>
      <c r="E888" s="94">
        <v>227280</v>
      </c>
      <c r="F888" s="95">
        <v>14055.85</v>
      </c>
      <c r="G888" s="95">
        <v>19461.900000000001</v>
      </c>
      <c r="H888" s="95">
        <v>639.84</v>
      </c>
      <c r="I888" s="96">
        <v>898.24</v>
      </c>
      <c r="J888" s="97">
        <v>115.84</v>
      </c>
      <c r="K888" s="95">
        <v>133.85</v>
      </c>
      <c r="L888" s="95">
        <v>135.06</v>
      </c>
      <c r="M888" s="95">
        <v>138.16</v>
      </c>
      <c r="N888" s="134" t="str">
        <f t="shared" si="39"/>
        <v>2917</v>
      </c>
      <c r="O888" s="135">
        <f t="shared" si="40"/>
        <v>253005</v>
      </c>
      <c r="P888" s="136">
        <f t="shared" si="41"/>
        <v>14055.85</v>
      </c>
    </row>
    <row r="889" spans="1:16" ht="13.5" thickBot="1" x14ac:dyDescent="0.25">
      <c r="A889" s="93" t="s">
        <v>190</v>
      </c>
      <c r="B889" s="93" t="s">
        <v>215</v>
      </c>
      <c r="C889" s="93" t="s">
        <v>216</v>
      </c>
      <c r="D889" s="94">
        <v>249451</v>
      </c>
      <c r="E889" s="94">
        <v>223726</v>
      </c>
      <c r="F889" s="95">
        <v>13858.4</v>
      </c>
      <c r="G889" s="95">
        <v>19188.55</v>
      </c>
      <c r="H889" s="95">
        <v>630.86</v>
      </c>
      <c r="I889" s="96">
        <v>885.62</v>
      </c>
      <c r="J889" s="97">
        <v>114.22</v>
      </c>
      <c r="K889" s="95">
        <v>131.97999999999999</v>
      </c>
      <c r="L889" s="95">
        <v>133.16999999999999</v>
      </c>
      <c r="M889" s="95">
        <v>136.22999999999999</v>
      </c>
      <c r="N889" s="134" t="str">
        <f t="shared" si="39"/>
        <v>2916</v>
      </c>
      <c r="O889" s="135">
        <f t="shared" si="40"/>
        <v>249451</v>
      </c>
      <c r="P889" s="136">
        <f t="shared" si="41"/>
        <v>13858.4</v>
      </c>
    </row>
    <row r="890" spans="1:16" ht="13.5" thickBot="1" x14ac:dyDescent="0.25">
      <c r="A890" s="93" t="s">
        <v>190</v>
      </c>
      <c r="B890" s="93" t="s">
        <v>217</v>
      </c>
      <c r="C890" s="93" t="s">
        <v>218</v>
      </c>
      <c r="D890" s="94">
        <v>245892</v>
      </c>
      <c r="E890" s="94">
        <v>220167</v>
      </c>
      <c r="F890" s="95">
        <v>13660.65</v>
      </c>
      <c r="G890" s="95">
        <v>18914.75</v>
      </c>
      <c r="H890" s="95">
        <v>621.86</v>
      </c>
      <c r="I890" s="96">
        <v>872.99</v>
      </c>
      <c r="J890" s="97">
        <v>112.59</v>
      </c>
      <c r="K890" s="95">
        <v>130.1</v>
      </c>
      <c r="L890" s="95">
        <v>131.27000000000001</v>
      </c>
      <c r="M890" s="95">
        <v>134.29</v>
      </c>
      <c r="N890" s="134" t="str">
        <f t="shared" si="39"/>
        <v>2915</v>
      </c>
      <c r="O890" s="135">
        <f t="shared" si="40"/>
        <v>245892</v>
      </c>
      <c r="P890" s="136">
        <f t="shared" si="41"/>
        <v>13660.65</v>
      </c>
    </row>
    <row r="891" spans="1:16" ht="13.5" thickBot="1" x14ac:dyDescent="0.25">
      <c r="A891" s="93" t="s">
        <v>190</v>
      </c>
      <c r="B891" s="93" t="s">
        <v>219</v>
      </c>
      <c r="C891" s="93" t="s">
        <v>220</v>
      </c>
      <c r="D891" s="94">
        <v>242335</v>
      </c>
      <c r="E891" s="94">
        <v>216610</v>
      </c>
      <c r="F891" s="95">
        <v>13463.05</v>
      </c>
      <c r="G891" s="95">
        <v>18641.150000000001</v>
      </c>
      <c r="H891" s="95">
        <v>612.86</v>
      </c>
      <c r="I891" s="96">
        <v>860.36</v>
      </c>
      <c r="J891" s="97">
        <v>110.96</v>
      </c>
      <c r="K891" s="95">
        <v>128.21</v>
      </c>
      <c r="L891" s="95">
        <v>129.37</v>
      </c>
      <c r="M891" s="95">
        <v>132.34</v>
      </c>
      <c r="N891" s="134" t="str">
        <f t="shared" si="39"/>
        <v>2914</v>
      </c>
      <c r="O891" s="135">
        <f t="shared" si="40"/>
        <v>242335</v>
      </c>
      <c r="P891" s="136">
        <f t="shared" si="41"/>
        <v>13463.05</v>
      </c>
    </row>
    <row r="892" spans="1:16" ht="13.5" thickBot="1" x14ac:dyDescent="0.25">
      <c r="A892" s="93" t="s">
        <v>190</v>
      </c>
      <c r="B892" s="93" t="s">
        <v>221</v>
      </c>
      <c r="C892" s="93" t="s">
        <v>222</v>
      </c>
      <c r="D892" s="94">
        <v>238780</v>
      </c>
      <c r="E892" s="94">
        <v>213055</v>
      </c>
      <c r="F892" s="95">
        <v>13265.55</v>
      </c>
      <c r="G892" s="95">
        <v>18367.7</v>
      </c>
      <c r="H892" s="95">
        <v>603.87</v>
      </c>
      <c r="I892" s="96">
        <v>847.74</v>
      </c>
      <c r="J892" s="97">
        <v>109.33</v>
      </c>
      <c r="K892" s="95">
        <v>126.33</v>
      </c>
      <c r="L892" s="95">
        <v>127.47</v>
      </c>
      <c r="M892" s="95">
        <v>130.4</v>
      </c>
      <c r="N892" s="134" t="str">
        <f t="shared" si="39"/>
        <v>2913</v>
      </c>
      <c r="O892" s="135">
        <f t="shared" si="40"/>
        <v>238780</v>
      </c>
      <c r="P892" s="136">
        <f t="shared" si="41"/>
        <v>13265.55</v>
      </c>
    </row>
    <row r="893" spans="1:16" ht="13.5" thickBot="1" x14ac:dyDescent="0.25">
      <c r="A893" s="93" t="s">
        <v>190</v>
      </c>
      <c r="B893" s="93" t="s">
        <v>223</v>
      </c>
      <c r="C893" s="93" t="s">
        <v>180</v>
      </c>
      <c r="D893" s="94">
        <v>235223</v>
      </c>
      <c r="E893" s="94">
        <v>209498</v>
      </c>
      <c r="F893" s="95">
        <v>13067.95</v>
      </c>
      <c r="G893" s="95">
        <v>18094.099999999999</v>
      </c>
      <c r="H893" s="95">
        <v>594.87</v>
      </c>
      <c r="I893" s="96">
        <v>835.11</v>
      </c>
      <c r="J893" s="97">
        <v>107.7</v>
      </c>
      <c r="K893" s="95">
        <v>124.45</v>
      </c>
      <c r="L893" s="95">
        <v>125.57</v>
      </c>
      <c r="M893" s="95">
        <v>128.44999999999999</v>
      </c>
      <c r="N893" s="134" t="str">
        <f t="shared" si="39"/>
        <v>2912</v>
      </c>
      <c r="O893" s="135">
        <f t="shared" si="40"/>
        <v>235223</v>
      </c>
      <c r="P893" s="136">
        <f t="shared" si="41"/>
        <v>13067.95</v>
      </c>
    </row>
    <row r="894" spans="1:16" ht="13.5" thickBot="1" x14ac:dyDescent="0.25">
      <c r="A894" s="93" t="s">
        <v>190</v>
      </c>
      <c r="B894" s="93" t="s">
        <v>224</v>
      </c>
      <c r="C894" s="93" t="s">
        <v>179</v>
      </c>
      <c r="D894" s="94">
        <v>231668</v>
      </c>
      <c r="E894" s="94">
        <v>205943</v>
      </c>
      <c r="F894" s="95">
        <v>12870.45</v>
      </c>
      <c r="G894" s="95">
        <v>17820.599999999999</v>
      </c>
      <c r="H894" s="95">
        <v>585.88</v>
      </c>
      <c r="I894" s="96">
        <v>822.49</v>
      </c>
      <c r="J894" s="97">
        <v>106.08</v>
      </c>
      <c r="K894" s="95">
        <v>122.58</v>
      </c>
      <c r="L894" s="95">
        <v>123.68</v>
      </c>
      <c r="M894" s="95">
        <v>126.52</v>
      </c>
      <c r="N894" s="134" t="str">
        <f t="shared" si="39"/>
        <v>2911</v>
      </c>
      <c r="O894" s="135">
        <f t="shared" si="40"/>
        <v>231668</v>
      </c>
      <c r="P894" s="136">
        <f t="shared" si="41"/>
        <v>12870.45</v>
      </c>
    </row>
    <row r="895" spans="1:16" ht="13.5" thickBot="1" x14ac:dyDescent="0.25">
      <c r="A895" s="93" t="s">
        <v>190</v>
      </c>
      <c r="B895" s="93" t="s">
        <v>225</v>
      </c>
      <c r="C895" s="93" t="s">
        <v>178</v>
      </c>
      <c r="D895" s="94">
        <v>228112</v>
      </c>
      <c r="E895" s="94">
        <v>202387</v>
      </c>
      <c r="F895" s="95">
        <v>12672.9</v>
      </c>
      <c r="G895" s="95">
        <v>17547.099999999999</v>
      </c>
      <c r="H895" s="95">
        <v>576.89</v>
      </c>
      <c r="I895" s="96">
        <v>809.87</v>
      </c>
      <c r="J895" s="97">
        <v>104.45</v>
      </c>
      <c r="K895" s="95">
        <v>120.69</v>
      </c>
      <c r="L895" s="95">
        <v>121.78</v>
      </c>
      <c r="M895" s="95">
        <v>124.58</v>
      </c>
      <c r="N895" s="134" t="str">
        <f t="shared" si="39"/>
        <v>2910</v>
      </c>
      <c r="O895" s="135">
        <f t="shared" si="40"/>
        <v>228112</v>
      </c>
      <c r="P895" s="136">
        <f t="shared" si="41"/>
        <v>12672.9</v>
      </c>
    </row>
    <row r="896" spans="1:16" ht="13.5" thickBot="1" x14ac:dyDescent="0.25">
      <c r="A896" s="93" t="s">
        <v>190</v>
      </c>
      <c r="B896" s="93" t="s">
        <v>226</v>
      </c>
      <c r="C896" s="93" t="s">
        <v>227</v>
      </c>
      <c r="D896" s="94">
        <v>224554</v>
      </c>
      <c r="E896" s="94">
        <v>198829</v>
      </c>
      <c r="F896" s="95">
        <v>12475.2</v>
      </c>
      <c r="G896" s="95">
        <v>17273.400000000001</v>
      </c>
      <c r="H896" s="95">
        <v>567.89</v>
      </c>
      <c r="I896" s="96">
        <v>797.23</v>
      </c>
      <c r="J896" s="97">
        <v>102.82</v>
      </c>
      <c r="K896" s="95">
        <v>118.81</v>
      </c>
      <c r="L896" s="95">
        <v>119.88</v>
      </c>
      <c r="M896" s="95">
        <v>122.63</v>
      </c>
      <c r="N896" s="134" t="str">
        <f t="shared" si="39"/>
        <v>2909</v>
      </c>
      <c r="O896" s="135">
        <f t="shared" si="40"/>
        <v>224554</v>
      </c>
      <c r="P896" s="136">
        <f t="shared" si="41"/>
        <v>12475.2</v>
      </c>
    </row>
    <row r="897" spans="1:16" ht="13.5" thickBot="1" x14ac:dyDescent="0.25">
      <c r="A897" s="93" t="s">
        <v>190</v>
      </c>
      <c r="B897" s="93" t="s">
        <v>228</v>
      </c>
      <c r="C897" s="93" t="s">
        <v>229</v>
      </c>
      <c r="D897" s="94">
        <v>220996</v>
      </c>
      <c r="E897" s="94">
        <v>195271</v>
      </c>
      <c r="F897" s="95">
        <v>12277.55</v>
      </c>
      <c r="G897" s="95">
        <v>16999.7</v>
      </c>
      <c r="H897" s="95">
        <v>558.89</v>
      </c>
      <c r="I897" s="96">
        <v>784.6</v>
      </c>
      <c r="J897" s="97">
        <v>101.19</v>
      </c>
      <c r="K897" s="95">
        <v>116.93</v>
      </c>
      <c r="L897" s="95">
        <v>117.98</v>
      </c>
      <c r="M897" s="95">
        <v>120.69</v>
      </c>
      <c r="N897" s="134" t="str">
        <f t="shared" si="39"/>
        <v>2908</v>
      </c>
      <c r="O897" s="135">
        <f t="shared" si="40"/>
        <v>220996</v>
      </c>
      <c r="P897" s="136">
        <f t="shared" si="41"/>
        <v>12277.55</v>
      </c>
    </row>
    <row r="898" spans="1:16" ht="13.5" thickBot="1" x14ac:dyDescent="0.25">
      <c r="A898" s="93" t="s">
        <v>190</v>
      </c>
      <c r="B898" s="93" t="s">
        <v>230</v>
      </c>
      <c r="C898" s="93" t="s">
        <v>231</v>
      </c>
      <c r="D898" s="94">
        <v>217441</v>
      </c>
      <c r="E898" s="94">
        <v>191716</v>
      </c>
      <c r="F898" s="95">
        <v>12080.05</v>
      </c>
      <c r="G898" s="95">
        <v>16726.25</v>
      </c>
      <c r="H898" s="95">
        <v>549.9</v>
      </c>
      <c r="I898" s="96">
        <v>771.98</v>
      </c>
      <c r="J898" s="97">
        <v>99.56</v>
      </c>
      <c r="K898" s="95">
        <v>115.04</v>
      </c>
      <c r="L898" s="95">
        <v>116.08</v>
      </c>
      <c r="M898" s="95">
        <v>118.75</v>
      </c>
      <c r="N898" s="134" t="str">
        <f t="shared" si="39"/>
        <v>2907</v>
      </c>
      <c r="O898" s="135">
        <f t="shared" si="40"/>
        <v>217441</v>
      </c>
      <c r="P898" s="136">
        <f t="shared" si="41"/>
        <v>12080.05</v>
      </c>
    </row>
    <row r="899" spans="1:16" ht="13.5" thickBot="1" x14ac:dyDescent="0.25">
      <c r="A899" s="93" t="s">
        <v>190</v>
      </c>
      <c r="B899" s="93" t="s">
        <v>232</v>
      </c>
      <c r="C899" s="93" t="s">
        <v>233</v>
      </c>
      <c r="D899" s="94">
        <v>213886</v>
      </c>
      <c r="E899" s="94">
        <v>188161</v>
      </c>
      <c r="F899" s="95">
        <v>11882.55</v>
      </c>
      <c r="G899" s="95">
        <v>16452.75</v>
      </c>
      <c r="H899" s="95">
        <v>540.91</v>
      </c>
      <c r="I899" s="96">
        <v>759.36</v>
      </c>
      <c r="J899" s="97">
        <v>97.93</v>
      </c>
      <c r="K899" s="95">
        <v>113.16</v>
      </c>
      <c r="L899" s="95">
        <v>114.18</v>
      </c>
      <c r="M899" s="95">
        <v>116.8</v>
      </c>
      <c r="N899" s="134" t="str">
        <f t="shared" si="39"/>
        <v>2906</v>
      </c>
      <c r="O899" s="135">
        <f t="shared" si="40"/>
        <v>213886</v>
      </c>
      <c r="P899" s="136">
        <f t="shared" si="41"/>
        <v>11882.55</v>
      </c>
    </row>
    <row r="900" spans="1:16" ht="13.5" thickBot="1" x14ac:dyDescent="0.25">
      <c r="A900" s="93" t="s">
        <v>190</v>
      </c>
      <c r="B900" s="93" t="s">
        <v>234</v>
      </c>
      <c r="C900" s="93" t="s">
        <v>235</v>
      </c>
      <c r="D900" s="94">
        <v>210330</v>
      </c>
      <c r="E900" s="94">
        <v>184605</v>
      </c>
      <c r="F900" s="95">
        <v>11685</v>
      </c>
      <c r="G900" s="95">
        <v>16179.25</v>
      </c>
      <c r="H900" s="95">
        <v>531.91999999999996</v>
      </c>
      <c r="I900" s="96">
        <v>746.73</v>
      </c>
      <c r="J900" s="97">
        <v>96.3</v>
      </c>
      <c r="K900" s="95">
        <v>111.27</v>
      </c>
      <c r="L900" s="95">
        <v>112.28</v>
      </c>
      <c r="M900" s="95">
        <v>114.86</v>
      </c>
      <c r="N900" s="134" t="str">
        <f t="shared" si="39"/>
        <v>2905</v>
      </c>
      <c r="O900" s="135">
        <f t="shared" si="40"/>
        <v>210330</v>
      </c>
      <c r="P900" s="136">
        <f t="shared" si="41"/>
        <v>11685</v>
      </c>
    </row>
    <row r="901" spans="1:16" ht="13.5" thickBot="1" x14ac:dyDescent="0.25">
      <c r="A901" s="93" t="s">
        <v>190</v>
      </c>
      <c r="B901" s="93" t="s">
        <v>236</v>
      </c>
      <c r="C901" s="93" t="s">
        <v>237</v>
      </c>
      <c r="D901" s="94">
        <v>206773</v>
      </c>
      <c r="E901" s="94">
        <v>181048</v>
      </c>
      <c r="F901" s="95">
        <v>11487.4</v>
      </c>
      <c r="G901" s="95">
        <v>15905.6</v>
      </c>
      <c r="H901" s="95">
        <v>522.91999999999996</v>
      </c>
      <c r="I901" s="96">
        <v>734.11</v>
      </c>
      <c r="J901" s="97">
        <v>94.68</v>
      </c>
      <c r="K901" s="95">
        <v>109.4</v>
      </c>
      <c r="L901" s="95">
        <v>110.39</v>
      </c>
      <c r="M901" s="95">
        <v>112.92</v>
      </c>
      <c r="N901" s="134" t="str">
        <f t="shared" si="39"/>
        <v>2904</v>
      </c>
      <c r="O901" s="135">
        <f t="shared" si="40"/>
        <v>206773</v>
      </c>
      <c r="P901" s="136">
        <f t="shared" si="41"/>
        <v>11487.4</v>
      </c>
    </row>
    <row r="902" spans="1:16" ht="13.5" thickBot="1" x14ac:dyDescent="0.25">
      <c r="A902" s="93" t="s">
        <v>190</v>
      </c>
      <c r="B902" s="93" t="s">
        <v>238</v>
      </c>
      <c r="C902" s="93" t="s">
        <v>239</v>
      </c>
      <c r="D902" s="94">
        <v>203216</v>
      </c>
      <c r="E902" s="94">
        <v>177491</v>
      </c>
      <c r="F902" s="95">
        <v>11289.8</v>
      </c>
      <c r="G902" s="95">
        <v>15632</v>
      </c>
      <c r="H902" s="95">
        <v>513.92999999999995</v>
      </c>
      <c r="I902" s="96">
        <v>721.48</v>
      </c>
      <c r="J902" s="97">
        <v>93.05</v>
      </c>
      <c r="K902" s="95">
        <v>107.52</v>
      </c>
      <c r="L902" s="95">
        <v>108.49</v>
      </c>
      <c r="M902" s="95">
        <v>110.98</v>
      </c>
      <c r="N902" s="134" t="str">
        <f t="shared" si="39"/>
        <v>2903</v>
      </c>
      <c r="O902" s="135">
        <f t="shared" si="40"/>
        <v>203216</v>
      </c>
      <c r="P902" s="136">
        <f t="shared" si="41"/>
        <v>11289.8</v>
      </c>
    </row>
    <row r="903" spans="1:16" ht="13.5" thickBot="1" x14ac:dyDescent="0.25">
      <c r="A903" s="93" t="s">
        <v>190</v>
      </c>
      <c r="B903" s="93" t="s">
        <v>240</v>
      </c>
      <c r="C903" s="93" t="s">
        <v>241</v>
      </c>
      <c r="D903" s="94">
        <v>196105</v>
      </c>
      <c r="E903" s="94">
        <v>170380</v>
      </c>
      <c r="F903" s="95">
        <v>10894.7</v>
      </c>
      <c r="G903" s="95">
        <v>15085</v>
      </c>
      <c r="H903" s="95">
        <v>495.95</v>
      </c>
      <c r="I903" s="96">
        <v>696.23</v>
      </c>
      <c r="J903" s="97">
        <v>89.79</v>
      </c>
      <c r="K903" s="95">
        <v>103.75</v>
      </c>
      <c r="L903" s="95">
        <v>104.69</v>
      </c>
      <c r="M903" s="95">
        <v>107.09</v>
      </c>
      <c r="N903" s="134" t="str">
        <f t="shared" ref="N903:N904" si="42">_xlfn.NUMBERVALUE(A903)&amp;C903</f>
        <v>2902</v>
      </c>
      <c r="O903" s="135">
        <f t="shared" ref="O903:O904" si="43">D903</f>
        <v>196105</v>
      </c>
      <c r="P903" s="136">
        <f t="shared" ref="P903:P904" si="44">F903</f>
        <v>10894.7</v>
      </c>
    </row>
    <row r="904" spans="1:16" ht="13.5" thickBot="1" x14ac:dyDescent="0.25">
      <c r="A904" s="93" t="s">
        <v>190</v>
      </c>
      <c r="B904" s="93" t="s">
        <v>242</v>
      </c>
      <c r="C904" s="93" t="s">
        <v>184</v>
      </c>
      <c r="D904" s="94">
        <v>188993</v>
      </c>
      <c r="E904" s="94">
        <v>163268</v>
      </c>
      <c r="F904" s="95">
        <v>10499.6</v>
      </c>
      <c r="G904" s="95">
        <v>14537.9</v>
      </c>
      <c r="H904" s="95">
        <v>477.96</v>
      </c>
      <c r="I904" s="96">
        <v>670.98</v>
      </c>
      <c r="J904" s="97">
        <v>86.54</v>
      </c>
      <c r="K904" s="95">
        <v>100</v>
      </c>
      <c r="L904" s="95">
        <v>100.9</v>
      </c>
      <c r="M904" s="95">
        <v>103.22</v>
      </c>
      <c r="N904" s="134" t="str">
        <f t="shared" si="42"/>
        <v>2901</v>
      </c>
      <c r="O904" s="135">
        <f t="shared" si="43"/>
        <v>188993</v>
      </c>
      <c r="P904" s="136">
        <f t="shared" si="44"/>
        <v>10499.6</v>
      </c>
    </row>
    <row r="905" spans="1:16" x14ac:dyDescent="0.2">
      <c r="A905" s="156" t="s">
        <v>243</v>
      </c>
      <c r="B905" s="157"/>
      <c r="C905" s="157"/>
      <c r="D905" s="157"/>
      <c r="E905" s="157"/>
      <c r="F905" s="157"/>
      <c r="G905" s="157"/>
      <c r="H905" s="157"/>
      <c r="I905" s="157"/>
      <c r="J905" s="157"/>
      <c r="K905" s="157"/>
      <c r="L905" s="157"/>
      <c r="M905" s="157"/>
    </row>
    <row r="906" spans="1:16" x14ac:dyDescent="0.2">
      <c r="A906" s="164" t="s">
        <v>244</v>
      </c>
      <c r="B906" s="151"/>
      <c r="C906" s="151"/>
      <c r="D906" s="151"/>
      <c r="E906" s="151"/>
      <c r="F906" s="151"/>
      <c r="G906" s="151"/>
      <c r="H906" s="151"/>
      <c r="I906" s="151"/>
      <c r="J906" s="151"/>
      <c r="K906" s="151"/>
      <c r="L906" s="151"/>
      <c r="M906" s="151"/>
    </row>
    <row r="907" spans="1:16" x14ac:dyDescent="0.2">
      <c r="A907" s="164" t="s">
        <v>245</v>
      </c>
      <c r="B907" s="151"/>
      <c r="C907" s="151"/>
      <c r="D907" s="151"/>
      <c r="E907" s="151"/>
      <c r="F907" s="151"/>
      <c r="G907" s="151"/>
      <c r="H907" s="151"/>
      <c r="I907" s="151"/>
      <c r="J907" s="151"/>
      <c r="K907" s="151"/>
      <c r="L907" s="151"/>
      <c r="M907" s="151"/>
    </row>
    <row r="908" spans="1:16" x14ac:dyDescent="0.2">
      <c r="A908" s="164" t="s">
        <v>246</v>
      </c>
      <c r="B908" s="151"/>
      <c r="C908" s="151"/>
      <c r="D908" s="151"/>
      <c r="E908" s="151"/>
      <c r="F908" s="151"/>
      <c r="G908" s="151"/>
      <c r="H908" s="151"/>
      <c r="I908" s="151"/>
      <c r="J908" s="151"/>
      <c r="K908" s="151"/>
      <c r="L908" s="151"/>
      <c r="M908" s="151"/>
    </row>
    <row r="909" spans="1:16" x14ac:dyDescent="0.2">
      <c r="A909" s="158" t="s">
        <v>505</v>
      </c>
      <c r="B909" s="151"/>
      <c r="C909" s="151"/>
      <c r="D909" s="151"/>
      <c r="E909" s="151"/>
      <c r="F909" s="151"/>
      <c r="G909" s="151"/>
      <c r="H909" s="151"/>
      <c r="I909" s="151"/>
      <c r="J909" s="151"/>
      <c r="K909" s="159" t="s">
        <v>247</v>
      </c>
      <c r="L909" s="151"/>
      <c r="M909" s="151"/>
    </row>
  </sheetData>
  <sheetProtection algorithmName="SHA-512" hashValue="JBkGMaFZ/I1imgM1l0j7G3fUUQF7o291RIb6U1MMYqde4CMfwoQ3B4x1ZaqBkvRz1FNERXBlHbVJawkpextqkw==" saltValue="HH2fEcxm+AWkV46r+ZvDnOjJTFL0u+JIp4bYwvFTqq5p/Xyl5OdbdDfPqtSFzWuuW43oOS4aMdex14A2wDYAHzogwbQxtv/60IAuPab34MAQKiXKfRG8+P205zUZ1rnQVFEmXvpRWzG6x0r7JXsGcoxINtXiIUsJlEkW+Lia6TrrxhLneopoCZfBnKSb+pG4DWedjPqAVPBAP1XKqy/B/PaEFtTwLPyLR1u0BFoT6PCDnQd1vUwDTGYesEQkgtNeZrBKeUr7C7wqrK3NP9N8qPC0kQBgxVTY3/7RkFdJy4NJVxXi78sFkn0XAsRLLf2KhDITxJaqKmW2AEdMRguztA==" spinCount="100000" sheet="1" objects="1" scenarios="1"/>
  <mergeCells count="21">
    <mergeCell ref="A909:J909"/>
    <mergeCell ref="K909:M909"/>
    <mergeCell ref="H3:H4"/>
    <mergeCell ref="I3:I4"/>
    <mergeCell ref="J3:J4"/>
    <mergeCell ref="K3:K4"/>
    <mergeCell ref="L3:L4"/>
    <mergeCell ref="A907:M907"/>
    <mergeCell ref="A908:M908"/>
    <mergeCell ref="G3:G4"/>
    <mergeCell ref="A3:A4"/>
    <mergeCell ref="C3:C4"/>
    <mergeCell ref="D3:D4"/>
    <mergeCell ref="E3:E4"/>
    <mergeCell ref="F3:F4"/>
    <mergeCell ref="A906:M906"/>
    <mergeCell ref="A1:F1"/>
    <mergeCell ref="G1:M1"/>
    <mergeCell ref="A2:F2"/>
    <mergeCell ref="M3:M4"/>
    <mergeCell ref="A905:M905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4"/>
  <sheetViews>
    <sheetView workbookViewId="0">
      <pane ySplit="1" topLeftCell="A80" activePane="bottomLeft" state="frozen"/>
      <selection pane="bottomLeft" activeCell="B52" sqref="B52"/>
    </sheetView>
  </sheetViews>
  <sheetFormatPr baseColWidth="10" defaultColWidth="11.42578125" defaultRowHeight="12.75" x14ac:dyDescent="0.2"/>
  <cols>
    <col min="1" max="1" width="11.42578125" style="121"/>
    <col min="2" max="2" width="57.140625" style="121" bestFit="1" customWidth="1"/>
    <col min="3" max="3" width="11.42578125" style="121"/>
    <col min="4" max="4" width="2.85546875" style="22" customWidth="1"/>
    <col min="5" max="5" width="17" style="22" bestFit="1" customWidth="1"/>
    <col min="6" max="6" width="2.85546875" style="22" customWidth="1"/>
    <col min="7" max="7" width="11.140625" style="22" bestFit="1" customWidth="1"/>
    <col min="8" max="9" width="11.42578125" style="121"/>
  </cols>
  <sheetData>
    <row r="1" spans="1:9" x14ac:dyDescent="0.2">
      <c r="A1" s="1" t="s">
        <v>248</v>
      </c>
      <c r="B1" s="1" t="s">
        <v>249</v>
      </c>
      <c r="C1" s="1" t="s">
        <v>250</v>
      </c>
      <c r="E1" s="20" t="s">
        <v>251</v>
      </c>
      <c r="G1" s="20" t="s">
        <v>252</v>
      </c>
      <c r="H1" s="36" t="s">
        <v>253</v>
      </c>
      <c r="I1" s="36" t="s">
        <v>254</v>
      </c>
    </row>
    <row r="2" spans="1:9" x14ac:dyDescent="0.2">
      <c r="A2" s="121" t="s">
        <v>255</v>
      </c>
      <c r="B2" s="121" t="s">
        <v>256</v>
      </c>
      <c r="C2" s="121" t="s">
        <v>257</v>
      </c>
      <c r="E2" s="21" t="s">
        <v>3</v>
      </c>
      <c r="G2" s="22">
        <v>2023</v>
      </c>
      <c r="H2" s="35">
        <v>44927</v>
      </c>
      <c r="I2" s="35">
        <v>45291</v>
      </c>
    </row>
    <row r="3" spans="1:9" x14ac:dyDescent="0.2">
      <c r="A3" s="121" t="s">
        <v>258</v>
      </c>
      <c r="B3" s="121" t="s">
        <v>259</v>
      </c>
      <c r="C3" s="121" t="s">
        <v>257</v>
      </c>
      <c r="E3" s="21" t="s">
        <v>260</v>
      </c>
      <c r="G3" s="22">
        <v>2024</v>
      </c>
      <c r="H3" s="35">
        <v>45292</v>
      </c>
      <c r="I3" s="35">
        <v>45657</v>
      </c>
    </row>
    <row r="4" spans="1:9" x14ac:dyDescent="0.2">
      <c r="A4" s="121" t="s">
        <v>261</v>
      </c>
      <c r="B4" s="121" t="s">
        <v>262</v>
      </c>
      <c r="C4" s="121" t="s">
        <v>257</v>
      </c>
      <c r="E4" s="21"/>
      <c r="G4" s="22">
        <v>2025</v>
      </c>
      <c r="H4" s="35">
        <v>45658</v>
      </c>
      <c r="I4" s="35">
        <v>46022</v>
      </c>
    </row>
    <row r="5" spans="1:9" x14ac:dyDescent="0.2">
      <c r="A5" s="121" t="s">
        <v>263</v>
      </c>
      <c r="B5" s="121" t="s">
        <v>264</v>
      </c>
      <c r="C5" s="121" t="s">
        <v>265</v>
      </c>
      <c r="G5" s="123">
        <v>2026</v>
      </c>
      <c r="H5" s="35">
        <v>46023</v>
      </c>
      <c r="I5" s="35">
        <v>46387</v>
      </c>
    </row>
    <row r="6" spans="1:9" x14ac:dyDescent="0.2">
      <c r="A6" s="121" t="s">
        <v>266</v>
      </c>
      <c r="B6" s="121" t="s">
        <v>267</v>
      </c>
      <c r="C6" s="121" t="s">
        <v>265</v>
      </c>
      <c r="G6" s="21"/>
    </row>
    <row r="7" spans="1:9" x14ac:dyDescent="0.2">
      <c r="A7" s="121" t="s">
        <v>268</v>
      </c>
      <c r="B7" s="121" t="s">
        <v>269</v>
      </c>
      <c r="C7" s="121" t="s">
        <v>257</v>
      </c>
      <c r="G7" s="21"/>
    </row>
    <row r="8" spans="1:9" x14ac:dyDescent="0.2">
      <c r="A8" s="121" t="s">
        <v>270</v>
      </c>
      <c r="B8" s="121" t="s">
        <v>271</v>
      </c>
      <c r="C8" s="121" t="s">
        <v>265</v>
      </c>
    </row>
    <row r="9" spans="1:9" x14ac:dyDescent="0.2">
      <c r="A9" s="121" t="s">
        <v>272</v>
      </c>
      <c r="B9" s="121" t="s">
        <v>273</v>
      </c>
      <c r="C9" s="121" t="s">
        <v>257</v>
      </c>
    </row>
    <row r="10" spans="1:9" x14ac:dyDescent="0.2">
      <c r="A10" s="121" t="s">
        <v>274</v>
      </c>
      <c r="B10" s="121" t="s">
        <v>275</v>
      </c>
      <c r="C10" s="121" t="s">
        <v>265</v>
      </c>
    </row>
    <row r="11" spans="1:9" x14ac:dyDescent="0.2">
      <c r="A11" s="121" t="s">
        <v>276</v>
      </c>
      <c r="B11" s="124" t="s">
        <v>497</v>
      </c>
      <c r="C11" s="121" t="s">
        <v>265</v>
      </c>
    </row>
    <row r="12" spans="1:9" x14ac:dyDescent="0.2">
      <c r="A12" s="121" t="s">
        <v>277</v>
      </c>
      <c r="B12" s="121" t="s">
        <v>278</v>
      </c>
      <c r="C12" s="121" t="s">
        <v>257</v>
      </c>
    </row>
    <row r="13" spans="1:9" x14ac:dyDescent="0.2">
      <c r="A13" s="121" t="s">
        <v>279</v>
      </c>
      <c r="B13" s="124" t="s">
        <v>498</v>
      </c>
      <c r="C13" s="121" t="s">
        <v>257</v>
      </c>
    </row>
    <row r="14" spans="1:9" x14ac:dyDescent="0.2">
      <c r="A14" s="121" t="s">
        <v>280</v>
      </c>
      <c r="B14" s="121" t="s">
        <v>281</v>
      </c>
      <c r="C14" s="121" t="s">
        <v>265</v>
      </c>
    </row>
    <row r="15" spans="1:9" x14ac:dyDescent="0.2">
      <c r="A15" s="121" t="s">
        <v>282</v>
      </c>
      <c r="B15" s="121" t="s">
        <v>283</v>
      </c>
      <c r="C15" s="121" t="s">
        <v>257</v>
      </c>
    </row>
    <row r="16" spans="1:9" x14ac:dyDescent="0.2">
      <c r="A16" s="121" t="s">
        <v>284</v>
      </c>
      <c r="B16" s="121" t="s">
        <v>285</v>
      </c>
      <c r="C16" s="121" t="s">
        <v>265</v>
      </c>
    </row>
    <row r="17" spans="1:3" x14ac:dyDescent="0.2">
      <c r="A17" s="121" t="s">
        <v>286</v>
      </c>
      <c r="B17" s="121" t="s">
        <v>287</v>
      </c>
      <c r="C17" s="121" t="s">
        <v>257</v>
      </c>
    </row>
    <row r="18" spans="1:3" x14ac:dyDescent="0.2">
      <c r="A18" s="121" t="s">
        <v>288</v>
      </c>
      <c r="B18" s="121" t="s">
        <v>492</v>
      </c>
      <c r="C18" s="121" t="s">
        <v>257</v>
      </c>
    </row>
    <row r="19" spans="1:3" x14ac:dyDescent="0.2">
      <c r="A19" s="121" t="s">
        <v>289</v>
      </c>
      <c r="B19" s="121" t="s">
        <v>290</v>
      </c>
      <c r="C19" s="121" t="s">
        <v>257</v>
      </c>
    </row>
    <row r="20" spans="1:3" x14ac:dyDescent="0.2">
      <c r="A20" s="121" t="s">
        <v>291</v>
      </c>
      <c r="B20" s="121" t="s">
        <v>292</v>
      </c>
      <c r="C20" s="121" t="s">
        <v>257</v>
      </c>
    </row>
    <row r="21" spans="1:3" x14ac:dyDescent="0.2">
      <c r="A21" s="121" t="s">
        <v>293</v>
      </c>
      <c r="B21" s="121" t="s">
        <v>294</v>
      </c>
      <c r="C21" s="121" t="s">
        <v>257</v>
      </c>
    </row>
    <row r="22" spans="1:3" x14ac:dyDescent="0.2">
      <c r="A22" s="121" t="s">
        <v>295</v>
      </c>
      <c r="B22" s="121" t="s">
        <v>296</v>
      </c>
      <c r="C22" s="121" t="s">
        <v>257</v>
      </c>
    </row>
    <row r="23" spans="1:3" x14ac:dyDescent="0.2">
      <c r="A23" s="121" t="s">
        <v>297</v>
      </c>
      <c r="B23" s="121" t="s">
        <v>298</v>
      </c>
      <c r="C23" s="121" t="s">
        <v>257</v>
      </c>
    </row>
    <row r="24" spans="1:3" x14ac:dyDescent="0.2">
      <c r="A24" s="121" t="s">
        <v>299</v>
      </c>
      <c r="B24" s="121" t="s">
        <v>300</v>
      </c>
      <c r="C24" s="121" t="s">
        <v>257</v>
      </c>
    </row>
    <row r="25" spans="1:3" x14ac:dyDescent="0.2">
      <c r="A25" s="121" t="s">
        <v>301</v>
      </c>
      <c r="B25" s="121" t="s">
        <v>302</v>
      </c>
      <c r="C25" s="121" t="s">
        <v>257</v>
      </c>
    </row>
    <row r="26" spans="1:3" x14ac:dyDescent="0.2">
      <c r="A26" s="121" t="s">
        <v>303</v>
      </c>
      <c r="B26" s="121" t="s">
        <v>496</v>
      </c>
      <c r="C26" s="121" t="s">
        <v>257</v>
      </c>
    </row>
    <row r="27" spans="1:3" x14ac:dyDescent="0.2">
      <c r="A27" s="121" t="s">
        <v>304</v>
      </c>
      <c r="B27" s="121" t="s">
        <v>490</v>
      </c>
      <c r="C27" s="121" t="s">
        <v>257</v>
      </c>
    </row>
    <row r="28" spans="1:3" x14ac:dyDescent="0.2">
      <c r="A28" s="121" t="s">
        <v>305</v>
      </c>
      <c r="B28" s="121" t="s">
        <v>306</v>
      </c>
      <c r="C28" s="121" t="s">
        <v>257</v>
      </c>
    </row>
    <row r="29" spans="1:3" x14ac:dyDescent="0.2">
      <c r="A29" s="121" t="s">
        <v>307</v>
      </c>
      <c r="B29" s="121" t="s">
        <v>308</v>
      </c>
      <c r="C29" s="121" t="s">
        <v>257</v>
      </c>
    </row>
    <row r="30" spans="1:3" x14ac:dyDescent="0.2">
      <c r="A30" s="121" t="s">
        <v>309</v>
      </c>
      <c r="B30" s="121" t="s">
        <v>310</v>
      </c>
      <c r="C30" s="121" t="s">
        <v>257</v>
      </c>
    </row>
    <row r="31" spans="1:3" x14ac:dyDescent="0.2">
      <c r="A31" s="121" t="s">
        <v>311</v>
      </c>
      <c r="B31" s="121" t="s">
        <v>312</v>
      </c>
      <c r="C31" s="121" t="s">
        <v>257</v>
      </c>
    </row>
    <row r="32" spans="1:3" x14ac:dyDescent="0.2">
      <c r="A32" s="121" t="s">
        <v>313</v>
      </c>
      <c r="B32" s="121" t="s">
        <v>314</v>
      </c>
      <c r="C32" s="121" t="s">
        <v>257</v>
      </c>
    </row>
    <row r="33" spans="1:3" x14ac:dyDescent="0.2">
      <c r="A33" s="121" t="s">
        <v>315</v>
      </c>
      <c r="B33" s="121" t="s">
        <v>316</v>
      </c>
      <c r="C33" s="121" t="s">
        <v>257</v>
      </c>
    </row>
    <row r="34" spans="1:3" x14ac:dyDescent="0.2">
      <c r="A34" s="121" t="s">
        <v>317</v>
      </c>
      <c r="B34" s="121" t="s">
        <v>488</v>
      </c>
      <c r="C34" s="121" t="s">
        <v>257</v>
      </c>
    </row>
    <row r="35" spans="1:3" x14ac:dyDescent="0.2">
      <c r="A35" s="121" t="s">
        <v>318</v>
      </c>
      <c r="B35" s="121" t="s">
        <v>494</v>
      </c>
      <c r="C35" s="121" t="s">
        <v>257</v>
      </c>
    </row>
    <row r="36" spans="1:3" x14ac:dyDescent="0.2">
      <c r="A36" s="121" t="s">
        <v>319</v>
      </c>
      <c r="B36" s="121" t="s">
        <v>320</v>
      </c>
      <c r="C36" s="121" t="s">
        <v>257</v>
      </c>
    </row>
    <row r="37" spans="1:3" x14ac:dyDescent="0.2">
      <c r="A37" s="121" t="s">
        <v>321</v>
      </c>
      <c r="B37" s="121" t="s">
        <v>322</v>
      </c>
      <c r="C37" s="121" t="s">
        <v>257</v>
      </c>
    </row>
    <row r="38" spans="1:3" x14ac:dyDescent="0.2">
      <c r="A38" s="121" t="s">
        <v>323</v>
      </c>
      <c r="B38" s="121" t="s">
        <v>324</v>
      </c>
      <c r="C38" s="121" t="s">
        <v>257</v>
      </c>
    </row>
    <row r="39" spans="1:3" x14ac:dyDescent="0.2">
      <c r="A39" s="121" t="s">
        <v>325</v>
      </c>
      <c r="B39" s="121" t="s">
        <v>489</v>
      </c>
      <c r="C39" s="121" t="s">
        <v>257</v>
      </c>
    </row>
    <row r="40" spans="1:3" x14ac:dyDescent="0.2">
      <c r="A40" s="121" t="s">
        <v>326</v>
      </c>
      <c r="B40" s="121" t="s">
        <v>327</v>
      </c>
      <c r="C40" s="121" t="s">
        <v>257</v>
      </c>
    </row>
    <row r="41" spans="1:3" x14ac:dyDescent="0.2">
      <c r="A41" s="121" t="s">
        <v>328</v>
      </c>
      <c r="B41" s="121" t="s">
        <v>495</v>
      </c>
      <c r="C41" s="121" t="s">
        <v>257</v>
      </c>
    </row>
    <row r="42" spans="1:3" x14ac:dyDescent="0.2">
      <c r="A42" s="121" t="s">
        <v>329</v>
      </c>
      <c r="B42" s="121" t="s">
        <v>487</v>
      </c>
      <c r="C42" s="121" t="s">
        <v>257</v>
      </c>
    </row>
    <row r="43" spans="1:3" x14ac:dyDescent="0.2">
      <c r="A43" s="125" t="s">
        <v>499</v>
      </c>
      <c r="B43" s="125" t="s">
        <v>500</v>
      </c>
      <c r="C43" s="121" t="s">
        <v>257</v>
      </c>
    </row>
    <row r="44" spans="1:3" x14ac:dyDescent="0.2">
      <c r="A44" s="121" t="s">
        <v>330</v>
      </c>
      <c r="B44" s="121" t="s">
        <v>331</v>
      </c>
      <c r="C44" s="121" t="s">
        <v>257</v>
      </c>
    </row>
    <row r="45" spans="1:3" x14ac:dyDescent="0.2">
      <c r="A45" s="121" t="s">
        <v>332</v>
      </c>
      <c r="B45" s="121" t="s">
        <v>491</v>
      </c>
      <c r="C45" s="121" t="s">
        <v>257</v>
      </c>
    </row>
    <row r="46" spans="1:3" x14ac:dyDescent="0.2">
      <c r="A46" s="121" t="s">
        <v>333</v>
      </c>
      <c r="B46" s="121" t="s">
        <v>334</v>
      </c>
      <c r="C46" s="121" t="s">
        <v>257</v>
      </c>
    </row>
    <row r="47" spans="1:3" x14ac:dyDescent="0.2">
      <c r="A47" s="121" t="s">
        <v>335</v>
      </c>
      <c r="B47" s="121" t="s">
        <v>336</v>
      </c>
      <c r="C47" s="121" t="s">
        <v>257</v>
      </c>
    </row>
    <row r="48" spans="1:3" x14ac:dyDescent="0.2">
      <c r="A48" s="121" t="s">
        <v>337</v>
      </c>
      <c r="B48" s="121" t="s">
        <v>338</v>
      </c>
      <c r="C48" s="121" t="s">
        <v>257</v>
      </c>
    </row>
    <row r="49" spans="1:3" x14ac:dyDescent="0.2">
      <c r="A49" s="121" t="s">
        <v>339</v>
      </c>
      <c r="B49" s="121" t="s">
        <v>340</v>
      </c>
      <c r="C49" s="121" t="s">
        <v>257</v>
      </c>
    </row>
    <row r="50" spans="1:3" x14ac:dyDescent="0.2">
      <c r="A50" s="121" t="s">
        <v>341</v>
      </c>
      <c r="B50" s="121" t="s">
        <v>342</v>
      </c>
      <c r="C50" s="121" t="s">
        <v>265</v>
      </c>
    </row>
    <row r="51" spans="1:3" x14ac:dyDescent="0.2">
      <c r="A51" s="121" t="s">
        <v>343</v>
      </c>
      <c r="B51" s="121" t="s">
        <v>344</v>
      </c>
      <c r="C51" s="121" t="s">
        <v>257</v>
      </c>
    </row>
    <row r="52" spans="1:3" x14ac:dyDescent="0.2">
      <c r="A52" s="121" t="s">
        <v>345</v>
      </c>
      <c r="B52" s="121" t="s">
        <v>346</v>
      </c>
      <c r="C52" s="121" t="s">
        <v>265</v>
      </c>
    </row>
    <row r="53" spans="1:3" x14ac:dyDescent="0.2">
      <c r="A53" s="121" t="s">
        <v>347</v>
      </c>
      <c r="B53" s="121" t="s">
        <v>348</v>
      </c>
      <c r="C53" s="121" t="s">
        <v>257</v>
      </c>
    </row>
    <row r="54" spans="1:3" x14ac:dyDescent="0.2">
      <c r="A54" s="121" t="s">
        <v>349</v>
      </c>
      <c r="B54" s="121" t="s">
        <v>350</v>
      </c>
      <c r="C54" s="121" t="s">
        <v>257</v>
      </c>
    </row>
    <row r="55" spans="1:3" x14ac:dyDescent="0.2">
      <c r="A55" s="121" t="s">
        <v>351</v>
      </c>
      <c r="B55" s="121" t="s">
        <v>352</v>
      </c>
      <c r="C55" s="121" t="s">
        <v>257</v>
      </c>
    </row>
    <row r="56" spans="1:3" x14ac:dyDescent="0.2">
      <c r="A56" s="121" t="s">
        <v>353</v>
      </c>
      <c r="B56" s="121" t="s">
        <v>354</v>
      </c>
      <c r="C56" s="121" t="s">
        <v>257</v>
      </c>
    </row>
    <row r="57" spans="1:3" x14ac:dyDescent="0.2">
      <c r="A57" s="121" t="s">
        <v>355</v>
      </c>
      <c r="B57" s="121" t="s">
        <v>356</v>
      </c>
      <c r="C57" s="121" t="s">
        <v>257</v>
      </c>
    </row>
    <row r="58" spans="1:3" x14ac:dyDescent="0.2">
      <c r="A58" s="121" t="s">
        <v>357</v>
      </c>
      <c r="B58" s="121" t="s">
        <v>358</v>
      </c>
      <c r="C58" s="121" t="s">
        <v>257</v>
      </c>
    </row>
    <row r="59" spans="1:3" x14ac:dyDescent="0.2">
      <c r="A59" s="121" t="s">
        <v>359</v>
      </c>
      <c r="B59" s="124" t="s">
        <v>501</v>
      </c>
      <c r="C59" s="121" t="s">
        <v>257</v>
      </c>
    </row>
    <row r="60" spans="1:3" x14ac:dyDescent="0.2">
      <c r="A60" s="124" t="s">
        <v>502</v>
      </c>
      <c r="B60" s="124" t="s">
        <v>487</v>
      </c>
      <c r="C60" s="121" t="s">
        <v>257</v>
      </c>
    </row>
    <row r="61" spans="1:3" x14ac:dyDescent="0.2">
      <c r="A61" s="121" t="s">
        <v>360</v>
      </c>
      <c r="B61" s="121" t="s">
        <v>486</v>
      </c>
      <c r="C61" s="121" t="s">
        <v>257</v>
      </c>
    </row>
    <row r="62" spans="1:3" x14ac:dyDescent="0.2">
      <c r="A62" s="121" t="s">
        <v>361</v>
      </c>
      <c r="B62" s="121" t="s">
        <v>362</v>
      </c>
      <c r="C62" s="121" t="s">
        <v>257</v>
      </c>
    </row>
    <row r="63" spans="1:3" x14ac:dyDescent="0.2">
      <c r="A63" s="121" t="s">
        <v>363</v>
      </c>
      <c r="B63" s="121" t="s">
        <v>364</v>
      </c>
      <c r="C63" s="121" t="s">
        <v>257</v>
      </c>
    </row>
    <row r="64" spans="1:3" x14ac:dyDescent="0.2">
      <c r="A64" s="121" t="s">
        <v>365</v>
      </c>
      <c r="B64" s="121" t="s">
        <v>366</v>
      </c>
      <c r="C64" s="121" t="s">
        <v>257</v>
      </c>
    </row>
    <row r="65" spans="1:3" x14ac:dyDescent="0.2">
      <c r="A65" s="121" t="s">
        <v>367</v>
      </c>
      <c r="B65" s="121" t="s">
        <v>368</v>
      </c>
      <c r="C65" s="121" t="s">
        <v>265</v>
      </c>
    </row>
    <row r="66" spans="1:3" x14ac:dyDescent="0.2">
      <c r="A66" s="121" t="s">
        <v>369</v>
      </c>
      <c r="B66" s="121" t="s">
        <v>370</v>
      </c>
      <c r="C66" s="121" t="s">
        <v>265</v>
      </c>
    </row>
    <row r="67" spans="1:3" x14ac:dyDescent="0.2">
      <c r="A67" s="121" t="s">
        <v>371</v>
      </c>
      <c r="B67" s="121" t="s">
        <v>372</v>
      </c>
      <c r="C67" s="121" t="s">
        <v>265</v>
      </c>
    </row>
    <row r="68" spans="1:3" x14ac:dyDescent="0.2">
      <c r="A68" s="121" t="s">
        <v>373</v>
      </c>
      <c r="B68" s="121" t="s">
        <v>374</v>
      </c>
      <c r="C68" s="121" t="s">
        <v>265</v>
      </c>
    </row>
    <row r="69" spans="1:3" x14ac:dyDescent="0.2">
      <c r="A69" s="121" t="s">
        <v>375</v>
      </c>
      <c r="B69" s="121" t="s">
        <v>376</v>
      </c>
      <c r="C69" s="121" t="s">
        <v>265</v>
      </c>
    </row>
    <row r="70" spans="1:3" x14ac:dyDescent="0.2">
      <c r="A70" s="121" t="s">
        <v>377</v>
      </c>
      <c r="B70" s="121" t="s">
        <v>378</v>
      </c>
      <c r="C70" s="121" t="s">
        <v>265</v>
      </c>
    </row>
    <row r="71" spans="1:3" x14ac:dyDescent="0.2">
      <c r="A71" s="121" t="s">
        <v>379</v>
      </c>
      <c r="B71" s="121" t="s">
        <v>380</v>
      </c>
      <c r="C71" s="121" t="s">
        <v>265</v>
      </c>
    </row>
    <row r="72" spans="1:3" x14ac:dyDescent="0.2">
      <c r="A72" s="121" t="s">
        <v>381</v>
      </c>
      <c r="B72" s="121" t="s">
        <v>382</v>
      </c>
      <c r="C72" s="121" t="s">
        <v>265</v>
      </c>
    </row>
    <row r="73" spans="1:3" x14ac:dyDescent="0.2">
      <c r="A73" s="121" t="s">
        <v>383</v>
      </c>
      <c r="B73" s="121" t="s">
        <v>384</v>
      </c>
      <c r="C73" s="121" t="s">
        <v>257</v>
      </c>
    </row>
    <row r="74" spans="1:3" x14ac:dyDescent="0.2">
      <c r="A74" s="121" t="s">
        <v>385</v>
      </c>
      <c r="B74" s="121" t="s">
        <v>493</v>
      </c>
      <c r="C74" s="121" t="s">
        <v>265</v>
      </c>
    </row>
    <row r="75" spans="1:3" x14ac:dyDescent="0.2">
      <c r="A75" s="121" t="s">
        <v>386</v>
      </c>
      <c r="B75" s="121" t="s">
        <v>387</v>
      </c>
      <c r="C75" s="121" t="s">
        <v>257</v>
      </c>
    </row>
    <row r="76" spans="1:3" x14ac:dyDescent="0.2">
      <c r="A76" s="121" t="s">
        <v>388</v>
      </c>
      <c r="B76" s="121" t="s">
        <v>389</v>
      </c>
      <c r="C76" s="121" t="s">
        <v>257</v>
      </c>
    </row>
    <row r="77" spans="1:3" x14ac:dyDescent="0.2">
      <c r="A77" s="121" t="s">
        <v>390</v>
      </c>
      <c r="B77" s="121" t="s">
        <v>391</v>
      </c>
      <c r="C77" s="121" t="s">
        <v>257</v>
      </c>
    </row>
    <row r="78" spans="1:3" x14ac:dyDescent="0.2">
      <c r="A78" s="121" t="s">
        <v>392</v>
      </c>
      <c r="B78" s="121" t="s">
        <v>393</v>
      </c>
      <c r="C78" s="121" t="s">
        <v>257</v>
      </c>
    </row>
    <row r="79" spans="1:3" x14ac:dyDescent="0.2">
      <c r="A79" s="121" t="s">
        <v>394</v>
      </c>
      <c r="B79" s="121" t="s">
        <v>395</v>
      </c>
      <c r="C79" s="121" t="s">
        <v>257</v>
      </c>
    </row>
    <row r="80" spans="1:3" x14ac:dyDescent="0.2">
      <c r="A80" s="121" t="s">
        <v>396</v>
      </c>
      <c r="B80" s="121" t="s">
        <v>397</v>
      </c>
      <c r="C80" s="121" t="s">
        <v>257</v>
      </c>
    </row>
    <row r="81" spans="1:3" x14ac:dyDescent="0.2">
      <c r="A81" s="121" t="s">
        <v>398</v>
      </c>
      <c r="B81" s="121" t="s">
        <v>399</v>
      </c>
      <c r="C81" s="121" t="s">
        <v>257</v>
      </c>
    </row>
    <row r="82" spans="1:3" x14ac:dyDescent="0.2">
      <c r="A82" s="121" t="s">
        <v>400</v>
      </c>
      <c r="B82" s="121" t="s">
        <v>401</v>
      </c>
      <c r="C82" s="121" t="s">
        <v>265</v>
      </c>
    </row>
    <row r="83" spans="1:3" x14ac:dyDescent="0.2">
      <c r="A83" s="121" t="s">
        <v>402</v>
      </c>
      <c r="B83" s="121" t="s">
        <v>403</v>
      </c>
      <c r="C83" s="121" t="s">
        <v>257</v>
      </c>
    </row>
    <row r="84" spans="1:3" x14ac:dyDescent="0.2">
      <c r="A84" s="121" t="s">
        <v>404</v>
      </c>
      <c r="B84" s="121" t="s">
        <v>405</v>
      </c>
      <c r="C84" s="121" t="s">
        <v>257</v>
      </c>
    </row>
    <row r="85" spans="1:3" x14ac:dyDescent="0.2">
      <c r="A85" s="121" t="s">
        <v>406</v>
      </c>
      <c r="B85" s="121" t="s">
        <v>407</v>
      </c>
      <c r="C85" s="121" t="s">
        <v>257</v>
      </c>
    </row>
    <row r="86" spans="1:3" x14ac:dyDescent="0.2">
      <c r="A86" s="121" t="s">
        <v>408</v>
      </c>
      <c r="B86" s="121" t="s">
        <v>409</v>
      </c>
      <c r="C86" s="121" t="s">
        <v>257</v>
      </c>
    </row>
    <row r="87" spans="1:3" x14ac:dyDescent="0.2">
      <c r="A87" s="121" t="s">
        <v>410</v>
      </c>
      <c r="B87" s="121" t="s">
        <v>411</v>
      </c>
      <c r="C87" s="121" t="s">
        <v>257</v>
      </c>
    </row>
    <row r="88" spans="1:3" x14ac:dyDescent="0.2">
      <c r="A88" s="121" t="s">
        <v>412</v>
      </c>
      <c r="B88" s="121" t="s">
        <v>413</v>
      </c>
      <c r="C88" s="121" t="s">
        <v>257</v>
      </c>
    </row>
    <row r="89" spans="1:3" x14ac:dyDescent="0.2">
      <c r="A89" s="121" t="s">
        <v>414</v>
      </c>
      <c r="B89" s="121" t="s">
        <v>415</v>
      </c>
      <c r="C89" s="121" t="s">
        <v>265</v>
      </c>
    </row>
    <row r="90" spans="1:3" x14ac:dyDescent="0.2">
      <c r="A90" s="121" t="s">
        <v>416</v>
      </c>
      <c r="B90" s="121" t="s">
        <v>417</v>
      </c>
      <c r="C90" s="121" t="s">
        <v>257</v>
      </c>
    </row>
    <row r="91" spans="1:3" x14ac:dyDescent="0.2">
      <c r="A91" s="121" t="s">
        <v>418</v>
      </c>
      <c r="B91" s="121" t="s">
        <v>419</v>
      </c>
      <c r="C91" s="121" t="s">
        <v>257</v>
      </c>
    </row>
    <row r="92" spans="1:3" x14ac:dyDescent="0.2">
      <c r="A92" s="121" t="s">
        <v>420</v>
      </c>
      <c r="B92" s="121" t="s">
        <v>421</v>
      </c>
      <c r="C92" s="121" t="s">
        <v>257</v>
      </c>
    </row>
    <row r="93" spans="1:3" x14ac:dyDescent="0.2">
      <c r="A93" s="121" t="s">
        <v>422</v>
      </c>
      <c r="B93" s="121" t="s">
        <v>423</v>
      </c>
      <c r="C93" s="121" t="s">
        <v>257</v>
      </c>
    </row>
    <row r="94" spans="1:3" x14ac:dyDescent="0.2">
      <c r="A94" s="121" t="s">
        <v>424</v>
      </c>
      <c r="B94" s="121" t="s">
        <v>425</v>
      </c>
      <c r="C94" s="121" t="s">
        <v>257</v>
      </c>
    </row>
    <row r="95" spans="1:3" x14ac:dyDescent="0.2">
      <c r="A95" s="121" t="s">
        <v>426</v>
      </c>
      <c r="B95" s="121" t="s">
        <v>427</v>
      </c>
      <c r="C95" s="121" t="s">
        <v>257</v>
      </c>
    </row>
    <row r="96" spans="1:3" x14ac:dyDescent="0.2">
      <c r="A96" s="121" t="s">
        <v>428</v>
      </c>
      <c r="B96" s="121" t="s">
        <v>429</v>
      </c>
      <c r="C96" s="121" t="s">
        <v>257</v>
      </c>
    </row>
    <row r="97" spans="1:3" x14ac:dyDescent="0.2">
      <c r="A97" s="121" t="s">
        <v>430</v>
      </c>
      <c r="B97" s="121" t="s">
        <v>431</v>
      </c>
      <c r="C97" s="121" t="s">
        <v>257</v>
      </c>
    </row>
    <row r="98" spans="1:3" x14ac:dyDescent="0.2">
      <c r="A98" s="121" t="s">
        <v>432</v>
      </c>
      <c r="B98" s="121" t="s">
        <v>433</v>
      </c>
      <c r="C98" s="121" t="s">
        <v>257</v>
      </c>
    </row>
    <row r="99" spans="1:3" x14ac:dyDescent="0.2">
      <c r="A99" s="121" t="s">
        <v>434</v>
      </c>
      <c r="B99" s="121" t="s">
        <v>435</v>
      </c>
      <c r="C99" s="121" t="s">
        <v>257</v>
      </c>
    </row>
    <row r="100" spans="1:3" x14ac:dyDescent="0.2">
      <c r="A100" s="121" t="s">
        <v>436</v>
      </c>
      <c r="B100" s="121" t="s">
        <v>437</v>
      </c>
      <c r="C100" s="121" t="s">
        <v>257</v>
      </c>
    </row>
    <row r="101" spans="1:3" x14ac:dyDescent="0.2">
      <c r="A101" s="121" t="s">
        <v>438</v>
      </c>
      <c r="B101" s="121" t="s">
        <v>439</v>
      </c>
      <c r="C101" s="121" t="s">
        <v>257</v>
      </c>
    </row>
    <row r="102" spans="1:3" x14ac:dyDescent="0.2">
      <c r="A102" s="121" t="s">
        <v>440</v>
      </c>
      <c r="B102" s="121" t="s">
        <v>441</v>
      </c>
      <c r="C102" s="121" t="s">
        <v>257</v>
      </c>
    </row>
    <row r="103" spans="1:3" x14ac:dyDescent="0.2">
      <c r="A103" s="121" t="s">
        <v>442</v>
      </c>
      <c r="B103" s="121" t="s">
        <v>443</v>
      </c>
      <c r="C103" s="121" t="s">
        <v>257</v>
      </c>
    </row>
    <row r="104" spans="1:3" x14ac:dyDescent="0.2">
      <c r="A104" s="121" t="s">
        <v>444</v>
      </c>
      <c r="B104" s="121" t="s">
        <v>445</v>
      </c>
      <c r="C104" s="121" t="s">
        <v>257</v>
      </c>
    </row>
    <row r="105" spans="1:3" x14ac:dyDescent="0.2">
      <c r="A105" s="121" t="s">
        <v>446</v>
      </c>
      <c r="B105" s="121" t="s">
        <v>447</v>
      </c>
      <c r="C105" s="121" t="s">
        <v>257</v>
      </c>
    </row>
    <row r="106" spans="1:3" x14ac:dyDescent="0.2">
      <c r="A106" s="121" t="s">
        <v>448</v>
      </c>
      <c r="B106" s="121" t="s">
        <v>449</v>
      </c>
      <c r="C106" s="121" t="s">
        <v>257</v>
      </c>
    </row>
    <row r="107" spans="1:3" x14ac:dyDescent="0.2">
      <c r="A107" s="121" t="s">
        <v>450</v>
      </c>
      <c r="B107" s="121" t="s">
        <v>451</v>
      </c>
      <c r="C107" s="121" t="s">
        <v>257</v>
      </c>
    </row>
    <row r="108" spans="1:3" x14ac:dyDescent="0.2">
      <c r="A108" s="121" t="s">
        <v>452</v>
      </c>
      <c r="B108" s="121" t="s">
        <v>453</v>
      </c>
      <c r="C108" s="121" t="s">
        <v>265</v>
      </c>
    </row>
    <row r="109" spans="1:3" x14ac:dyDescent="0.2">
      <c r="A109" s="121" t="s">
        <v>454</v>
      </c>
      <c r="B109" s="121" t="s">
        <v>455</v>
      </c>
      <c r="C109" s="121" t="s">
        <v>265</v>
      </c>
    </row>
    <row r="110" spans="1:3" x14ac:dyDescent="0.2">
      <c r="A110" s="121" t="s">
        <v>456</v>
      </c>
      <c r="B110" s="121" t="s">
        <v>457</v>
      </c>
      <c r="C110" s="121" t="s">
        <v>257</v>
      </c>
    </row>
    <row r="111" spans="1:3" x14ac:dyDescent="0.2">
      <c r="A111" s="121" t="s">
        <v>458</v>
      </c>
      <c r="B111" s="121" t="s">
        <v>459</v>
      </c>
      <c r="C111" s="121" t="s">
        <v>257</v>
      </c>
    </row>
    <row r="112" spans="1:3" x14ac:dyDescent="0.2">
      <c r="A112" s="121" t="s">
        <v>460</v>
      </c>
      <c r="B112" s="121" t="s">
        <v>461</v>
      </c>
      <c r="C112" s="121" t="s">
        <v>257</v>
      </c>
    </row>
    <row r="113" spans="1:3" x14ac:dyDescent="0.2">
      <c r="A113" s="121" t="s">
        <v>462</v>
      </c>
      <c r="B113" s="121" t="s">
        <v>463</v>
      </c>
      <c r="C113" s="121" t="s">
        <v>257</v>
      </c>
    </row>
    <row r="114" spans="1:3" x14ac:dyDescent="0.2">
      <c r="A114" s="121" t="s">
        <v>464</v>
      </c>
      <c r="B114" s="121" t="s">
        <v>465</v>
      </c>
      <c r="C114" s="121" t="s">
        <v>257</v>
      </c>
    </row>
    <row r="115" spans="1:3" x14ac:dyDescent="0.2">
      <c r="A115" s="121" t="s">
        <v>466</v>
      </c>
      <c r="B115" s="121" t="s">
        <v>467</v>
      </c>
      <c r="C115" s="121" t="s">
        <v>257</v>
      </c>
    </row>
    <row r="116" spans="1:3" x14ac:dyDescent="0.2">
      <c r="A116" s="121" t="s">
        <v>468</v>
      </c>
      <c r="B116" s="121" t="s">
        <v>469</v>
      </c>
      <c r="C116" s="121" t="s">
        <v>257</v>
      </c>
    </row>
    <row r="117" spans="1:3" x14ac:dyDescent="0.2">
      <c r="A117" s="121" t="s">
        <v>470</v>
      </c>
      <c r="B117" s="121" t="s">
        <v>471</v>
      </c>
      <c r="C117" s="121" t="s">
        <v>257</v>
      </c>
    </row>
    <row r="118" spans="1:3" x14ac:dyDescent="0.2">
      <c r="A118" s="121" t="s">
        <v>472</v>
      </c>
      <c r="B118" s="121" t="s">
        <v>473</v>
      </c>
      <c r="C118" s="121" t="s">
        <v>257</v>
      </c>
    </row>
    <row r="119" spans="1:3" x14ac:dyDescent="0.2">
      <c r="A119" s="121" t="s">
        <v>474</v>
      </c>
      <c r="B119" s="121" t="s">
        <v>475</v>
      </c>
      <c r="C119" s="121" t="s">
        <v>257</v>
      </c>
    </row>
    <row r="120" spans="1:3" x14ac:dyDescent="0.2">
      <c r="A120" s="121" t="s">
        <v>476</v>
      </c>
      <c r="B120" s="121" t="s">
        <v>477</v>
      </c>
      <c r="C120" s="121" t="s">
        <v>257</v>
      </c>
    </row>
    <row r="121" spans="1:3" x14ac:dyDescent="0.2">
      <c r="A121" s="121" t="s">
        <v>478</v>
      </c>
      <c r="B121" s="121" t="s">
        <v>479</v>
      </c>
      <c r="C121" s="121" t="s">
        <v>257</v>
      </c>
    </row>
    <row r="122" spans="1:3" x14ac:dyDescent="0.2">
      <c r="A122" s="121" t="s">
        <v>480</v>
      </c>
      <c r="B122" s="121" t="s">
        <v>481</v>
      </c>
      <c r="C122" s="121" t="s">
        <v>257</v>
      </c>
    </row>
    <row r="123" spans="1:3" x14ac:dyDescent="0.2">
      <c r="A123" s="121" t="s">
        <v>482</v>
      </c>
      <c r="B123" s="121" t="s">
        <v>483</v>
      </c>
      <c r="C123" s="121" t="s">
        <v>257</v>
      </c>
    </row>
    <row r="124" spans="1:3" x14ac:dyDescent="0.2">
      <c r="A124" s="121" t="s">
        <v>484</v>
      </c>
      <c r="B124" s="121" t="s">
        <v>485</v>
      </c>
      <c r="C124" s="121" t="s">
        <v>257</v>
      </c>
    </row>
  </sheetData>
  <sheetProtection algorithmName="SHA-512" hashValue="DJxjSVLz3U5vokmjTcKc1HqzVADI3DQbqq7z/Oxr8+DKkcMnwIx+4cEH5DaFYgpvfMnXG3Ynwyff1NBaDsmKRw==" saltValue="uDIl8nDU5knDAQ3r7gOecgvubaCIMfxxv/9Oe/oSL9VYq2bXGIE/erZ8SDojJv0jnz9F3T/tRSnsWi7yyVUidzPn+ZiV5ZVVGkHuN5mt6PtuDqCJ9+SSyYMhH/MHlR7rrwaBIrxx1m6LP9xq3Y1p0OMzgnjqAAA7IJ+phayvDR32JAtRHf3Lcs4yX0RfjMDXb0+kgk/E9f0/ZQkYLycXEQiSiiJUXp9oGYLOs/wqBQk2yY4dcEC0BkDOhX/6BzqWRCQEnnXt64Bc+FOBJvbD+hLxnixhVi86FbzsK9O9EZP8p42EYJn9pz1iifYlXp+kCvSOSsc1TCAzTaE/WyPvHw==" spinCount="100000" sheet="1" objects="1" scenarios="1"/>
  <autoFilter ref="A1:C235" xr:uid="{00000000-0009-0000-0000-000004000000}">
    <sortState ref="A2:C248">
      <sortCondition ref="A1:A248"/>
    </sortState>
  </autoFilter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f06cc0-fb60-4f62-8792-4264ace43a98" xsi:nil="true"/>
    <lcf76f155ced4ddcb4097134ff3c332f xmlns="43ae6fc2-8df4-4db5-a999-2167808227c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F9772A0D2A6743B2A354B4B7D90A64" ma:contentTypeVersion="11" ma:contentTypeDescription="Ein neues Dokument erstellen." ma:contentTypeScope="" ma:versionID="0176b09e5fc205db95048af8bc3c92e5">
  <xsd:schema xmlns:xsd="http://www.w3.org/2001/XMLSchema" xmlns:xs="http://www.w3.org/2001/XMLSchema" xmlns:p="http://schemas.microsoft.com/office/2006/metadata/properties" xmlns:ns2="43ae6fc2-8df4-4db5-a999-2167808227c4" xmlns:ns3="b5f06cc0-fb60-4f62-8792-4264ace43a98" targetNamespace="http://schemas.microsoft.com/office/2006/metadata/properties" ma:root="true" ma:fieldsID="88d947d1c830bf1ccf9b2f5a28d9ec5b" ns2:_="" ns3:_="">
    <xsd:import namespace="43ae6fc2-8df4-4db5-a999-2167808227c4"/>
    <xsd:import namespace="b5f06cc0-fb60-4f62-8792-4264ace4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e6fc2-8df4-4db5-a999-216780822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71bce2d-b38f-4b29-900a-99dd72df0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06cc0-fb60-4f62-8792-4264ace43a9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d3965b-d36e-4c60-820b-c2a65870b929}" ma:internalName="TaxCatchAll" ma:showField="CatchAllData" ma:web="b5f06cc0-fb60-4f62-8792-4264ace43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E3D4BE-6C01-4621-99F5-3A7A0EECF7C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b5f06cc0-fb60-4f62-8792-4264ace43a98"/>
    <ds:schemaRef ds:uri="http://purl.org/dc/terms/"/>
    <ds:schemaRef ds:uri="43ae6fc2-8df4-4db5-a999-2167808227c4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9F2CA9-FB5E-42C4-A805-328B80AB97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AC6158-22B5-4DE8-A36C-0956ABEE93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e6fc2-8df4-4db5-a999-2167808227c4"/>
    <ds:schemaRef ds:uri="b5f06cc0-fb60-4f62-8792-4264ace4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</vt:i4>
      </vt:variant>
    </vt:vector>
  </HeadingPairs>
  <TitlesOfParts>
    <vt:vector size="12" baseType="lpstr">
      <vt:lpstr>Personalformular (PERS)</vt:lpstr>
      <vt:lpstr>Funktionen</vt:lpstr>
      <vt:lpstr>Abschluss</vt:lpstr>
      <vt:lpstr>Lohntabelle</vt:lpstr>
      <vt:lpstr>Institutionen</vt:lpstr>
      <vt:lpstr>'Personalformular (PERS)'!Druckbereich</vt:lpstr>
      <vt:lpstr>'Personalformular (PERS)'!Drucktitel</vt:lpstr>
      <vt:lpstr>Einreihungsplan</vt:lpstr>
      <vt:lpstr>Funktionen</vt:lpstr>
      <vt:lpstr>FunktionsCodes</vt:lpstr>
      <vt:lpstr>FunktionsCodes2</vt:lpstr>
      <vt:lpstr>FunktionsCodes8</vt:lpstr>
    </vt:vector>
  </TitlesOfParts>
  <Manager/>
  <Company>Bildungsdirektion Kanton Zuerich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Stab Finanzen</dc:creator>
  <cp:keywords/>
  <dc:description/>
  <cp:lastModifiedBy>Daniela Ott</cp:lastModifiedBy>
  <cp:revision/>
  <dcterms:created xsi:type="dcterms:W3CDTF">2008-07-28T08:59:10Z</dcterms:created>
  <dcterms:modified xsi:type="dcterms:W3CDTF">2024-01-09T10:36:24Z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0x010100E4F9772A0D2A6743B2A354B4B7D90A64</vt:lpwstr>
  </property>
  <property fmtid="{D5CDD505-2E9C-101B-9397-08002B2CF9AE}" pid="3" name="MediaServiceImageTags">
    <vt:lpwstr/>
  </property>
</Properties>
</file>