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ool_FSBibi\Leitung\Bibliothekskommission\Personalkalkulator\"/>
    </mc:Choice>
  </mc:AlternateContent>
  <bookViews>
    <workbookView xWindow="0" yWindow="0" windowWidth="38400" windowHeight="17670" activeTab="1"/>
  </bookViews>
  <sheets>
    <sheet name="Muster" sheetId="3" r:id="rId1"/>
    <sheet name="Muster mit OL" sheetId="4" r:id="rId2"/>
    <sheet name="Eingabemaske ohne OL" sheetId="5" r:id="rId3"/>
    <sheet name="Eingabemaske mit OL" sheetId="6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6" l="1"/>
  <c r="J44" i="6"/>
  <c r="J39" i="6"/>
  <c r="J37" i="6"/>
  <c r="J35" i="6"/>
  <c r="J32" i="6"/>
  <c r="J30" i="6"/>
  <c r="F27" i="6"/>
  <c r="J27" i="6" s="1"/>
  <c r="J20" i="6"/>
  <c r="J17" i="6"/>
  <c r="J15" i="6"/>
  <c r="J47" i="5"/>
  <c r="J44" i="5"/>
  <c r="J39" i="5"/>
  <c r="J37" i="5"/>
  <c r="J35" i="5"/>
  <c r="J41" i="5" s="1"/>
  <c r="J32" i="5"/>
  <c r="J30" i="5"/>
  <c r="F27" i="5"/>
  <c r="J27" i="5" s="1"/>
  <c r="J20" i="5"/>
  <c r="J17" i="5"/>
  <c r="J15" i="5"/>
  <c r="J35" i="4"/>
  <c r="J37" i="4"/>
  <c r="J44" i="4"/>
  <c r="J39" i="4"/>
  <c r="J44" i="3"/>
  <c r="J47" i="3"/>
  <c r="J39" i="3"/>
  <c r="J35" i="3"/>
  <c r="J37" i="3"/>
  <c r="J47" i="4"/>
  <c r="F27" i="4"/>
  <c r="J27" i="4" s="1"/>
  <c r="F27" i="3"/>
  <c r="J27" i="3" s="1"/>
  <c r="J41" i="4"/>
  <c r="J32" i="4"/>
  <c r="J30" i="4"/>
  <c r="J20" i="4"/>
  <c r="J17" i="4"/>
  <c r="J15" i="4"/>
  <c r="J20" i="3"/>
  <c r="J32" i="3"/>
  <c r="J30" i="3"/>
  <c r="J17" i="3"/>
  <c r="J15" i="3"/>
  <c r="J41" i="6" l="1"/>
  <c r="J23" i="6"/>
  <c r="J49" i="6" s="1"/>
  <c r="K32" i="6" s="1"/>
  <c r="J23" i="5"/>
  <c r="J49" i="5" s="1"/>
  <c r="K47" i="5" s="1"/>
  <c r="J41" i="3"/>
  <c r="J23" i="4"/>
  <c r="J49" i="4" s="1"/>
  <c r="K32" i="4" s="1"/>
  <c r="J23" i="3"/>
  <c r="K30" i="6" l="1"/>
  <c r="K47" i="6"/>
  <c r="K41" i="6"/>
  <c r="J50" i="6"/>
  <c r="K44" i="6"/>
  <c r="J52" i="6"/>
  <c r="K23" i="6"/>
  <c r="K32" i="5"/>
  <c r="K30" i="5"/>
  <c r="K41" i="5"/>
  <c r="K44" i="5"/>
  <c r="J52" i="5"/>
  <c r="J50" i="5"/>
  <c r="K23" i="5"/>
  <c r="J49" i="3"/>
  <c r="K41" i="4"/>
  <c r="K30" i="4"/>
  <c r="K44" i="4"/>
  <c r="K23" i="4"/>
  <c r="K47" i="4"/>
  <c r="J52" i="4"/>
  <c r="J50" i="4"/>
  <c r="K49" i="6" l="1"/>
  <c r="K49" i="5"/>
  <c r="K23" i="3"/>
  <c r="J50" i="3"/>
  <c r="K32" i="3"/>
  <c r="K41" i="3"/>
  <c r="J52" i="3"/>
  <c r="K44" i="3"/>
  <c r="K30" i="3"/>
  <c r="K47" i="3"/>
  <c r="K49" i="4"/>
  <c r="K49" i="3" l="1"/>
</calcChain>
</file>

<file path=xl/sharedStrings.xml><?xml version="1.0" encoding="utf-8"?>
<sst xmlns="http://schemas.openxmlformats.org/spreadsheetml/2006/main" count="436" uniqueCount="107">
  <si>
    <t>Bibliothek Musterwil</t>
  </si>
  <si>
    <t>Lokale Referenzdaten</t>
  </si>
  <si>
    <t>Einw.</t>
  </si>
  <si>
    <t>Klassen</t>
  </si>
  <si>
    <t>Tätigkeit</t>
  </si>
  <si>
    <t>Anzahl</t>
  </si>
  <si>
    <t>Einheit</t>
  </si>
  <si>
    <t>Stunden 
pro Jahr</t>
  </si>
  <si>
    <t>Wochen</t>
  </si>
  <si>
    <t>Total</t>
  </si>
  <si>
    <t>Medien</t>
  </si>
  <si>
    <t>Aktivitäten</t>
  </si>
  <si>
    <t>Lektionen</t>
  </si>
  <si>
    <t>Total Std. pro Jahr</t>
  </si>
  <si>
    <t>Total Std. pro Woche</t>
  </si>
  <si>
    <t>(Std. pro Jahr geteilt durch 2066 Std.)</t>
  </si>
  <si>
    <t>(Stdt. pro Jahr durch 50 Wochen)</t>
  </si>
  <si>
    <r>
      <rPr>
        <b/>
        <sz val="12"/>
        <color theme="1"/>
        <rFont val="Arial Narrow"/>
        <family val="2"/>
      </rPr>
      <t>Vollzeitäquivalent,</t>
    </r>
    <r>
      <rPr>
        <sz val="12"/>
        <color theme="1"/>
        <rFont val="Arial Narrow"/>
        <family val="2"/>
      </rPr>
      <t xml:space="preserve"> gerundet</t>
    </r>
  </si>
  <si>
    <t>30-50%</t>
  </si>
  <si>
    <t>10-15%</t>
  </si>
  <si>
    <t>5-10%</t>
  </si>
  <si>
    <t>Haben</t>
  </si>
  <si>
    <t>Soll</t>
  </si>
  <si>
    <t>Richtlinie
Bibliosuisse</t>
  </si>
  <si>
    <t>Anzahl SuS der bedienten Schulhäuser.</t>
  </si>
  <si>
    <t>Schüler:innen</t>
  </si>
  <si>
    <t>Anzahl Klassen der bedienten Schulhäuser.</t>
  </si>
  <si>
    <t>Bei reinen Gemeindebibliotheken wird hier 0 (Null) eingegeben.
Animationsarbeit für die Schule kann unter Öffentlichkeitsarbeit eingegeben werden.</t>
  </si>
  <si>
    <t>Schulwochen</t>
  </si>
  <si>
    <t>Anteil
Tätigkeits-bereich
in %</t>
  </si>
  <si>
    <t>Einwohner:innen Anzahl</t>
  </si>
  <si>
    <t>Öffnungszeit während Schulferien</t>
  </si>
  <si>
    <t>Stunden</t>
  </si>
  <si>
    <t>Personen</t>
  </si>
  <si>
    <t>Minuten</t>
  </si>
  <si>
    <r>
      <rPr>
        <b/>
        <sz val="12"/>
        <color theme="1"/>
        <rFont val="Arial Narrow"/>
        <family val="2"/>
      </rPr>
      <t>Bestandesmanagement</t>
    </r>
    <r>
      <rPr>
        <sz val="11"/>
        <color theme="1"/>
        <rFont val="Arial Narrow"/>
        <family val="2"/>
      </rPr>
      <t xml:space="preserve">
</t>
    </r>
    <r>
      <rPr>
        <sz val="9"/>
        <color theme="1"/>
        <rFont val="Arial Narrow"/>
        <family val="2"/>
      </rPr>
      <t>Beschaffung, Aufbereitung, Katalogisierung, Ausscheidung</t>
    </r>
  </si>
  <si>
    <t>Nur eine der beiden folgenden Zeilen ausfüllen:</t>
  </si>
  <si>
    <r>
      <rPr>
        <b/>
        <sz val="12"/>
        <color theme="1"/>
        <rFont val="Arial Narrow"/>
        <family val="2"/>
      </rPr>
      <t>Vermittlung</t>
    </r>
    <r>
      <rPr>
        <sz val="11"/>
        <color theme="1"/>
        <rFont val="Arial Narrow"/>
        <family val="2"/>
      </rPr>
      <t xml:space="preserve">
</t>
    </r>
    <r>
      <rPr>
        <sz val="9"/>
        <color theme="1"/>
        <rFont val="Arial Narrow"/>
        <family val="2"/>
      </rPr>
      <t>Beratung, Führungen, Veranstaltungen, Anlässe, Schulungen, Projektarbeit</t>
    </r>
  </si>
  <si>
    <t>25-50%</t>
  </si>
  <si>
    <t>Empfohlener Richtwert für die jährliche Bestandserneuerung:
10–20 % bei analogen und digitalen Medien</t>
  </si>
  <si>
    <r>
      <rPr>
        <u/>
        <sz val="12"/>
        <color theme="1"/>
        <rFont val="Arial Narrow"/>
        <family val="2"/>
      </rPr>
      <t>ohne</t>
    </r>
    <r>
      <rPr>
        <sz val="12"/>
        <color theme="1"/>
        <rFont val="Arial Narrow"/>
        <family val="2"/>
      </rPr>
      <t xml:space="preserve"> externe Medienbereitstellung</t>
    </r>
  </si>
  <si>
    <t>Öffnungszeit für Schule</t>
  </si>
  <si>
    <t>Die Wochensumme der regulären und der Schulferien-Zeit darf 52 Wochen nicht überschreiten.</t>
  </si>
  <si>
    <t>Ev. Zukunfstperspektive berücksichtigen</t>
  </si>
  <si>
    <t>Bei reinen Gemeindebibliotheken wird in den nächsten zwei Feldern 0 (Null) eingegeben.</t>
  </si>
  <si>
    <t>Medienbestand</t>
  </si>
  <si>
    <t>Medienbestand effektiv</t>
  </si>
  <si>
    <t>Einwohnerzahl Personalbedarf (Stellenprozente)</t>
  </si>
  <si>
    <t>bis 1000 &lt; 70 %</t>
  </si>
  <si>
    <t>bis 2500 &gt; 70 %</t>
  </si>
  <si>
    <t>bis 5000 70–200 %</t>
  </si>
  <si>
    <t>bis 10 000 150–300 %</t>
  </si>
  <si>
    <t>ab 10 000 &gt; 300 %</t>
  </si>
  <si>
    <t>Gemäss Richltinie Bibliosuisse (2020)</t>
  </si>
  <si>
    <t>Tage</t>
  </si>
  <si>
    <t>Öffnungszeit unbedient (OL)</t>
  </si>
  <si>
    <t>Medien Soll</t>
  </si>
  <si>
    <r>
      <rPr>
        <b/>
        <sz val="12"/>
        <color theme="1"/>
        <rFont val="Arial Narrow"/>
        <family val="2"/>
      </rPr>
      <t>Öffentlichkeitsarbeit</t>
    </r>
    <r>
      <rPr>
        <sz val="11"/>
        <color theme="1"/>
        <rFont val="Arial Narrow"/>
        <family val="2"/>
      </rPr>
      <t xml:space="preserve">
</t>
    </r>
    <r>
      <rPr>
        <sz val="9"/>
        <color theme="1"/>
        <rFont val="Arial Narrow"/>
        <family val="2"/>
      </rPr>
      <t>Website, Social Media, Flyer, Medienarbeit, Kommunikation mit Trägerschaft, Netzwerkpflege</t>
    </r>
  </si>
  <si>
    <t xml:space="preserve">Anzahl Tage pro Woche mit Open library (OL)
</t>
  </si>
  <si>
    <t>Eigene Einschätzung</t>
  </si>
  <si>
    <t xml:space="preserve">Eigene Einschätzung
</t>
  </si>
  <si>
    <t>Faktor</t>
  </si>
  <si>
    <t xml:space="preserve">Anzahl Klassenlektionen pro Jahr
</t>
  </si>
  <si>
    <t>Monat</t>
  </si>
  <si>
    <t>Personalbedarf Bibliotheken mit Open Library</t>
  </si>
  <si>
    <t>Personalbedarf Bibliotheken ohne Open Library</t>
  </si>
  <si>
    <r>
      <t xml:space="preserve">Anzahl Öffnungsstunden bei reduziertem Betrieb
</t>
    </r>
    <r>
      <rPr>
        <i/>
        <sz val="9"/>
        <color rgb="FF7F7F7F"/>
        <rFont val="Arial Narrow"/>
        <family val="2"/>
      </rPr>
      <t>(keine Bibliosuisse-Richtlinie vorhanden; mind. 50% der regulären Öffnungsstunden (alte SAB-Empfehlung))</t>
    </r>
  </si>
  <si>
    <r>
      <t xml:space="preserve">Anzahl Pers., die während der Ausleihe bei reduziertem Betrieb eingesetzt werden.
</t>
    </r>
    <r>
      <rPr>
        <i/>
        <sz val="9"/>
        <color rgb="FF7F7F7F"/>
        <rFont val="Arial Narrow"/>
        <family val="2"/>
      </rPr>
      <t xml:space="preserve">
Falls </t>
    </r>
    <r>
      <rPr>
        <i/>
        <u/>
        <sz val="9"/>
        <color rgb="FF7F7F7F"/>
        <rFont val="Arial Narrow"/>
        <family val="2"/>
      </rPr>
      <t>Selbstverbucher/Ausleih-Ap</t>
    </r>
    <r>
      <rPr>
        <i/>
        <sz val="9"/>
        <color rgb="FF7F7F7F"/>
        <rFont val="Arial Narrow"/>
        <family val="2"/>
      </rPr>
      <t>p vorhanden, ist der Personalbedarf kleiner.</t>
    </r>
  </si>
  <si>
    <r>
      <t xml:space="preserve">Anzahl Personen, die während der Ausleihe eingesetzt werden.
</t>
    </r>
    <r>
      <rPr>
        <i/>
        <sz val="9"/>
        <color rgb="FF7F7F7F"/>
        <rFont val="Arial Narrow"/>
        <family val="2"/>
      </rPr>
      <t xml:space="preserve">
Falls </t>
    </r>
    <r>
      <rPr>
        <i/>
        <u/>
        <sz val="9"/>
        <color rgb="FF7F7F7F"/>
        <rFont val="Arial Narrow"/>
        <family val="2"/>
      </rPr>
      <t>Selbstverbucher/Ausleih-App</t>
    </r>
    <r>
      <rPr>
        <i/>
        <sz val="9"/>
        <color rgb="FF7F7F7F"/>
        <rFont val="Arial Narrow"/>
        <family val="2"/>
      </rPr>
      <t xml:space="preserve"> vorhanden, ist der Personalbedarf kleiner.</t>
    </r>
  </si>
  <si>
    <t>keine Eingabe notwendig</t>
  </si>
  <si>
    <t>Aktivitäten für die Schule</t>
  </si>
  <si>
    <t>Aktivitäten allgemein</t>
  </si>
  <si>
    <r>
      <t xml:space="preserve">Anzahl Aktivitäten im ausserschulischen Bereich im Jahr
</t>
    </r>
    <r>
      <rPr>
        <i/>
        <sz val="9"/>
        <color rgb="FF7F7F7F"/>
        <rFont val="Arial Narrow"/>
        <family val="2"/>
      </rPr>
      <t>Mögliche Quelle: Bibliotheksstatistik</t>
    </r>
  </si>
  <si>
    <t>Geschätzter Aufwand pro Aktivität für Organisation und Durchführung</t>
  </si>
  <si>
    <t>Geschätzter Aufwand pro Klassenlektion für die Organisation und Durchführung</t>
  </si>
  <si>
    <t>Projektarbeit</t>
  </si>
  <si>
    <t xml:space="preserve">Anzahl Stunden pro Monat (Schätzung)
</t>
  </si>
  <si>
    <t xml:space="preserve">Anzahl Stunden pro Monat
(Schätzung)
</t>
  </si>
  <si>
    <r>
      <rPr>
        <b/>
        <sz val="12"/>
        <color theme="1"/>
        <rFont val="Arial Narrow"/>
        <family val="2"/>
      </rPr>
      <t>Administration, Weiterbildung</t>
    </r>
    <r>
      <rPr>
        <sz val="11"/>
        <color theme="1"/>
        <rFont val="Arial Narrow"/>
        <family val="2"/>
      </rPr>
      <t xml:space="preserve">
</t>
    </r>
    <r>
      <rPr>
        <sz val="9"/>
        <color theme="1"/>
        <rFont val="Arial Narrow"/>
        <family val="2"/>
      </rPr>
      <t>Personalführung, Teamsitzungen, IT, Statistiken, Jahresbericht, Berichterstattung zuhanden Trägerschaft, Weiterbildungen</t>
    </r>
  </si>
  <si>
    <r>
      <rPr>
        <b/>
        <sz val="11"/>
        <color theme="1"/>
        <rFont val="Arial Narrow"/>
        <family val="2"/>
      </rPr>
      <t>Benutzung</t>
    </r>
    <r>
      <rPr>
        <sz val="11"/>
        <color theme="1"/>
        <rFont val="Arial Narrow"/>
        <family val="2"/>
      </rPr>
      <t xml:space="preserve">
</t>
    </r>
    <r>
      <rPr>
        <sz val="9"/>
        <color theme="1"/>
        <rFont val="Arial Narrow"/>
        <family val="2"/>
      </rPr>
      <t>Ausleihe, Auskunft, Beratung, versorgen, ordnen</t>
    </r>
  </si>
  <si>
    <r>
      <rPr>
        <b/>
        <sz val="11"/>
        <color theme="1"/>
        <rFont val="Arial Narrow"/>
        <family val="2"/>
      </rPr>
      <t>Benutzung</t>
    </r>
    <r>
      <rPr>
        <sz val="11"/>
        <color theme="1"/>
        <rFont val="Arial Narrow"/>
        <family val="2"/>
      </rPr>
      <t xml:space="preserve">
</t>
    </r>
    <r>
      <rPr>
        <sz val="9"/>
        <color theme="1"/>
        <rFont val="Arial Narrow"/>
        <family val="2"/>
      </rPr>
      <t>Ausleihe, Auskunft, Beratung</t>
    </r>
    <r>
      <rPr>
        <sz val="11"/>
        <color theme="1"/>
        <rFont val="Arial Narrow"/>
        <family val="2"/>
      </rPr>
      <t xml:space="preserve">, </t>
    </r>
    <r>
      <rPr>
        <sz val="9"/>
        <color theme="1"/>
        <rFont val="Arial Narrow"/>
        <family val="2"/>
      </rPr>
      <t>versorgen, ordnen</t>
    </r>
  </si>
  <si>
    <r>
      <t xml:space="preserve">Stunden pro Woche
</t>
    </r>
    <r>
      <rPr>
        <i/>
        <sz val="9"/>
        <color rgb="FF7F7F7F"/>
        <rFont val="Arial Narrow"/>
        <family val="2"/>
      </rPr>
      <t>Bibliosuisse-Richtlinie (2020):
bis 1'000 Einw.     10 h / 4 Tage
bis 2'500 Einw.     12 h / 4 Tage
bis 5'000 Einw.     18 h / 5 Tage
bis 10'000 Einw.   30 h / 6 Tage
ab 10'000 Einw.    40 h / 6 Tage</t>
    </r>
  </si>
  <si>
    <r>
      <t xml:space="preserve">Anzahl Personen, die während der Ausleihe eingesetzt werden.
</t>
    </r>
    <r>
      <rPr>
        <i/>
        <sz val="9"/>
        <color rgb="FF7F7F7F"/>
        <rFont val="Arial Narrow"/>
        <family val="2"/>
      </rPr>
      <t xml:space="preserve">Falls </t>
    </r>
    <r>
      <rPr>
        <i/>
        <u/>
        <sz val="9"/>
        <color rgb="FF7F7F7F"/>
        <rFont val="Arial Narrow"/>
        <family val="2"/>
      </rPr>
      <t>Selbstverbucher/Ausleih-App</t>
    </r>
    <r>
      <rPr>
        <i/>
        <sz val="9"/>
        <color rgb="FF7F7F7F"/>
        <rFont val="Arial Narrow"/>
        <family val="2"/>
      </rPr>
      <t xml:space="preserve"> vorhanden, ist der Personalbedarf kleiner.</t>
    </r>
  </si>
  <si>
    <r>
      <t xml:space="preserve">Aufwand in Stunden pro Öffnungstag mit OL
Mit Open library liegt der zusätzliche Aufwand pro OL-Tag bei 30 Minuten für Vor- und Nachbereitung der OL
</t>
    </r>
    <r>
      <rPr>
        <i/>
        <sz val="10"/>
        <color rgb="FF7F7F7F"/>
        <rFont val="Arial Narrow"/>
        <family val="2"/>
      </rPr>
      <t>(Quelle: BuB-Beitrag-Personal-Uster-Weibel-Heft3-2024)</t>
    </r>
  </si>
  <si>
    <t>Öffnungszeit bedient</t>
  </si>
  <si>
    <r>
      <t xml:space="preserve">Wöchentliche Öffnungszeit für Schulklassen
</t>
    </r>
    <r>
      <rPr>
        <i/>
        <sz val="9"/>
        <color rgb="FF7F7F7F"/>
        <rFont val="Arial Narrow"/>
        <family val="2"/>
      </rPr>
      <t>Als Aufenthaltsort:
Je nach Lage mind. 3-mal 
pro Woche 30 Min. nach 
Unterrichtsschluss
(gemäss Richtlinie Schulbibliotheken (2025))</t>
    </r>
  </si>
  <si>
    <r>
      <rPr>
        <i/>
        <sz val="11"/>
        <color rgb="FFFF0000"/>
        <rFont val="Arial Narrow"/>
        <family val="2"/>
      </rPr>
      <t xml:space="preserve">Beispiel für die Berechnung des Personalbedarfs. Die Zahlen der eigenen Bibliothek können in die orangen Felder in den weiteren Tabellenblättern eingegeben werden. </t>
    </r>
    <r>
      <rPr>
        <i/>
        <sz val="11"/>
        <color rgb="FF0070C0"/>
        <rFont val="Arial Narrow"/>
        <family val="2"/>
      </rPr>
      <t xml:space="preserve">
2. Tabellenblatt: Muster Bibliotheken mit Open Library (OL)
3. Tabellenblatt: Eingabemaske Bibliotheken ohne OL
4. Tabellenblatt: Eingabemaske Bibliotheken mit OL</t>
    </r>
  </si>
  <si>
    <r>
      <rPr>
        <i/>
        <sz val="11"/>
        <color rgb="FFFF0000"/>
        <rFont val="Arial Narrow"/>
        <family val="2"/>
      </rPr>
      <t xml:space="preserve">Beispiel für die Berechnung des Personalbedarfs mit Open Library. Die Zahlen der eigenen Bibliothek können in die orangen Feldern in den weiteren Tabellenblättern eingegeben werden. </t>
    </r>
    <r>
      <rPr>
        <i/>
        <sz val="11"/>
        <color rgb="FF0070C0"/>
        <rFont val="Arial Narrow"/>
        <family val="2"/>
      </rPr>
      <t xml:space="preserve">
1. Tabellenblatt: Muster Bibliotheken ohne Open Library (OL)
3. Tabellenblatt: Eingabemaske Bibliotheken ohne OL
4. Tabellenblatt: Eingabemaske Bibliotheken mit OL</t>
    </r>
  </si>
  <si>
    <r>
      <t xml:space="preserve">Wöchentliche Öffnungszeit für Schulklassen
</t>
    </r>
    <r>
      <rPr>
        <i/>
        <sz val="9"/>
        <color rgb="FF7F7F7F"/>
        <rFont val="Arial Narrow"/>
        <family val="2"/>
      </rPr>
      <t>Als Aufenthaltsort:
Je nach Lage mind. 3-mal 
pro Woche 30 Min. nach Unterrichtsschluss
(gemäss Richtlinie Schulbibliotheken (2025))</t>
    </r>
  </si>
  <si>
    <r>
      <t xml:space="preserve">Faktor 1.5 hinterlegt
</t>
    </r>
    <r>
      <rPr>
        <i/>
        <sz val="9"/>
        <color rgb="FF7F7F7F"/>
        <rFont val="Arial Narrow"/>
        <family val="2"/>
      </rPr>
      <t xml:space="preserve">
1,5 bis 2 analoge und digitale Medien pro Einwohner:in der Gemeinde oder des Einzugsgebiets</t>
    </r>
  </si>
  <si>
    <r>
      <t xml:space="preserve">Faktor 1.5 hinterlegt
</t>
    </r>
    <r>
      <rPr>
        <i/>
        <sz val="9"/>
        <color rgb="FF7F7F7F"/>
        <rFont val="Arial Narrow"/>
        <family val="2"/>
      </rPr>
      <t>1,5 bis 2 analoge und digitale Medien pro Einwohner:in der Gemeinde oder des Einzugsgebiets</t>
    </r>
  </si>
  <si>
    <t>Im Auftrag der Fachstelle Bibliotheken des Kantons Zürich überarbeitet durch Matthias Ettlin und Lea Gysel, Mitglieder der Bibliothekskommission des Kantons Zürich
November 2025</t>
  </si>
  <si>
    <t>Für Anregungen direkt an Matthias oder Lea wenden</t>
  </si>
  <si>
    <t>matthias.ettlin@kloten.ch</t>
  </si>
  <si>
    <t>lea.gysel@win.ch</t>
  </si>
  <si>
    <r>
      <t xml:space="preserve">Total Bedarf </t>
    </r>
    <r>
      <rPr>
        <b/>
        <u/>
        <sz val="12"/>
        <color theme="1"/>
        <rFont val="Arial Narrow"/>
        <family val="2"/>
      </rPr>
      <t>Öffnungsstunden</t>
    </r>
  </si>
  <si>
    <r>
      <t xml:space="preserve">Total </t>
    </r>
    <r>
      <rPr>
        <b/>
        <u/>
        <sz val="12"/>
        <color theme="1"/>
        <rFont val="Arial Narrow"/>
        <family val="2"/>
      </rPr>
      <t>ohne</t>
    </r>
    <r>
      <rPr>
        <b/>
        <sz val="12"/>
        <color theme="1"/>
        <rFont val="Arial Narrow"/>
        <family val="2"/>
      </rPr>
      <t xml:space="preserve"> externe Medienbereitstellung</t>
    </r>
  </si>
  <si>
    <r>
      <t xml:space="preserve">Total </t>
    </r>
    <r>
      <rPr>
        <b/>
        <u/>
        <sz val="12"/>
        <color theme="1"/>
        <rFont val="Arial Narrow"/>
        <family val="2"/>
      </rPr>
      <t>mit</t>
    </r>
    <r>
      <rPr>
        <b/>
        <sz val="12"/>
        <color theme="1"/>
        <rFont val="Arial Narrow"/>
        <family val="2"/>
      </rPr>
      <t xml:space="preserve"> externer Medienbereitstellung</t>
    </r>
  </si>
  <si>
    <r>
      <rPr>
        <u/>
        <sz val="12"/>
        <color theme="1"/>
        <rFont val="Arial Narrow"/>
        <family val="2"/>
      </rPr>
      <t xml:space="preserve">mit </t>
    </r>
    <r>
      <rPr>
        <sz val="12"/>
        <color theme="1"/>
        <rFont val="Arial Narrow"/>
        <family val="2"/>
      </rPr>
      <t xml:space="preserve">externer Medienbereitstellung
Fremddatenübernahme / STO (Standing Order) / Ausrüstung </t>
    </r>
  </si>
  <si>
    <r>
      <t xml:space="preserve">Stunden pro Woche 
</t>
    </r>
    <r>
      <rPr>
        <i/>
        <sz val="9"/>
        <color rgb="FF7F7F7F"/>
        <rFont val="Arial Narrow"/>
        <family val="2"/>
      </rPr>
      <t>Bibliosuisse-Richtlinie (2020):
bis 1'000 Einw.     10 h / 4 Tage
bis 2'500 Einw.     12 h / 4 Tage
bis 5'000 Einw.     18 h / 5 Tage
bis 10'000 Einw.   30 h / 6 Tage
ab 10'000 Einw.    40 h / 6 Tage</t>
    </r>
  </si>
  <si>
    <t>Weitere Stunden im Jahr für Projektarbeit, sofern vorhanden</t>
  </si>
  <si>
    <t>Öffentlichkeitsarbeit</t>
  </si>
  <si>
    <t>Administration, Weiterbildung</t>
  </si>
  <si>
    <t>Medienbestand gemäss Katalog</t>
  </si>
  <si>
    <t>Bestand IST</t>
  </si>
  <si>
    <r>
      <t xml:space="preserve">Stunden pro Woche 
</t>
    </r>
    <r>
      <rPr>
        <i/>
        <sz val="9"/>
        <color rgb="FF7F7F7F"/>
        <rFont val="Arial Narrow"/>
        <family val="2"/>
      </rPr>
      <t xml:space="preserve">Bibliosuisse-Richtlinie (2020):
bis 1'000 Einw.     10 h / 4 Tage
bis 2'500 Einw.     12 h / 4 Tage
bis 5'000 Einw.     18 h / 5 Tage
bis 10'000 Einw.   30 h / 6 Tage
ab 10'000 Einw.    40 h / 6 Tage
</t>
    </r>
  </si>
  <si>
    <r>
      <t xml:space="preserve">Stunden pro Woche
</t>
    </r>
    <r>
      <rPr>
        <i/>
        <sz val="9"/>
        <color rgb="FF7F7F7F"/>
        <rFont val="Arial Narrow"/>
        <family val="2"/>
      </rPr>
      <t xml:space="preserve">Bibliosuisse-Richtlinie (2020):
bis 1'000 Einw.     10 h / 4 Tage
bis 2'500 Einw.     12 h / 4 Tage
bis 5'000 Einw.     18 h / 5 Tage
bis 10'000 Einw.   30 h / 6 Tage
ab 10'000 Einw.    40 h / 6 Tage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</si>
</sst>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0" x14ac:knownFonts="1"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i/>
      <sz val="11"/>
      <color rgb="FF0070C0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11"/>
      <color rgb="FFFF0000"/>
      <name val="Arial Narrow"/>
      <family val="2"/>
    </font>
    <font>
      <sz val="12"/>
      <color rgb="FFFF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i/>
      <sz val="11"/>
      <color rgb="FF7F7F7F"/>
      <name val="Arial Narrow"/>
      <family val="2"/>
    </font>
    <font>
      <sz val="10"/>
      <color theme="1"/>
      <name val="Arial Narrow"/>
      <family val="2"/>
    </font>
    <font>
      <i/>
      <sz val="10"/>
      <color rgb="FF7F7F7F"/>
      <name val="Arial Narrow"/>
      <family val="2"/>
    </font>
    <font>
      <u/>
      <sz val="12"/>
      <color theme="1"/>
      <name val="Arial Narrow"/>
      <family val="2"/>
    </font>
    <font>
      <i/>
      <sz val="11"/>
      <color rgb="FFFF0000"/>
      <name val="Arial Narrow"/>
      <family val="2"/>
    </font>
    <font>
      <i/>
      <sz val="9"/>
      <color rgb="FF7F7F7F"/>
      <name val="Arial Narrow"/>
      <family val="2"/>
    </font>
    <font>
      <i/>
      <u/>
      <sz val="9"/>
      <color rgb="FF7F7F7F"/>
      <name val="Arial Narrow"/>
      <family val="2"/>
    </font>
    <font>
      <i/>
      <sz val="9"/>
      <color rgb="FF7F7F7F"/>
      <name val="Arial"/>
      <family val="2"/>
    </font>
    <font>
      <sz val="9"/>
      <color rgb="FF7F7F7F"/>
      <name val="Arial"/>
      <family val="2"/>
    </font>
    <font>
      <u/>
      <sz val="11"/>
      <color theme="10"/>
      <name val="Arial Narrow"/>
      <family val="2"/>
    </font>
    <font>
      <u/>
      <sz val="9"/>
      <color theme="10"/>
      <name val="Arial Narrow"/>
      <family val="2"/>
    </font>
    <font>
      <sz val="12"/>
      <color rgb="FF3F3F76"/>
      <name val="Arial"/>
      <family val="2"/>
    </font>
    <font>
      <sz val="12"/>
      <color theme="1"/>
      <name val="Arial"/>
      <family val="2"/>
    </font>
    <font>
      <b/>
      <sz val="12"/>
      <color rgb="FF3F3F3F"/>
      <name val="Arial"/>
      <family val="2"/>
    </font>
    <font>
      <sz val="12"/>
      <color rgb="FF006100"/>
      <name val="Arial"/>
      <family val="2"/>
    </font>
    <font>
      <b/>
      <sz val="12"/>
      <color rgb="FFFA7D00"/>
      <name val="Arial"/>
      <family val="2"/>
    </font>
    <font>
      <b/>
      <u/>
      <sz val="12"/>
      <color theme="1"/>
      <name val="Arial Narrow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FA7D00"/>
      <name val="Arial"/>
      <family val="2"/>
    </font>
    <font>
      <sz val="12"/>
      <color rgb="FF006100"/>
      <name val="Arial Narrow"/>
      <family val="2"/>
    </font>
    <font>
      <b/>
      <sz val="12"/>
      <color rgb="FF3F3F3F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0" fillId="2" borderId="0" applyNumberFormat="0" applyBorder="0" applyAlignment="0" applyProtection="0"/>
    <xf numFmtId="0" fontId="11" fillId="3" borderId="6" applyNumberFormat="0" applyAlignment="0" applyProtection="0"/>
    <xf numFmtId="0" fontId="12" fillId="4" borderId="7" applyNumberFormat="0" applyAlignment="0" applyProtection="0"/>
    <xf numFmtId="0" fontId="13" fillId="4" borderId="6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9" fillId="5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27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1" fillId="0" borderId="0" xfId="0" applyFont="1" applyAlignment="1">
      <alignment vertical="center"/>
    </xf>
    <xf numFmtId="0" fontId="1" fillId="0" borderId="4" xfId="0" applyFont="1" applyBorder="1"/>
    <xf numFmtId="0" fontId="1" fillId="0" borderId="0" xfId="0" applyFont="1" applyAlignment="1">
      <alignment vertical="center" wrapText="1"/>
    </xf>
    <xf numFmtId="0" fontId="4" fillId="0" borderId="5" xfId="0" applyFont="1" applyBorder="1" applyAlignment="1">
      <alignment horizontal="right" wrapText="1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1" fillId="0" borderId="3" xfId="0" applyFont="1" applyBorder="1"/>
    <xf numFmtId="0" fontId="1" fillId="0" borderId="2" xfId="0" applyFont="1" applyBorder="1"/>
    <xf numFmtId="0" fontId="0" fillId="0" borderId="0" xfId="0" applyBorder="1"/>
    <xf numFmtId="0" fontId="1" fillId="0" borderId="0" xfId="0" applyFont="1" applyBorder="1"/>
    <xf numFmtId="0" fontId="18" fillId="0" borderId="0" xfId="8" applyFont="1" applyBorder="1" applyAlignment="1"/>
    <xf numFmtId="0" fontId="18" fillId="0" borderId="0" xfId="8" applyFont="1" applyBorder="1"/>
    <xf numFmtId="0" fontId="1" fillId="0" borderId="0" xfId="0" applyFont="1" applyBorder="1" applyAlignment="1">
      <alignment vertical="center"/>
    </xf>
    <xf numFmtId="0" fontId="12" fillId="4" borderId="11" xfId="3" applyBorder="1" applyAlignment="1">
      <alignment vertical="center"/>
    </xf>
    <xf numFmtId="164" fontId="12" fillId="4" borderId="11" xfId="3" applyNumberFormat="1" applyBorder="1" applyAlignment="1">
      <alignment horizontal="center" vertical="center"/>
    </xf>
    <xf numFmtId="0" fontId="12" fillId="4" borderId="11" xfId="3" applyBorder="1"/>
    <xf numFmtId="0" fontId="12" fillId="4" borderId="11" xfId="3" applyBorder="1" applyAlignment="1">
      <alignment vertical="center" wrapText="1"/>
    </xf>
    <xf numFmtId="0" fontId="12" fillId="4" borderId="13" xfId="3" applyBorder="1" applyAlignment="1">
      <alignment vertical="center"/>
    </xf>
    <xf numFmtId="0" fontId="10" fillId="2" borderId="11" xfId="1" applyBorder="1" applyAlignment="1">
      <alignment vertical="center"/>
    </xf>
    <xf numFmtId="0" fontId="10" fillId="2" borderId="11" xfId="1" applyBorder="1" applyAlignment="1">
      <alignment horizontal="center" vertical="center"/>
    </xf>
    <xf numFmtId="0" fontId="10" fillId="2" borderId="11" xfId="1" applyBorder="1"/>
    <xf numFmtId="9" fontId="10" fillId="2" borderId="11" xfId="1" applyNumberFormat="1" applyBorder="1" applyAlignment="1">
      <alignment horizontal="center" vertical="center"/>
    </xf>
    <xf numFmtId="0" fontId="10" fillId="2" borderId="11" xfId="1" applyBorder="1" applyAlignment="1">
      <alignment vertical="center" wrapText="1"/>
    </xf>
    <xf numFmtId="0" fontId="10" fillId="2" borderId="13" xfId="1" applyBorder="1" applyAlignment="1">
      <alignment horizontal="center" vertical="center"/>
    </xf>
    <xf numFmtId="0" fontId="14" fillId="0" borderId="0" xfId="5" applyBorder="1"/>
    <xf numFmtId="164" fontId="12" fillId="4" borderId="12" xfId="3" applyNumberFormat="1" applyBorder="1" applyAlignment="1">
      <alignment horizontal="center" vertical="center"/>
    </xf>
    <xf numFmtId="9" fontId="10" fillId="2" borderId="12" xfId="1" applyNumberFormat="1" applyBorder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8" applyFont="1" applyAlignment="1">
      <alignment horizontal="left"/>
    </xf>
    <xf numFmtId="0" fontId="18" fillId="0" borderId="0" xfId="8" applyFont="1" applyBorder="1" applyAlignment="1">
      <alignment horizontal="left" vertical="top" wrapText="1"/>
    </xf>
    <xf numFmtId="0" fontId="15" fillId="0" borderId="0" xfId="6" applyAlignment="1">
      <alignment vertical="center"/>
    </xf>
    <xf numFmtId="0" fontId="1" fillId="0" borderId="0" xfId="0" applyFont="1" applyAlignment="1">
      <alignment horizontal="left" vertical="top"/>
    </xf>
    <xf numFmtId="0" fontId="19" fillId="0" borderId="0" xfId="0" applyFont="1" applyBorder="1" applyAlignme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8" borderId="2" xfId="0" applyFont="1" applyFill="1" applyBorder="1"/>
    <xf numFmtId="0" fontId="1" fillId="8" borderId="2" xfId="0" applyFont="1" applyFill="1" applyBorder="1"/>
    <xf numFmtId="1" fontId="4" fillId="8" borderId="2" xfId="0" applyNumberFormat="1" applyFont="1" applyFill="1" applyBorder="1"/>
    <xf numFmtId="0" fontId="1" fillId="0" borderId="0" xfId="0" applyFont="1" applyAlignment="1">
      <alignment horizontal="left" vertical="center"/>
    </xf>
    <xf numFmtId="0" fontId="18" fillId="0" borderId="0" xfId="8" applyFont="1" applyAlignment="1">
      <alignment horizontal="left" vertical="top" wrapText="1"/>
    </xf>
    <xf numFmtId="0" fontId="18" fillId="0" borderId="0" xfId="8" applyFont="1" applyBorder="1" applyAlignment="1">
      <alignment horizontal="left" vertical="top" wrapText="1"/>
    </xf>
    <xf numFmtId="0" fontId="6" fillId="0" borderId="0" xfId="6" applyFont="1" applyAlignment="1">
      <alignment vertical="center" wrapText="1"/>
    </xf>
    <xf numFmtId="0" fontId="0" fillId="0" borderId="2" xfId="0" applyBorder="1"/>
    <xf numFmtId="0" fontId="1" fillId="0" borderId="0" xfId="0" applyFont="1" applyBorder="1" applyAlignment="1">
      <alignment horizontal="right"/>
    </xf>
    <xf numFmtId="0" fontId="25" fillId="0" borderId="0" xfId="8" applyFont="1"/>
    <xf numFmtId="0" fontId="26" fillId="0" borderId="0" xfId="0" applyFont="1"/>
    <xf numFmtId="0" fontId="5" fillId="0" borderId="0" xfId="0" applyFont="1"/>
    <xf numFmtId="0" fontId="28" fillId="0" borderId="0" xfId="10" applyFont="1"/>
    <xf numFmtId="0" fontId="18" fillId="0" borderId="0" xfId="8" applyFont="1" applyAlignment="1">
      <alignment horizontal="left" vertical="top" wrapText="1"/>
    </xf>
    <xf numFmtId="0" fontId="18" fillId="0" borderId="0" xfId="8" applyFont="1" applyBorder="1" applyAlignment="1">
      <alignment horizontal="left" vertical="top" wrapText="1"/>
    </xf>
    <xf numFmtId="0" fontId="6" fillId="0" borderId="0" xfId="6" applyFont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30" fillId="0" borderId="0" xfId="0" applyFont="1"/>
    <xf numFmtId="0" fontId="29" fillId="3" borderId="0" xfId="2" applyFont="1" applyBorder="1" applyAlignment="1">
      <alignment horizontal="left"/>
    </xf>
    <xf numFmtId="0" fontId="32" fillId="2" borderId="15" xfId="1" applyFont="1" applyBorder="1" applyAlignment="1">
      <alignment horizontal="center"/>
    </xf>
    <xf numFmtId="0" fontId="31" fillId="4" borderId="14" xfId="3" applyFont="1" applyBorder="1" applyAlignment="1">
      <alignment horizontal="center"/>
    </xf>
    <xf numFmtId="1" fontId="33" fillId="4" borderId="0" xfId="4" applyNumberFormat="1" applyFont="1" applyBorder="1"/>
    <xf numFmtId="1" fontId="35" fillId="4" borderId="10" xfId="9" applyNumberFormat="1" applyFont="1" applyFill="1" applyAlignment="1">
      <alignment horizontal="right" vertical="center"/>
    </xf>
    <xf numFmtId="164" fontId="31" fillId="4" borderId="12" xfId="3" applyNumberFormat="1" applyFont="1" applyBorder="1" applyAlignment="1">
      <alignment horizontal="center" vertical="center"/>
    </xf>
    <xf numFmtId="9" fontId="32" fillId="2" borderId="12" xfId="1" applyNumberFormat="1" applyFont="1" applyBorder="1" applyAlignment="1">
      <alignment horizontal="center" vertical="center"/>
    </xf>
    <xf numFmtId="0" fontId="29" fillId="3" borderId="0" xfId="2" applyFont="1" applyBorder="1" applyAlignment="1">
      <alignment vertical="center"/>
    </xf>
    <xf numFmtId="0" fontId="36" fillId="0" borderId="0" xfId="6" applyFont="1" applyAlignment="1">
      <alignment vertical="center"/>
    </xf>
    <xf numFmtId="0" fontId="37" fillId="0" borderId="8" xfId="5" applyFont="1" applyAlignment="1">
      <alignment vertical="center"/>
    </xf>
    <xf numFmtId="0" fontId="33" fillId="4" borderId="0" xfId="4" applyFont="1" applyBorder="1" applyAlignment="1">
      <alignment vertical="center"/>
    </xf>
    <xf numFmtId="0" fontId="29" fillId="3" borderId="0" xfId="2" applyFont="1" applyBorder="1" applyAlignment="1">
      <alignment horizontal="left" vertical="center"/>
    </xf>
    <xf numFmtId="0" fontId="29" fillId="3" borderId="0" xfId="2" applyFont="1" applyBorder="1" applyAlignment="1">
      <alignment horizontal="left" vertical="top"/>
    </xf>
    <xf numFmtId="1" fontId="35" fillId="4" borderId="10" xfId="9" applyNumberFormat="1" applyFont="1" applyFill="1" applyAlignment="1">
      <alignment vertical="center"/>
    </xf>
    <xf numFmtId="0" fontId="29" fillId="3" borderId="0" xfId="2" applyFont="1" applyBorder="1" applyAlignment="1">
      <alignment horizontal="left" wrapText="1"/>
    </xf>
    <xf numFmtId="0" fontId="4" fillId="4" borderId="10" xfId="9" applyFont="1" applyFill="1" applyAlignment="1">
      <alignment vertical="center" wrapText="1"/>
    </xf>
    <xf numFmtId="1" fontId="4" fillId="4" borderId="10" xfId="9" applyNumberFormat="1" applyFont="1" applyFill="1" applyAlignment="1">
      <alignment vertical="center" wrapText="1"/>
    </xf>
    <xf numFmtId="0" fontId="32" fillId="2" borderId="12" xfId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164" fontId="31" fillId="4" borderId="11" xfId="3" applyNumberFormat="1" applyFont="1" applyBorder="1" applyAlignment="1">
      <alignment horizontal="center" vertical="center"/>
    </xf>
    <xf numFmtId="164" fontId="35" fillId="7" borderId="10" xfId="9" applyNumberFormat="1" applyFont="1" applyFill="1"/>
    <xf numFmtId="0" fontId="31" fillId="4" borderId="11" xfId="3" applyFont="1" applyBorder="1" applyAlignment="1">
      <alignment vertical="center"/>
    </xf>
    <xf numFmtId="164" fontId="35" fillId="6" borderId="10" xfId="9" applyNumberFormat="1" applyFont="1" applyFill="1"/>
    <xf numFmtId="0" fontId="31" fillId="4" borderId="13" xfId="3" applyFont="1" applyBorder="1" applyAlignment="1">
      <alignment vertical="center"/>
    </xf>
    <xf numFmtId="0" fontId="30" fillId="0" borderId="0" xfId="0" applyFont="1" applyAlignment="1">
      <alignment horizontal="left"/>
    </xf>
    <xf numFmtId="0" fontId="30" fillId="0" borderId="0" xfId="0" applyFont="1" applyBorder="1" applyAlignment="1">
      <alignment horizontal="left"/>
    </xf>
    <xf numFmtId="0" fontId="7" fillId="0" borderId="0" xfId="6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6" applyFont="1" applyAlignment="1">
      <alignment vertical="center"/>
    </xf>
    <xf numFmtId="0" fontId="38" fillId="2" borderId="19" xfId="1" applyFont="1" applyBorder="1" applyAlignment="1">
      <alignment horizontal="center" vertical="center" wrapText="1"/>
    </xf>
    <xf numFmtId="0" fontId="39" fillId="4" borderId="19" xfId="3" applyFont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29" fillId="3" borderId="0" xfId="2" applyFont="1" applyBorder="1" applyAlignment="1" applyProtection="1">
      <alignment horizontal="left"/>
      <protection locked="0"/>
    </xf>
    <xf numFmtId="0" fontId="29" fillId="3" borderId="0" xfId="2" applyFont="1" applyBorder="1" applyAlignment="1" applyProtection="1">
      <alignment vertical="center"/>
      <protection locked="0"/>
    </xf>
    <xf numFmtId="0" fontId="29" fillId="3" borderId="0" xfId="2" applyFont="1" applyBorder="1" applyAlignment="1" applyProtection="1">
      <alignment horizontal="left" vertical="center"/>
      <protection locked="0"/>
    </xf>
    <xf numFmtId="0" fontId="29" fillId="3" borderId="0" xfId="2" applyFont="1" applyBorder="1" applyAlignment="1" applyProtection="1">
      <alignment horizontal="left" vertical="top"/>
      <protection locked="0"/>
    </xf>
    <xf numFmtId="0" fontId="29" fillId="3" borderId="0" xfId="2" applyFont="1" applyBorder="1" applyAlignment="1" applyProtection="1">
      <alignment horizontal="left" wrapText="1"/>
      <protection locked="0"/>
    </xf>
    <xf numFmtId="0" fontId="0" fillId="5" borderId="16" xfId="7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8" fillId="0" borderId="0" xfId="8" applyFont="1" applyAlignment="1">
      <alignment horizontal="left" vertical="top" wrapText="1"/>
    </xf>
    <xf numFmtId="0" fontId="18" fillId="0" borderId="0" xfId="8" applyFont="1" applyBorder="1" applyAlignment="1">
      <alignment horizontal="left" vertical="top" wrapText="1"/>
    </xf>
    <xf numFmtId="0" fontId="18" fillId="0" borderId="0" xfId="8" applyFont="1" applyBorder="1" applyAlignment="1">
      <alignment vertical="top" wrapText="1"/>
    </xf>
    <xf numFmtId="0" fontId="0" fillId="0" borderId="0" xfId="0" applyAlignment="1">
      <alignment vertical="top"/>
    </xf>
    <xf numFmtId="0" fontId="4" fillId="4" borderId="10" xfId="9" applyFont="1" applyFill="1" applyAlignment="1">
      <alignment wrapText="1"/>
    </xf>
    <xf numFmtId="0" fontId="4" fillId="4" borderId="10" xfId="9" applyFont="1" applyFill="1" applyAlignment="1">
      <alignment vertical="center" wrapText="1"/>
    </xf>
    <xf numFmtId="0" fontId="6" fillId="0" borderId="0" xfId="6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0" xfId="6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/>
    <xf numFmtId="0" fontId="0" fillId="0" borderId="4" xfId="0" applyBorder="1" applyAlignment="1"/>
    <xf numFmtId="0" fontId="0" fillId="5" borderId="18" xfId="7" applyFont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8" fillId="0" borderId="0" xfId="8" applyFont="1" applyAlignment="1">
      <alignment wrapText="1"/>
    </xf>
    <xf numFmtId="0" fontId="18" fillId="0" borderId="0" xfId="8" applyFont="1" applyBorder="1" applyAlignment="1">
      <alignment wrapText="1"/>
    </xf>
    <xf numFmtId="0" fontId="4" fillId="4" borderId="10" xfId="9" applyFont="1" applyFill="1" applyAlignment="1">
      <alignment horizontal="left" vertical="center" wrapText="1"/>
    </xf>
    <xf numFmtId="0" fontId="20" fillId="0" borderId="0" xfId="8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wrapText="1"/>
    </xf>
    <xf numFmtId="0" fontId="0" fillId="0" borderId="16" xfId="0" applyBorder="1" applyAlignment="1">
      <alignment vertical="top"/>
    </xf>
    <xf numFmtId="0" fontId="0" fillId="0" borderId="20" xfId="0" applyBorder="1" applyAlignment="1">
      <alignment vertical="top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0" fontId="18" fillId="0" borderId="0" xfId="8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6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9" fillId="3" borderId="0" xfId="2" applyFont="1" applyBorder="1" applyAlignment="1"/>
    <xf numFmtId="0" fontId="1" fillId="0" borderId="0" xfId="0" applyFont="1" applyBorder="1" applyAlignment="1"/>
    <xf numFmtId="0" fontId="29" fillId="3" borderId="0" xfId="2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</cellXfs>
  <cellStyles count="11">
    <cellStyle name="Ausgabe" xfId="3" builtinId="21"/>
    <cellStyle name="Berechnung" xfId="4" builtinId="22"/>
    <cellStyle name="Eingabe" xfId="2" builtinId="20"/>
    <cellStyle name="Ergebnis" xfId="9" builtinId="25"/>
    <cellStyle name="Erklärender Text" xfId="8" builtinId="53"/>
    <cellStyle name="Gut" xfId="1" builtinId="26"/>
    <cellStyle name="Link" xfId="10" builtinId="8"/>
    <cellStyle name="Notiz" xfId="7" builtinId="10"/>
    <cellStyle name="Standard" xfId="0" builtinId="0"/>
    <cellStyle name="Verknüpfte Zelle" xfId="5" builtinId="24" customBuiltin="1"/>
    <cellStyle name="Warnender Text" xfId="6" builtinId="11"/>
  </cellStyles>
  <dxfs count="0"/>
  <tableStyles count="0" defaultTableStyle="TableStyleMedium2" defaultPivotStyle="PivotStyleLight16"/>
  <colors>
    <mruColors>
      <color rgb="FFCCFFFF"/>
      <color rgb="FF00FFFF"/>
      <color rgb="FF66FFFF"/>
      <color rgb="FF33CC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ea.gysel@win.ch" TargetMode="External"/><Relationship Id="rId1" Type="http://schemas.openxmlformats.org/officeDocument/2006/relationships/hyperlink" Target="mailto:matthias.ettlin@kloten.ch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lea.gysel@win.ch" TargetMode="External"/><Relationship Id="rId1" Type="http://schemas.openxmlformats.org/officeDocument/2006/relationships/hyperlink" Target="mailto:matthias.ettlin@kloten.c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lea.gysel@win.ch" TargetMode="External"/><Relationship Id="rId1" Type="http://schemas.openxmlformats.org/officeDocument/2006/relationships/hyperlink" Target="mailto:matthias.ettlin@kloten.c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lea.gysel@win.ch" TargetMode="External"/><Relationship Id="rId1" Type="http://schemas.openxmlformats.org/officeDocument/2006/relationships/hyperlink" Target="mailto:matthias.ettlin@klote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opLeftCell="A10" zoomScaleNormal="100" workbookViewId="0">
      <selection activeCell="O16" sqref="O16"/>
    </sheetView>
  </sheetViews>
  <sheetFormatPr baseColWidth="10" defaultRowHeight="16.5" x14ac:dyDescent="0.3"/>
  <cols>
    <col min="1" max="1" width="31.5703125" customWidth="1"/>
    <col min="2" max="3" width="13.7109375" customWidth="1"/>
    <col min="4" max="4" width="2" customWidth="1"/>
    <col min="5" max="6" width="13.7109375" customWidth="1"/>
    <col min="7" max="7" width="2" customWidth="1"/>
    <col min="8" max="10" width="13.7109375" customWidth="1"/>
    <col min="11" max="11" width="13.140625" customWidth="1"/>
    <col min="12" max="12" width="12.5703125" customWidth="1"/>
  </cols>
  <sheetData>
    <row r="1" spans="1:14" ht="20.100000000000001" x14ac:dyDescent="0.4">
      <c r="A1" s="2" t="s">
        <v>65</v>
      </c>
      <c r="C1" s="1"/>
      <c r="D1" s="1"/>
    </row>
    <row r="2" spans="1:14" ht="66" customHeight="1" x14ac:dyDescent="0.3">
      <c r="A2" s="133" t="s">
        <v>86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4" ht="18" customHeight="1" thickBot="1" x14ac:dyDescent="0.4">
      <c r="A3" s="4" t="s">
        <v>1</v>
      </c>
      <c r="B3" s="140" t="s">
        <v>0</v>
      </c>
      <c r="C3" s="141"/>
      <c r="D3" s="48"/>
    </row>
    <row r="4" spans="1:14" ht="18" customHeight="1" x14ac:dyDescent="0.35">
      <c r="A4" s="1"/>
      <c r="B4" s="1"/>
      <c r="C4" s="1"/>
      <c r="D4" s="1"/>
    </row>
    <row r="5" spans="1:14" ht="15.6" customHeight="1" x14ac:dyDescent="0.35">
      <c r="A5" s="69" t="s">
        <v>30</v>
      </c>
      <c r="B5" s="70">
        <v>5000</v>
      </c>
      <c r="C5" s="43"/>
      <c r="D5" s="43"/>
      <c r="E5" s="43"/>
      <c r="F5" s="43"/>
      <c r="G5" s="43"/>
      <c r="H5" s="43"/>
      <c r="I5" s="43"/>
      <c r="M5" s="1"/>
    </row>
    <row r="6" spans="1:14" x14ac:dyDescent="0.3">
      <c r="A6" s="135" t="s">
        <v>43</v>
      </c>
      <c r="B6" s="136"/>
      <c r="C6" s="136"/>
      <c r="D6" s="136"/>
      <c r="E6" s="136"/>
      <c r="F6" s="136"/>
      <c r="G6" s="136"/>
      <c r="H6" s="136"/>
      <c r="I6" s="136"/>
      <c r="J6" s="25"/>
      <c r="K6" s="22"/>
      <c r="L6" s="23"/>
      <c r="M6" s="1"/>
    </row>
    <row r="7" spans="1:14" ht="15.6" customHeight="1" x14ac:dyDescent="0.3">
      <c r="A7" s="94" t="s">
        <v>25</v>
      </c>
      <c r="B7" s="70">
        <v>600</v>
      </c>
      <c r="C7" s="43"/>
      <c r="D7" s="43"/>
      <c r="E7" s="43"/>
      <c r="F7" s="43"/>
      <c r="G7" s="43"/>
      <c r="H7" s="43"/>
      <c r="I7" s="43"/>
      <c r="J7" s="41"/>
      <c r="K7" s="41"/>
      <c r="L7" s="41"/>
      <c r="M7" s="1"/>
    </row>
    <row r="8" spans="1:14" ht="15.95" customHeight="1" x14ac:dyDescent="0.3">
      <c r="A8" s="135" t="s">
        <v>24</v>
      </c>
      <c r="B8" s="136"/>
      <c r="C8" s="42"/>
      <c r="D8" s="42"/>
      <c r="E8" s="43"/>
      <c r="F8" s="43"/>
      <c r="G8" s="43"/>
      <c r="H8" s="43"/>
      <c r="I8" s="43"/>
      <c r="J8" s="41"/>
      <c r="K8" s="22"/>
      <c r="L8" s="23"/>
      <c r="M8" s="1"/>
    </row>
    <row r="9" spans="1:14" ht="32.25" customHeight="1" x14ac:dyDescent="0.3">
      <c r="A9" s="135" t="s">
        <v>27</v>
      </c>
      <c r="B9" s="136"/>
      <c r="C9" s="136"/>
      <c r="D9" s="136"/>
      <c r="E9" s="136"/>
      <c r="F9" s="44"/>
      <c r="G9" s="44"/>
      <c r="H9" s="44"/>
      <c r="I9" s="44"/>
      <c r="J9" s="25"/>
      <c r="K9" s="22"/>
      <c r="L9" s="23"/>
      <c r="M9" s="1"/>
    </row>
    <row r="10" spans="1:14" ht="15.6" x14ac:dyDescent="0.35">
      <c r="A10" s="95" t="s">
        <v>3</v>
      </c>
      <c r="B10" s="70">
        <v>24</v>
      </c>
      <c r="C10" s="43"/>
      <c r="D10" s="43"/>
      <c r="E10" s="43"/>
      <c r="F10" s="43"/>
      <c r="G10" s="43"/>
      <c r="H10" s="43"/>
      <c r="I10" s="43"/>
      <c r="J10" s="41"/>
      <c r="K10" s="22"/>
      <c r="L10" s="23"/>
      <c r="M10" s="1"/>
    </row>
    <row r="11" spans="1:14" ht="17.25" thickBot="1" x14ac:dyDescent="0.35">
      <c r="A11" s="24" t="s">
        <v>26</v>
      </c>
      <c r="E11" s="24"/>
      <c r="F11" s="41"/>
      <c r="G11" s="41"/>
      <c r="H11" s="41"/>
      <c r="I11" s="41"/>
      <c r="J11" s="41"/>
      <c r="K11" s="22"/>
      <c r="L11" s="23"/>
      <c r="M11" s="1"/>
    </row>
    <row r="12" spans="1:14" ht="15.95" thickBot="1" x14ac:dyDescent="0.4">
      <c r="B12" s="1"/>
      <c r="C12" s="23"/>
      <c r="D12" s="23"/>
      <c r="E12" s="23"/>
      <c r="F12" s="24"/>
      <c r="G12" s="24"/>
      <c r="H12" s="24"/>
      <c r="I12" s="24"/>
      <c r="J12" s="24"/>
      <c r="K12" s="72" t="s">
        <v>21</v>
      </c>
      <c r="L12" s="71" t="s">
        <v>22</v>
      </c>
      <c r="M12" s="1"/>
    </row>
    <row r="13" spans="1:14" ht="63.75" thickBot="1" x14ac:dyDescent="0.35">
      <c r="A13" s="4" t="s">
        <v>4</v>
      </c>
      <c r="B13" s="6" t="s">
        <v>6</v>
      </c>
      <c r="C13" s="1" t="s">
        <v>5</v>
      </c>
      <c r="D13" s="1"/>
      <c r="E13" s="6" t="s">
        <v>6</v>
      </c>
      <c r="F13" s="1" t="s">
        <v>5</v>
      </c>
      <c r="G13" s="1"/>
      <c r="H13" s="6" t="s">
        <v>6</v>
      </c>
      <c r="I13" s="1" t="s">
        <v>5</v>
      </c>
      <c r="J13" s="16" t="s">
        <v>7</v>
      </c>
      <c r="K13" s="100" t="s">
        <v>29</v>
      </c>
      <c r="L13" s="99" t="s">
        <v>23</v>
      </c>
      <c r="M13" s="134"/>
      <c r="N13" s="134"/>
    </row>
    <row r="14" spans="1:14" ht="29.25" customHeight="1" x14ac:dyDescent="0.3">
      <c r="A14" s="107" t="s">
        <v>79</v>
      </c>
      <c r="B14" s="131"/>
      <c r="C14" s="131"/>
      <c r="D14" s="131"/>
      <c r="E14" s="131"/>
      <c r="F14" s="131"/>
      <c r="G14" s="131"/>
      <c r="H14" s="131"/>
      <c r="I14" s="131"/>
      <c r="J14" s="132"/>
      <c r="K14" s="27"/>
      <c r="L14" s="32"/>
      <c r="M14" s="10"/>
      <c r="N14" s="10"/>
    </row>
    <row r="15" spans="1:14" x14ac:dyDescent="0.3">
      <c r="A15" s="1" t="s">
        <v>84</v>
      </c>
      <c r="B15" s="1" t="s">
        <v>32</v>
      </c>
      <c r="C15" s="70">
        <v>10</v>
      </c>
      <c r="D15" s="1"/>
      <c r="E15" s="1" t="s">
        <v>33</v>
      </c>
      <c r="F15" s="70">
        <v>2</v>
      </c>
      <c r="G15" s="1"/>
      <c r="H15" s="1" t="s">
        <v>8</v>
      </c>
      <c r="I15" s="70">
        <v>46</v>
      </c>
      <c r="J15" s="73">
        <f>SUM(C15*F15*I15)</f>
        <v>920</v>
      </c>
      <c r="K15" s="28"/>
      <c r="L15" s="33"/>
    </row>
    <row r="16" spans="1:14" ht="135.75" customHeight="1" x14ac:dyDescent="0.3">
      <c r="A16" s="47"/>
      <c r="B16" s="125" t="s">
        <v>105</v>
      </c>
      <c r="C16" s="126"/>
      <c r="E16" s="110" t="s">
        <v>68</v>
      </c>
      <c r="F16" s="120"/>
      <c r="H16" s="1"/>
      <c r="I16" s="1"/>
      <c r="J16" s="1"/>
      <c r="K16" s="28"/>
      <c r="L16" s="33"/>
      <c r="M16" s="1"/>
    </row>
    <row r="17" spans="1:17" x14ac:dyDescent="0.3">
      <c r="A17" s="1" t="s">
        <v>31</v>
      </c>
      <c r="B17" s="23" t="s">
        <v>32</v>
      </c>
      <c r="C17" s="70">
        <v>5</v>
      </c>
      <c r="D17" s="1"/>
      <c r="E17" s="1" t="s">
        <v>33</v>
      </c>
      <c r="F17" s="70">
        <v>1</v>
      </c>
      <c r="G17" s="1"/>
      <c r="H17" s="1" t="s">
        <v>8</v>
      </c>
      <c r="I17" s="70">
        <v>6</v>
      </c>
      <c r="J17" s="73">
        <f>SUM(C17*F17*I17)</f>
        <v>30</v>
      </c>
      <c r="K17" s="28"/>
      <c r="L17" s="33"/>
    </row>
    <row r="18" spans="1:17" ht="105.6" customHeight="1" x14ac:dyDescent="0.3">
      <c r="A18" s="47"/>
      <c r="B18" s="110" t="s">
        <v>66</v>
      </c>
      <c r="C18" s="111"/>
      <c r="E18" s="110" t="s">
        <v>67</v>
      </c>
      <c r="F18" s="120"/>
      <c r="H18" s="116" t="s">
        <v>42</v>
      </c>
      <c r="I18" s="117"/>
      <c r="J18" s="1"/>
      <c r="K18" s="28"/>
      <c r="L18" s="33"/>
      <c r="M18" s="1"/>
    </row>
    <row r="19" spans="1:17" ht="26.1" customHeight="1" x14ac:dyDescent="0.3">
      <c r="A19" s="118" t="s">
        <v>44</v>
      </c>
      <c r="B19" s="119"/>
      <c r="C19" s="120"/>
      <c r="D19" s="120"/>
      <c r="E19" s="120"/>
      <c r="F19" s="120"/>
      <c r="G19" s="120"/>
      <c r="H19" s="120"/>
      <c r="I19" s="120"/>
      <c r="J19" s="121"/>
      <c r="K19" s="28"/>
      <c r="L19" s="33"/>
      <c r="M19" s="1"/>
    </row>
    <row r="20" spans="1:17" x14ac:dyDescent="0.3">
      <c r="A20" s="1" t="s">
        <v>41</v>
      </c>
      <c r="B20" s="1" t="s">
        <v>32</v>
      </c>
      <c r="C20" s="70">
        <v>0</v>
      </c>
      <c r="D20" s="1"/>
      <c r="E20" s="1"/>
      <c r="F20" s="1"/>
      <c r="G20" s="1"/>
      <c r="H20" s="1" t="s">
        <v>28</v>
      </c>
      <c r="I20" s="70">
        <v>0</v>
      </c>
      <c r="J20" s="73">
        <f>SUM(C20*I20)</f>
        <v>0</v>
      </c>
      <c r="K20" s="28"/>
      <c r="L20" s="33"/>
      <c r="M20" s="1"/>
    </row>
    <row r="21" spans="1:17" ht="117.95" customHeight="1" x14ac:dyDescent="0.3">
      <c r="A21" s="23"/>
      <c r="B21" s="125" t="s">
        <v>85</v>
      </c>
      <c r="C21" s="126"/>
      <c r="E21" s="23"/>
      <c r="F21" s="23"/>
      <c r="J21" s="14"/>
      <c r="K21" s="29"/>
      <c r="L21" s="34"/>
      <c r="M21" s="1"/>
    </row>
    <row r="22" spans="1:17" ht="13.5" customHeight="1" x14ac:dyDescent="0.35">
      <c r="A22" s="1"/>
      <c r="B22" s="1"/>
      <c r="C22" s="1"/>
      <c r="E22" s="128"/>
      <c r="F22" s="129"/>
      <c r="H22" s="1"/>
      <c r="I22" s="1"/>
      <c r="J22" s="1"/>
      <c r="K22" s="31"/>
      <c r="L22" s="32"/>
      <c r="M22" s="17"/>
      <c r="N22" s="18"/>
    </row>
    <row r="23" spans="1:17" ht="30.95" customHeight="1" thickBot="1" x14ac:dyDescent="0.35">
      <c r="A23" s="1"/>
      <c r="B23" s="1"/>
      <c r="C23" s="1"/>
      <c r="E23" s="1"/>
      <c r="F23" s="1"/>
      <c r="H23" s="127" t="s">
        <v>95</v>
      </c>
      <c r="I23" s="127"/>
      <c r="J23" s="74">
        <f>SUM(J15+J17+J20)</f>
        <v>950</v>
      </c>
      <c r="K23" s="75">
        <f>SUM(J23*100/J49)</f>
        <v>43.484894720781199</v>
      </c>
      <c r="L23" s="76" t="s">
        <v>38</v>
      </c>
      <c r="M23" s="17"/>
      <c r="N23" s="18"/>
      <c r="Q23" s="38"/>
    </row>
    <row r="24" spans="1:17" ht="15.95" thickTop="1" x14ac:dyDescent="0.35">
      <c r="B24" s="23"/>
      <c r="C24" s="23"/>
      <c r="H24" s="23"/>
      <c r="I24" s="23"/>
      <c r="J24" s="23"/>
      <c r="K24" s="28"/>
      <c r="L24" s="35"/>
      <c r="M24" s="17"/>
      <c r="N24" s="18"/>
      <c r="P24" s="43"/>
    </row>
    <row r="25" spans="1:17" ht="33.950000000000003" customHeight="1" x14ac:dyDescent="0.3">
      <c r="A25" s="122" t="s">
        <v>35</v>
      </c>
      <c r="B25" s="123"/>
      <c r="C25" s="123"/>
      <c r="D25" s="123"/>
      <c r="E25" s="123"/>
      <c r="F25" s="123"/>
      <c r="G25" s="123"/>
      <c r="H25" s="123"/>
      <c r="I25" s="123"/>
      <c r="J25" s="124"/>
      <c r="K25" s="27"/>
      <c r="L25" s="32"/>
      <c r="M25" s="19"/>
      <c r="N25" s="19"/>
    </row>
    <row r="26" spans="1:17" ht="11.45" customHeight="1" x14ac:dyDescent="0.3">
      <c r="B26" s="46"/>
      <c r="C26" s="46"/>
      <c r="D26" s="46"/>
      <c r="E26" s="46"/>
      <c r="F26" s="46"/>
      <c r="G26" s="46"/>
      <c r="H26" s="46"/>
      <c r="I26" s="46"/>
      <c r="J26" s="46"/>
      <c r="K26" s="27"/>
      <c r="L26" s="32"/>
      <c r="M26" s="19"/>
      <c r="N26" s="19"/>
    </row>
    <row r="27" spans="1:17" ht="24.95" customHeight="1" thickBot="1" x14ac:dyDescent="0.35">
      <c r="A27" s="1" t="s">
        <v>45</v>
      </c>
      <c r="B27" s="54" t="s">
        <v>104</v>
      </c>
      <c r="C27" s="77">
        <v>7500</v>
      </c>
      <c r="D27" s="78"/>
      <c r="E27" s="54" t="s">
        <v>2</v>
      </c>
      <c r="F27" s="79">
        <f>B5</f>
        <v>5000</v>
      </c>
      <c r="G27" s="78"/>
      <c r="H27" s="1"/>
      <c r="I27" s="54" t="s">
        <v>56</v>
      </c>
      <c r="J27" s="80">
        <f>F27*1.5</f>
        <v>7500</v>
      </c>
      <c r="K27" s="27"/>
      <c r="L27" s="32"/>
      <c r="M27" s="19"/>
      <c r="N27" s="19"/>
    </row>
    <row r="28" spans="1:17" ht="62.45" customHeight="1" thickTop="1" x14ac:dyDescent="0.3">
      <c r="A28" s="1"/>
      <c r="B28" s="110" t="s">
        <v>103</v>
      </c>
      <c r="C28" s="129"/>
      <c r="E28" s="46"/>
      <c r="F28" s="57" t="s">
        <v>69</v>
      </c>
      <c r="G28" s="46"/>
      <c r="H28" s="46"/>
      <c r="I28" s="110" t="s">
        <v>90</v>
      </c>
      <c r="J28" s="111"/>
      <c r="K28" s="27"/>
      <c r="L28" s="32"/>
      <c r="M28" s="19"/>
      <c r="N28" s="19"/>
    </row>
    <row r="29" spans="1:17" ht="24.95" customHeight="1" x14ac:dyDescent="0.3">
      <c r="A29" s="137" t="s">
        <v>36</v>
      </c>
      <c r="B29" s="138"/>
      <c r="C29" s="138"/>
      <c r="D29" s="138"/>
      <c r="E29" s="138"/>
      <c r="F29" s="138"/>
      <c r="G29" s="138"/>
      <c r="H29" s="138"/>
      <c r="I29" s="138"/>
      <c r="J29" s="139"/>
      <c r="K29" s="27"/>
      <c r="L29" s="32"/>
      <c r="M29" s="19"/>
      <c r="N29" s="19"/>
    </row>
    <row r="30" spans="1:17" ht="34.5" customHeight="1" thickBot="1" x14ac:dyDescent="0.35">
      <c r="A30" s="15" t="s">
        <v>40</v>
      </c>
      <c r="B30" s="54" t="s">
        <v>10</v>
      </c>
      <c r="C30" s="81">
        <v>1600</v>
      </c>
      <c r="D30" s="26"/>
      <c r="E30" s="54" t="s">
        <v>34</v>
      </c>
      <c r="F30" s="81">
        <v>10</v>
      </c>
      <c r="G30" s="13"/>
      <c r="H30" s="114" t="s">
        <v>96</v>
      </c>
      <c r="I30" s="114"/>
      <c r="J30" s="74">
        <f>SUM(C30*F30/60)</f>
        <v>266.66666666666669</v>
      </c>
      <c r="K30" s="75">
        <f>SUM(J30*100/J49)</f>
        <v>12.206286237412266</v>
      </c>
      <c r="L30" s="76">
        <v>0.15</v>
      </c>
      <c r="N30" s="18"/>
    </row>
    <row r="31" spans="1:17" ht="68.45" customHeight="1" thickTop="1" x14ac:dyDescent="0.3">
      <c r="A31" s="15"/>
      <c r="B31" s="110" t="s">
        <v>39</v>
      </c>
      <c r="C31" s="111"/>
      <c r="D31" s="26"/>
      <c r="E31" s="110" t="s">
        <v>59</v>
      </c>
      <c r="F31" s="111"/>
      <c r="G31" s="45"/>
      <c r="H31" s="13"/>
      <c r="I31" s="13"/>
      <c r="J31" s="13"/>
      <c r="K31" s="39"/>
      <c r="L31" s="40"/>
      <c r="N31" s="18"/>
    </row>
    <row r="32" spans="1:17" ht="48.75" customHeight="1" thickBot="1" x14ac:dyDescent="0.35">
      <c r="A32" s="15" t="s">
        <v>98</v>
      </c>
      <c r="B32" s="47" t="s">
        <v>10</v>
      </c>
      <c r="C32" s="82">
        <v>0</v>
      </c>
      <c r="D32" s="26"/>
      <c r="E32" s="47" t="s">
        <v>34</v>
      </c>
      <c r="F32" s="82">
        <v>0</v>
      </c>
      <c r="G32" s="13"/>
      <c r="H32" s="115" t="s">
        <v>97</v>
      </c>
      <c r="I32" s="115"/>
      <c r="J32" s="83">
        <f>SUM(C32*F32/60)</f>
        <v>0</v>
      </c>
      <c r="K32" s="75">
        <f>SUM(J32*100/J49)</f>
        <v>0</v>
      </c>
      <c r="L32" s="76">
        <v>0.1</v>
      </c>
      <c r="M32" s="46"/>
      <c r="N32" s="18"/>
    </row>
    <row r="33" spans="1:14" ht="66.95" customHeight="1" thickTop="1" thickBot="1" x14ac:dyDescent="0.35">
      <c r="B33" s="110" t="s">
        <v>39</v>
      </c>
      <c r="C33" s="111"/>
      <c r="E33" s="110" t="s">
        <v>60</v>
      </c>
      <c r="F33" s="111"/>
      <c r="K33" s="28"/>
      <c r="L33" s="35"/>
      <c r="M33" s="46"/>
      <c r="N33" s="18"/>
    </row>
    <row r="34" spans="1:14" ht="33.6" customHeight="1" x14ac:dyDescent="0.3">
      <c r="A34" s="107" t="s">
        <v>37</v>
      </c>
      <c r="B34" s="108"/>
      <c r="C34" s="108"/>
      <c r="D34" s="108"/>
      <c r="E34" s="108"/>
      <c r="F34" s="108"/>
      <c r="G34" s="108"/>
      <c r="H34" s="108"/>
      <c r="I34" s="108"/>
      <c r="J34" s="109"/>
      <c r="K34" s="27"/>
      <c r="L34" s="33"/>
      <c r="M34" s="1"/>
    </row>
    <row r="35" spans="1:14" x14ac:dyDescent="0.3">
      <c r="A35" s="9" t="s">
        <v>71</v>
      </c>
      <c r="B35" s="1" t="s">
        <v>11</v>
      </c>
      <c r="C35" s="84">
        <v>220</v>
      </c>
      <c r="D35" s="23"/>
      <c r="E35" s="1" t="s">
        <v>61</v>
      </c>
      <c r="F35" s="84">
        <v>2</v>
      </c>
      <c r="G35" s="23"/>
      <c r="H35" s="1"/>
      <c r="I35" s="1"/>
      <c r="J35" s="73">
        <f>SUM(C35*F35)</f>
        <v>440</v>
      </c>
      <c r="K35" s="28"/>
      <c r="L35" s="33"/>
      <c r="M35" s="1"/>
    </row>
    <row r="36" spans="1:14" ht="80.25" customHeight="1" x14ac:dyDescent="0.3">
      <c r="A36" s="9"/>
      <c r="B36" s="110" t="s">
        <v>72</v>
      </c>
      <c r="C36" s="111"/>
      <c r="D36" s="23"/>
      <c r="E36" s="110" t="s">
        <v>73</v>
      </c>
      <c r="F36" s="111"/>
      <c r="G36" s="23"/>
      <c r="K36" s="28"/>
      <c r="L36" s="33"/>
      <c r="M36" s="1"/>
    </row>
    <row r="37" spans="1:14" x14ac:dyDescent="0.3">
      <c r="A37" s="9" t="s">
        <v>70</v>
      </c>
      <c r="B37" s="1" t="s">
        <v>12</v>
      </c>
      <c r="C37" s="70">
        <v>48</v>
      </c>
      <c r="D37" s="23"/>
      <c r="E37" s="1" t="s">
        <v>61</v>
      </c>
      <c r="F37" s="70">
        <v>3.5</v>
      </c>
      <c r="G37" s="23"/>
      <c r="H37" s="23"/>
      <c r="I37" s="1"/>
      <c r="J37" s="73">
        <f>C37*F37</f>
        <v>168</v>
      </c>
      <c r="K37" s="28"/>
      <c r="L37" s="33"/>
      <c r="M37" s="1"/>
    </row>
    <row r="38" spans="1:14" ht="49.5" customHeight="1" x14ac:dyDescent="0.3">
      <c r="A38" s="13"/>
      <c r="B38" s="110" t="s">
        <v>62</v>
      </c>
      <c r="C38" s="111"/>
      <c r="E38" s="112" t="s">
        <v>74</v>
      </c>
      <c r="F38" s="113"/>
      <c r="G38" s="23"/>
      <c r="H38" s="23"/>
      <c r="K38" s="28"/>
      <c r="L38" s="33"/>
      <c r="M38" s="1"/>
      <c r="N38" s="18"/>
    </row>
    <row r="39" spans="1:14" ht="15.75" customHeight="1" x14ac:dyDescent="0.3">
      <c r="A39" s="1" t="s">
        <v>75</v>
      </c>
      <c r="B39" s="1" t="s">
        <v>32</v>
      </c>
      <c r="C39" s="70">
        <v>48</v>
      </c>
      <c r="D39" s="1"/>
      <c r="E39" s="1"/>
      <c r="F39" s="1"/>
      <c r="G39" s="23"/>
      <c r="H39" s="23"/>
      <c r="I39" s="1"/>
      <c r="J39" s="73">
        <f>C39</f>
        <v>48</v>
      </c>
      <c r="K39" s="28"/>
      <c r="L39" s="33"/>
      <c r="M39" s="1"/>
    </row>
    <row r="40" spans="1:14" ht="33" customHeight="1" x14ac:dyDescent="0.3">
      <c r="A40" s="59"/>
      <c r="B40" s="110" t="s">
        <v>100</v>
      </c>
      <c r="C40" s="111"/>
      <c r="G40" s="23"/>
      <c r="H40" s="23"/>
      <c r="K40" s="28"/>
      <c r="L40" s="33"/>
      <c r="M40" s="1"/>
    </row>
    <row r="41" spans="1:14" ht="17.100000000000001" customHeight="1" thickBot="1" x14ac:dyDescent="0.35">
      <c r="A41" s="59"/>
      <c r="G41" s="22"/>
      <c r="H41" s="22"/>
      <c r="I41" s="85" t="s">
        <v>9</v>
      </c>
      <c r="J41" s="86">
        <f>SUM(J35:J37:J39)</f>
        <v>656</v>
      </c>
      <c r="K41" s="75">
        <f>SUM(J41*100/J49)</f>
        <v>30.027464144034173</v>
      </c>
      <c r="L41" s="87" t="s">
        <v>18</v>
      </c>
      <c r="M41" s="1"/>
    </row>
    <row r="42" spans="1:14" ht="18" customHeight="1" thickTop="1" thickBot="1" x14ac:dyDescent="0.35">
      <c r="A42" s="5"/>
      <c r="B42" s="55"/>
      <c r="C42" s="56"/>
      <c r="G42" s="58"/>
      <c r="H42" s="58"/>
      <c r="K42" s="28"/>
      <c r="L42" s="33"/>
      <c r="M42" s="1"/>
    </row>
    <row r="43" spans="1:14" ht="30.95" customHeight="1" x14ac:dyDescent="0.3">
      <c r="A43" s="107" t="s">
        <v>57</v>
      </c>
      <c r="B43" s="108"/>
      <c r="C43" s="108"/>
      <c r="D43" s="108"/>
      <c r="E43" s="108"/>
      <c r="F43" s="108"/>
      <c r="G43" s="108"/>
      <c r="H43" s="108"/>
      <c r="I43" s="108"/>
      <c r="J43" s="109"/>
      <c r="K43" s="30"/>
      <c r="L43" s="36"/>
      <c r="M43" s="11"/>
      <c r="N43" s="11"/>
    </row>
    <row r="44" spans="1:14" s="1" customFormat="1" ht="17.100000000000001" customHeight="1" thickBot="1" x14ac:dyDescent="0.3">
      <c r="A44" s="101" t="s">
        <v>101</v>
      </c>
      <c r="B44" s="1" t="s">
        <v>32</v>
      </c>
      <c r="C44" s="70">
        <v>6</v>
      </c>
      <c r="E44" s="1" t="s">
        <v>63</v>
      </c>
      <c r="F44" s="70">
        <v>12</v>
      </c>
      <c r="I44" s="85" t="s">
        <v>9</v>
      </c>
      <c r="J44" s="85">
        <f>C44*F44</f>
        <v>72</v>
      </c>
      <c r="K44" s="75">
        <f>SUM(J44*100/J49)</f>
        <v>3.2956972841013119</v>
      </c>
      <c r="L44" s="87" t="s">
        <v>20</v>
      </c>
    </row>
    <row r="45" spans="1:14" s="1" customFormat="1" ht="31.5" customHeight="1" thickTop="1" thickBot="1" x14ac:dyDescent="0.3">
      <c r="B45" s="110" t="s">
        <v>76</v>
      </c>
      <c r="C45" s="111"/>
      <c r="E45" s="110"/>
      <c r="F45" s="111"/>
      <c r="K45" s="28"/>
      <c r="L45" s="33"/>
    </row>
    <row r="46" spans="1:14" ht="33" customHeight="1" x14ac:dyDescent="0.3">
      <c r="A46" s="107" t="s">
        <v>78</v>
      </c>
      <c r="B46" s="108"/>
      <c r="C46" s="108"/>
      <c r="D46" s="108"/>
      <c r="E46" s="108"/>
      <c r="F46" s="108"/>
      <c r="G46" s="108"/>
      <c r="H46" s="108"/>
      <c r="I46" s="108"/>
      <c r="J46" s="109"/>
      <c r="K46" s="27"/>
      <c r="L46" s="32"/>
      <c r="M46" s="12"/>
      <c r="N46" s="12"/>
    </row>
    <row r="47" spans="1:14" ht="17.25" thickBot="1" x14ac:dyDescent="0.35">
      <c r="A47" s="1" t="s">
        <v>102</v>
      </c>
      <c r="B47" s="1" t="s">
        <v>32</v>
      </c>
      <c r="C47" s="70">
        <v>20</v>
      </c>
      <c r="D47" s="1"/>
      <c r="E47" s="1" t="s">
        <v>63</v>
      </c>
      <c r="F47" s="70">
        <v>12</v>
      </c>
      <c r="G47" s="1"/>
      <c r="H47" s="1"/>
      <c r="I47" s="85" t="s">
        <v>9</v>
      </c>
      <c r="J47" s="85">
        <f>C47*F47</f>
        <v>240</v>
      </c>
      <c r="K47" s="75">
        <f>SUM(J47*100/J49)</f>
        <v>10.985657613671039</v>
      </c>
      <c r="L47" s="87" t="s">
        <v>19</v>
      </c>
      <c r="M47" s="1"/>
    </row>
    <row r="48" spans="1:14" ht="31.5" customHeight="1" thickTop="1" x14ac:dyDescent="0.3">
      <c r="B48" s="110" t="s">
        <v>77</v>
      </c>
      <c r="C48" s="111"/>
      <c r="K48" s="28"/>
      <c r="L48" s="33"/>
      <c r="M48" s="1"/>
    </row>
    <row r="49" spans="1:13" ht="24" customHeight="1" thickBot="1" x14ac:dyDescent="0.35">
      <c r="A49" s="51" t="s">
        <v>13</v>
      </c>
      <c r="B49" s="52"/>
      <c r="C49" s="52"/>
      <c r="D49" s="52"/>
      <c r="E49" s="52"/>
      <c r="F49" s="52"/>
      <c r="G49" s="52"/>
      <c r="H49" s="52"/>
      <c r="I49" s="52"/>
      <c r="J49" s="53">
        <f>SUM(J23+J30+J32+J41+J44+J47)</f>
        <v>2184.666666666667</v>
      </c>
      <c r="K49" s="89">
        <f>SUM(K15:K47)</f>
        <v>99.999999999999986</v>
      </c>
      <c r="L49" s="33"/>
      <c r="M49" s="1"/>
    </row>
    <row r="50" spans="1:13" ht="18.75" customHeight="1" thickBot="1" x14ac:dyDescent="0.35">
      <c r="A50" s="1" t="s">
        <v>14</v>
      </c>
      <c r="B50" s="1"/>
      <c r="C50" s="20" t="s">
        <v>16</v>
      </c>
      <c r="D50" s="20"/>
      <c r="E50" s="20"/>
      <c r="F50" s="20"/>
      <c r="G50" s="23"/>
      <c r="H50" s="1"/>
      <c r="I50" s="1"/>
      <c r="J50" s="90">
        <f>SUM(J49/50)</f>
        <v>43.693333333333342</v>
      </c>
      <c r="K50" s="91"/>
      <c r="L50" s="33"/>
      <c r="M50" s="1"/>
    </row>
    <row r="51" spans="1:13" ht="17.25" thickTop="1" x14ac:dyDescent="0.3">
      <c r="A51" s="1"/>
      <c r="B51" s="1"/>
      <c r="C51" s="1"/>
      <c r="D51" s="1"/>
      <c r="E51" s="1"/>
      <c r="F51" s="1"/>
      <c r="G51" s="1"/>
      <c r="H51" s="1"/>
      <c r="I51" s="1"/>
      <c r="J51" s="23"/>
      <c r="K51" s="91"/>
      <c r="L51" s="33"/>
      <c r="M51" s="1"/>
    </row>
    <row r="52" spans="1:13" ht="17.25" thickBot="1" x14ac:dyDescent="0.35">
      <c r="A52" s="21" t="s">
        <v>17</v>
      </c>
      <c r="B52" s="21"/>
      <c r="C52" s="21" t="s">
        <v>15</v>
      </c>
      <c r="D52" s="21"/>
      <c r="E52" s="21"/>
      <c r="F52" s="21"/>
      <c r="G52" s="21"/>
      <c r="H52" s="21"/>
      <c r="I52" s="21"/>
      <c r="J52" s="92">
        <f>SUM(J49/2066)</f>
        <v>1.0574378831881253</v>
      </c>
      <c r="K52" s="93"/>
      <c r="L52" s="37"/>
      <c r="M52" s="1"/>
    </row>
    <row r="53" spans="1:13" x14ac:dyDescent="0.3">
      <c r="L53" s="3"/>
    </row>
    <row r="54" spans="1:13" x14ac:dyDescent="0.3">
      <c r="J54" s="60" t="s">
        <v>47</v>
      </c>
    </row>
    <row r="55" spans="1:13" x14ac:dyDescent="0.3">
      <c r="A55" s="130" t="s">
        <v>91</v>
      </c>
      <c r="B55" s="130"/>
      <c r="C55" s="130"/>
      <c r="J55" s="60" t="s">
        <v>48</v>
      </c>
    </row>
    <row r="56" spans="1:13" x14ac:dyDescent="0.3">
      <c r="A56" s="130"/>
      <c r="B56" s="130"/>
      <c r="C56" s="130"/>
      <c r="J56" s="60" t="s">
        <v>49</v>
      </c>
    </row>
    <row r="57" spans="1:13" x14ac:dyDescent="0.3">
      <c r="A57" s="120"/>
      <c r="B57" s="120"/>
      <c r="C57" s="120"/>
      <c r="J57" s="60" t="s">
        <v>50</v>
      </c>
    </row>
    <row r="58" spans="1:13" x14ac:dyDescent="0.3">
      <c r="J58" s="60" t="s">
        <v>51</v>
      </c>
    </row>
    <row r="59" spans="1:13" x14ac:dyDescent="0.3">
      <c r="A59" s="62" t="s">
        <v>92</v>
      </c>
      <c r="J59" s="60" t="s">
        <v>52</v>
      </c>
    </row>
    <row r="60" spans="1:13" x14ac:dyDescent="0.3">
      <c r="A60" s="63" t="s">
        <v>93</v>
      </c>
      <c r="J60" s="61"/>
    </row>
    <row r="61" spans="1:13" x14ac:dyDescent="0.3">
      <c r="A61" s="63" t="s">
        <v>94</v>
      </c>
      <c r="J61" s="60" t="s">
        <v>53</v>
      </c>
    </row>
  </sheetData>
  <sheetProtection algorithmName="SHA-512" hashValue="cKDKbGniYoOeGpONHNAYU7bZyswe2znbtpxfPhvBGDm+0jhuPQbHz0hqAiVShuVg+zu68NbDhkXs+aLjfub78A==" saltValue="BymWs31n6yT/xO1BqRk9wg==" spinCount="100000" sheet="1" selectLockedCells="1"/>
  <protectedRanges>
    <protectedRange sqref="B5 C8:D9" name="Bereich3"/>
    <protectedRange sqref="B10:B11 H7 C12:D12 H10:H11 I8:I9 I12" name="Bereich 1"/>
    <protectedRange sqref="B7 F8:G9" name="Bereich2"/>
    <protectedRange sqref="B3:B4 B1 E1" name="Bereich4"/>
  </protectedRanges>
  <mergeCells count="38">
    <mergeCell ref="A55:C57"/>
    <mergeCell ref="A14:J14"/>
    <mergeCell ref="B28:C28"/>
    <mergeCell ref="A2:M2"/>
    <mergeCell ref="M13:N13"/>
    <mergeCell ref="A9:E9"/>
    <mergeCell ref="A29:J29"/>
    <mergeCell ref="B40:C40"/>
    <mergeCell ref="B16:C16"/>
    <mergeCell ref="B18:C18"/>
    <mergeCell ref="E16:F16"/>
    <mergeCell ref="A6:I6"/>
    <mergeCell ref="B3:C3"/>
    <mergeCell ref="A8:B8"/>
    <mergeCell ref="B31:C31"/>
    <mergeCell ref="B33:C33"/>
    <mergeCell ref="H30:I30"/>
    <mergeCell ref="H32:I32"/>
    <mergeCell ref="E31:F31"/>
    <mergeCell ref="E33:F33"/>
    <mergeCell ref="H18:I18"/>
    <mergeCell ref="A19:J19"/>
    <mergeCell ref="A25:J25"/>
    <mergeCell ref="I28:J28"/>
    <mergeCell ref="E18:F18"/>
    <mergeCell ref="B21:C21"/>
    <mergeCell ref="H23:I23"/>
    <mergeCell ref="E22:F22"/>
    <mergeCell ref="A34:J34"/>
    <mergeCell ref="B48:C48"/>
    <mergeCell ref="B36:C36"/>
    <mergeCell ref="E36:F36"/>
    <mergeCell ref="A46:J46"/>
    <mergeCell ref="B38:C38"/>
    <mergeCell ref="E38:F38"/>
    <mergeCell ref="B45:C45"/>
    <mergeCell ref="E45:F45"/>
    <mergeCell ref="A43:J43"/>
  </mergeCells>
  <hyperlinks>
    <hyperlink ref="A60" r:id="rId1"/>
    <hyperlink ref="A61" r:id="rId2"/>
  </hyperlinks>
  <pageMargins left="0.23622047244094491" right="0.19685039370078741" top="0.74803149606299213" bottom="0.74803149606299213" header="0.31496062992125984" footer="0.31496062992125984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zoomScaleNormal="100" workbookViewId="0">
      <selection activeCell="Q16" sqref="Q16"/>
    </sheetView>
  </sheetViews>
  <sheetFormatPr baseColWidth="10" defaultRowHeight="16.5" x14ac:dyDescent="0.3"/>
  <cols>
    <col min="1" max="1" width="31.5703125" customWidth="1"/>
    <col min="2" max="3" width="13.7109375" customWidth="1"/>
    <col min="4" max="4" width="2" customWidth="1"/>
    <col min="5" max="6" width="13.7109375" customWidth="1"/>
    <col min="7" max="7" width="2" customWidth="1"/>
    <col min="8" max="10" width="13.7109375" customWidth="1"/>
    <col min="11" max="11" width="13.140625" customWidth="1"/>
    <col min="12" max="12" width="12.7109375" customWidth="1"/>
  </cols>
  <sheetData>
    <row r="1" spans="1:14" ht="20.100000000000001" x14ac:dyDescent="0.4">
      <c r="A1" s="2" t="s">
        <v>64</v>
      </c>
      <c r="C1" s="1"/>
      <c r="D1" s="1"/>
    </row>
    <row r="2" spans="1:14" ht="66" customHeight="1" x14ac:dyDescent="0.3">
      <c r="A2" s="133" t="s">
        <v>87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4" ht="18" customHeight="1" thickBot="1" x14ac:dyDescent="0.4">
      <c r="A3" s="4" t="s">
        <v>1</v>
      </c>
      <c r="B3" s="140" t="s">
        <v>0</v>
      </c>
      <c r="C3" s="141"/>
      <c r="D3" s="48"/>
    </row>
    <row r="4" spans="1:14" ht="18" customHeight="1" x14ac:dyDescent="0.35">
      <c r="A4" s="1"/>
      <c r="B4" s="1"/>
      <c r="C4" s="1"/>
      <c r="D4" s="1"/>
    </row>
    <row r="5" spans="1:14" ht="15.6" customHeight="1" x14ac:dyDescent="0.35">
      <c r="A5" s="69" t="s">
        <v>30</v>
      </c>
      <c r="B5" s="70">
        <v>5000</v>
      </c>
      <c r="C5" s="43"/>
      <c r="D5" s="43"/>
      <c r="E5" s="43"/>
      <c r="F5" s="43"/>
      <c r="G5" s="43"/>
      <c r="H5" s="43"/>
      <c r="I5" s="43"/>
      <c r="M5" s="1"/>
    </row>
    <row r="6" spans="1:14" x14ac:dyDescent="0.3">
      <c r="A6" s="135" t="s">
        <v>43</v>
      </c>
      <c r="B6" s="136"/>
      <c r="C6" s="136"/>
      <c r="D6" s="136"/>
      <c r="E6" s="136"/>
      <c r="F6" s="136"/>
      <c r="G6" s="136"/>
      <c r="H6" s="136"/>
      <c r="I6" s="136"/>
      <c r="J6" s="25"/>
      <c r="K6" s="22"/>
      <c r="L6" s="23"/>
      <c r="M6" s="1"/>
    </row>
    <row r="7" spans="1:14" ht="15.6" customHeight="1" x14ac:dyDescent="0.3">
      <c r="A7" s="69" t="s">
        <v>25</v>
      </c>
      <c r="B7" s="70">
        <v>600</v>
      </c>
      <c r="C7" s="43"/>
      <c r="D7" s="43"/>
      <c r="E7" s="43"/>
      <c r="F7" s="43"/>
      <c r="G7" s="43"/>
      <c r="H7" s="43"/>
      <c r="I7" s="43"/>
      <c r="J7" s="41"/>
      <c r="K7" s="41"/>
      <c r="L7" s="41"/>
      <c r="M7" s="1"/>
    </row>
    <row r="8" spans="1:14" ht="15.95" customHeight="1" x14ac:dyDescent="0.3">
      <c r="A8" s="135" t="s">
        <v>24</v>
      </c>
      <c r="B8" s="136"/>
      <c r="C8" s="42"/>
      <c r="D8" s="42"/>
      <c r="E8" s="43"/>
      <c r="F8" s="43"/>
      <c r="G8" s="43"/>
      <c r="H8" s="43"/>
      <c r="I8" s="43"/>
      <c r="J8" s="41"/>
      <c r="K8" s="22"/>
      <c r="L8" s="23"/>
      <c r="M8" s="1"/>
    </row>
    <row r="9" spans="1:14" ht="31.5" customHeight="1" x14ac:dyDescent="0.3">
      <c r="A9" s="135" t="s">
        <v>27</v>
      </c>
      <c r="B9" s="136"/>
      <c r="C9" s="136"/>
      <c r="D9" s="136"/>
      <c r="E9" s="136"/>
      <c r="F9" s="44"/>
      <c r="G9" s="44"/>
      <c r="H9" s="44"/>
      <c r="I9" s="44"/>
      <c r="J9" s="25"/>
      <c r="K9" s="22"/>
      <c r="L9" s="23"/>
      <c r="M9" s="1"/>
    </row>
    <row r="10" spans="1:14" ht="15.6" x14ac:dyDescent="0.35">
      <c r="A10" s="69" t="s">
        <v>3</v>
      </c>
      <c r="B10" s="70">
        <v>24</v>
      </c>
      <c r="C10" s="43"/>
      <c r="D10" s="43"/>
      <c r="E10" s="43"/>
      <c r="F10" s="43"/>
      <c r="G10" s="43"/>
      <c r="H10" s="43"/>
      <c r="I10" s="43"/>
      <c r="J10" s="41"/>
      <c r="K10" s="22"/>
      <c r="L10" s="23"/>
      <c r="M10" s="1"/>
    </row>
    <row r="11" spans="1:14" ht="17.25" thickBot="1" x14ac:dyDescent="0.35">
      <c r="A11" s="24" t="s">
        <v>26</v>
      </c>
      <c r="E11" s="24"/>
      <c r="F11" s="41"/>
      <c r="G11" s="41"/>
      <c r="H11" s="41"/>
      <c r="I11" s="41"/>
      <c r="J11" s="41"/>
      <c r="K11" s="22"/>
      <c r="L11" s="23"/>
      <c r="M11" s="1"/>
    </row>
    <row r="12" spans="1:14" ht="15.95" thickBot="1" x14ac:dyDescent="0.4">
      <c r="B12" s="1"/>
      <c r="C12" s="23"/>
      <c r="D12" s="23"/>
      <c r="E12" s="23"/>
      <c r="F12" s="24"/>
      <c r="G12" s="24"/>
      <c r="H12" s="24"/>
      <c r="I12" s="24"/>
      <c r="J12" s="24"/>
      <c r="K12" s="72" t="s">
        <v>21</v>
      </c>
      <c r="L12" s="71" t="s">
        <v>22</v>
      </c>
      <c r="M12" s="1"/>
    </row>
    <row r="13" spans="1:14" ht="63.75" thickBot="1" x14ac:dyDescent="0.35">
      <c r="A13" s="4" t="s">
        <v>4</v>
      </c>
      <c r="B13" s="6" t="s">
        <v>6</v>
      </c>
      <c r="C13" s="1" t="s">
        <v>5</v>
      </c>
      <c r="E13" s="6" t="s">
        <v>6</v>
      </c>
      <c r="F13" s="1" t="s">
        <v>5</v>
      </c>
      <c r="H13" s="6" t="s">
        <v>6</v>
      </c>
      <c r="I13" s="1" t="s">
        <v>5</v>
      </c>
      <c r="J13" s="16" t="s">
        <v>7</v>
      </c>
      <c r="K13" s="100" t="s">
        <v>29</v>
      </c>
      <c r="L13" s="99" t="s">
        <v>23</v>
      </c>
      <c r="M13" s="134"/>
      <c r="N13" s="134"/>
    </row>
    <row r="14" spans="1:14" ht="33.6" customHeight="1" x14ac:dyDescent="0.3">
      <c r="A14" s="107" t="s">
        <v>80</v>
      </c>
      <c r="B14" s="131"/>
      <c r="C14" s="131"/>
      <c r="D14" s="131"/>
      <c r="E14" s="131"/>
      <c r="F14" s="131"/>
      <c r="G14" s="131"/>
      <c r="H14" s="131"/>
      <c r="I14" s="131"/>
      <c r="J14" s="132"/>
      <c r="K14" s="27"/>
      <c r="L14" s="32"/>
      <c r="M14" s="10"/>
      <c r="N14" s="10"/>
    </row>
    <row r="15" spans="1:14" x14ac:dyDescent="0.3">
      <c r="A15" s="1" t="s">
        <v>84</v>
      </c>
      <c r="B15" s="1" t="s">
        <v>32</v>
      </c>
      <c r="C15" s="70">
        <v>15</v>
      </c>
      <c r="D15" s="1"/>
      <c r="E15" s="1" t="s">
        <v>33</v>
      </c>
      <c r="F15" s="70">
        <v>1</v>
      </c>
      <c r="G15" s="1"/>
      <c r="H15" s="1" t="s">
        <v>8</v>
      </c>
      <c r="I15" s="70">
        <v>52</v>
      </c>
      <c r="J15" s="73">
        <f>SUM(C15*F15*I15)</f>
        <v>780</v>
      </c>
      <c r="K15" s="28"/>
      <c r="L15" s="33"/>
    </row>
    <row r="16" spans="1:14" ht="135.75" customHeight="1" x14ac:dyDescent="0.3">
      <c r="A16" s="47"/>
      <c r="B16" s="125" t="s">
        <v>106</v>
      </c>
      <c r="C16" s="126"/>
      <c r="E16" s="110" t="s">
        <v>82</v>
      </c>
      <c r="F16" s="120"/>
      <c r="H16" s="1"/>
      <c r="I16" s="1"/>
      <c r="J16" s="1"/>
      <c r="K16" s="28"/>
      <c r="L16" s="33"/>
      <c r="M16" s="1"/>
    </row>
    <row r="17" spans="1:16" x14ac:dyDescent="0.3">
      <c r="A17" s="1" t="s">
        <v>55</v>
      </c>
      <c r="B17" s="23" t="s">
        <v>32</v>
      </c>
      <c r="C17" s="70">
        <v>0.5</v>
      </c>
      <c r="D17" s="1"/>
      <c r="E17" s="1" t="s">
        <v>54</v>
      </c>
      <c r="F17" s="70">
        <v>7</v>
      </c>
      <c r="G17" s="1"/>
      <c r="H17" s="1" t="s">
        <v>8</v>
      </c>
      <c r="I17" s="70">
        <v>52</v>
      </c>
      <c r="J17" s="73">
        <f>SUM(C17*F17*I17)</f>
        <v>182</v>
      </c>
      <c r="K17" s="28"/>
      <c r="L17" s="33"/>
    </row>
    <row r="18" spans="1:16" ht="144" customHeight="1" x14ac:dyDescent="0.3">
      <c r="A18" s="47"/>
      <c r="B18" s="110" t="s">
        <v>83</v>
      </c>
      <c r="C18" s="120"/>
      <c r="E18" s="110" t="s">
        <v>58</v>
      </c>
      <c r="F18" s="120"/>
      <c r="J18" s="1"/>
      <c r="K18" s="28"/>
      <c r="L18" s="33"/>
      <c r="M18" s="1"/>
    </row>
    <row r="19" spans="1:16" ht="26.1" customHeight="1" x14ac:dyDescent="0.3">
      <c r="A19" s="118" t="s">
        <v>44</v>
      </c>
      <c r="B19" s="119"/>
      <c r="C19" s="120"/>
      <c r="D19" s="120"/>
      <c r="E19" s="120"/>
      <c r="F19" s="120"/>
      <c r="G19" s="120"/>
      <c r="H19" s="120"/>
      <c r="I19" s="120"/>
      <c r="J19" s="121"/>
      <c r="K19" s="28"/>
      <c r="L19" s="33"/>
      <c r="M19" s="1"/>
    </row>
    <row r="20" spans="1:16" x14ac:dyDescent="0.3">
      <c r="A20" s="1" t="s">
        <v>41</v>
      </c>
      <c r="B20" s="1" t="s">
        <v>32</v>
      </c>
      <c r="C20" s="70">
        <v>1</v>
      </c>
      <c r="D20" s="1"/>
      <c r="E20" s="1"/>
      <c r="F20" s="1"/>
      <c r="G20" s="1"/>
      <c r="H20" s="1" t="s">
        <v>28</v>
      </c>
      <c r="I20" s="70">
        <v>40</v>
      </c>
      <c r="J20" s="73">
        <f>SUM(C20*I20)</f>
        <v>40</v>
      </c>
      <c r="K20" s="28"/>
      <c r="L20" s="33"/>
      <c r="M20" s="1"/>
    </row>
    <row r="21" spans="1:16" ht="117" customHeight="1" x14ac:dyDescent="0.3">
      <c r="A21" s="23"/>
      <c r="B21" s="125" t="s">
        <v>88</v>
      </c>
      <c r="C21" s="125"/>
      <c r="E21" s="23"/>
      <c r="F21" s="23"/>
      <c r="J21" s="14"/>
      <c r="K21" s="29"/>
      <c r="L21" s="34"/>
      <c r="M21" s="1"/>
    </row>
    <row r="22" spans="1:16" ht="13.5" customHeight="1" x14ac:dyDescent="0.35">
      <c r="A22" s="1"/>
      <c r="B22" s="1"/>
      <c r="C22" s="1"/>
      <c r="E22" s="128"/>
      <c r="F22" s="129"/>
      <c r="H22" s="1"/>
      <c r="I22" s="1"/>
      <c r="J22" s="1"/>
      <c r="K22" s="31"/>
      <c r="L22" s="32"/>
      <c r="M22" s="17"/>
      <c r="N22" s="18"/>
    </row>
    <row r="23" spans="1:16" ht="30.95" customHeight="1" thickBot="1" x14ac:dyDescent="0.35">
      <c r="A23" s="1"/>
      <c r="B23" s="1"/>
      <c r="C23" s="1"/>
      <c r="E23" s="1"/>
      <c r="F23" s="1"/>
      <c r="H23" s="127" t="s">
        <v>95</v>
      </c>
      <c r="I23" s="127"/>
      <c r="J23" s="74">
        <f>SUM(J15+J17+J20)</f>
        <v>1002</v>
      </c>
      <c r="K23" s="75">
        <f>SUM(J23*100/J49)</f>
        <v>44.798807749627414</v>
      </c>
      <c r="L23" s="76" t="s">
        <v>38</v>
      </c>
      <c r="M23" s="17"/>
      <c r="N23" s="18"/>
    </row>
    <row r="24" spans="1:16" ht="15.95" thickTop="1" x14ac:dyDescent="0.35">
      <c r="B24" s="23"/>
      <c r="C24" s="23"/>
      <c r="H24" s="23"/>
      <c r="I24" s="23"/>
      <c r="J24" s="23"/>
      <c r="K24" s="28"/>
      <c r="L24" s="35"/>
      <c r="M24" s="17"/>
      <c r="N24" s="18"/>
      <c r="P24" s="43"/>
    </row>
    <row r="25" spans="1:16" ht="32.450000000000003" customHeight="1" x14ac:dyDescent="0.3">
      <c r="A25" s="122" t="s">
        <v>35</v>
      </c>
      <c r="B25" s="123"/>
      <c r="C25" s="123"/>
      <c r="D25" s="123"/>
      <c r="E25" s="123"/>
      <c r="F25" s="123"/>
      <c r="G25" s="123"/>
      <c r="H25" s="123"/>
      <c r="I25" s="123"/>
      <c r="J25" s="124"/>
      <c r="K25" s="27"/>
      <c r="L25" s="32"/>
      <c r="M25" s="19"/>
      <c r="N25" s="19"/>
    </row>
    <row r="26" spans="1:16" ht="11.45" customHeight="1" x14ac:dyDescent="0.3">
      <c r="B26" s="46"/>
      <c r="C26" s="46"/>
      <c r="D26" s="46"/>
      <c r="E26" s="46"/>
      <c r="F26" s="46"/>
      <c r="G26" s="46"/>
      <c r="H26" s="46"/>
      <c r="I26" s="46"/>
      <c r="J26" s="46"/>
      <c r="K26" s="27"/>
      <c r="L26" s="32"/>
      <c r="M26" s="19"/>
      <c r="N26" s="19"/>
    </row>
    <row r="27" spans="1:16" ht="24.95" customHeight="1" thickBot="1" x14ac:dyDescent="0.35">
      <c r="A27" s="1" t="s">
        <v>46</v>
      </c>
      <c r="B27" s="54" t="s">
        <v>104</v>
      </c>
      <c r="C27" s="77">
        <v>7500</v>
      </c>
      <c r="D27" s="78"/>
      <c r="E27" s="54" t="s">
        <v>2</v>
      </c>
      <c r="F27" s="79">
        <f>B5</f>
        <v>5000</v>
      </c>
      <c r="G27" s="78"/>
      <c r="H27" s="1"/>
      <c r="I27" s="54" t="s">
        <v>56</v>
      </c>
      <c r="J27" s="80">
        <f>F27*1.5</f>
        <v>7500</v>
      </c>
      <c r="K27" s="27"/>
      <c r="L27" s="32"/>
      <c r="M27" s="19"/>
      <c r="N27" s="19"/>
    </row>
    <row r="28" spans="1:16" ht="62.1" customHeight="1" thickTop="1" x14ac:dyDescent="0.3">
      <c r="A28" s="1"/>
      <c r="B28" s="110" t="s">
        <v>103</v>
      </c>
      <c r="C28" s="129"/>
      <c r="E28" s="46"/>
      <c r="F28" s="57" t="s">
        <v>69</v>
      </c>
      <c r="G28" s="46"/>
      <c r="H28" s="46"/>
      <c r="I28" s="110" t="s">
        <v>89</v>
      </c>
      <c r="J28" s="111"/>
      <c r="K28" s="27"/>
      <c r="L28" s="32"/>
      <c r="M28" s="19"/>
      <c r="N28" s="19"/>
    </row>
    <row r="29" spans="1:16" ht="24.95" customHeight="1" x14ac:dyDescent="0.3">
      <c r="A29" s="96" t="s">
        <v>36</v>
      </c>
      <c r="B29" s="50"/>
      <c r="C29" s="46"/>
      <c r="D29" s="46"/>
      <c r="E29" s="46"/>
      <c r="F29" s="46"/>
      <c r="G29" s="46"/>
      <c r="H29" s="46"/>
      <c r="I29" s="46"/>
      <c r="J29" s="46"/>
      <c r="K29" s="27"/>
      <c r="L29" s="32"/>
      <c r="M29" s="19"/>
      <c r="N29" s="19"/>
    </row>
    <row r="30" spans="1:16" ht="32.25" customHeight="1" thickBot="1" x14ac:dyDescent="0.35">
      <c r="A30" s="15" t="s">
        <v>40</v>
      </c>
      <c r="B30" s="54" t="s">
        <v>10</v>
      </c>
      <c r="C30" s="81">
        <v>1600</v>
      </c>
      <c r="D30" s="26"/>
      <c r="E30" s="54" t="s">
        <v>34</v>
      </c>
      <c r="F30" s="81">
        <v>10</v>
      </c>
      <c r="G30" s="13"/>
      <c r="H30" s="114" t="s">
        <v>96</v>
      </c>
      <c r="I30" s="114"/>
      <c r="J30" s="74">
        <f>SUM(C30*F30/60)</f>
        <v>266.66666666666669</v>
      </c>
      <c r="K30" s="75">
        <f>SUM(J30*100/J49)</f>
        <v>11.922503725782413</v>
      </c>
      <c r="L30" s="76">
        <v>0.15</v>
      </c>
      <c r="N30" s="18"/>
    </row>
    <row r="31" spans="1:16" ht="68.45" customHeight="1" thickTop="1" x14ac:dyDescent="0.3">
      <c r="A31" s="15"/>
      <c r="B31" s="110" t="s">
        <v>39</v>
      </c>
      <c r="C31" s="111"/>
      <c r="D31" s="26"/>
      <c r="E31" s="49"/>
      <c r="F31" s="13"/>
      <c r="G31" s="13"/>
      <c r="H31" s="13"/>
      <c r="I31" s="13"/>
      <c r="J31" s="13"/>
      <c r="K31" s="39"/>
      <c r="L31" s="40"/>
      <c r="N31" s="18"/>
    </row>
    <row r="32" spans="1:16" ht="49.5" customHeight="1" thickBot="1" x14ac:dyDescent="0.35">
      <c r="A32" s="15" t="s">
        <v>98</v>
      </c>
      <c r="B32" s="47" t="s">
        <v>10</v>
      </c>
      <c r="C32" s="82">
        <v>0</v>
      </c>
      <c r="D32" s="26"/>
      <c r="E32" s="47" t="s">
        <v>34</v>
      </c>
      <c r="F32" s="82">
        <v>0</v>
      </c>
      <c r="G32" s="13"/>
      <c r="H32" s="115" t="s">
        <v>97</v>
      </c>
      <c r="I32" s="115"/>
      <c r="J32" s="83">
        <f>SUM(C32*F32/60)</f>
        <v>0</v>
      </c>
      <c r="K32" s="75">
        <f>SUM(J32*100/J49)</f>
        <v>0</v>
      </c>
      <c r="L32" s="76">
        <v>0.1</v>
      </c>
      <c r="M32" s="46"/>
      <c r="N32" s="18"/>
    </row>
    <row r="33" spans="1:14" ht="66.95" customHeight="1" thickTop="1" thickBot="1" x14ac:dyDescent="0.35">
      <c r="B33" s="110" t="s">
        <v>39</v>
      </c>
      <c r="C33" s="111"/>
      <c r="K33" s="28"/>
      <c r="L33" s="35"/>
      <c r="M33" s="46"/>
      <c r="N33" s="18"/>
    </row>
    <row r="34" spans="1:14" ht="33.6" customHeight="1" x14ac:dyDescent="0.3">
      <c r="A34" s="107" t="s">
        <v>37</v>
      </c>
      <c r="B34" s="108"/>
      <c r="C34" s="108"/>
      <c r="D34" s="108"/>
      <c r="E34" s="108"/>
      <c r="F34" s="108"/>
      <c r="G34" s="108"/>
      <c r="H34" s="108"/>
      <c r="I34" s="108"/>
      <c r="J34" s="109"/>
      <c r="K34" s="27"/>
      <c r="L34" s="33"/>
      <c r="M34" s="1"/>
    </row>
    <row r="35" spans="1:14" x14ac:dyDescent="0.3">
      <c r="A35" s="9" t="s">
        <v>71</v>
      </c>
      <c r="B35" s="1" t="s">
        <v>11</v>
      </c>
      <c r="C35" s="84">
        <v>220</v>
      </c>
      <c r="D35" s="23"/>
      <c r="E35" s="1" t="s">
        <v>61</v>
      </c>
      <c r="F35" s="84">
        <v>2</v>
      </c>
      <c r="G35" s="23"/>
      <c r="H35" s="1"/>
      <c r="I35" s="1"/>
      <c r="J35" s="73">
        <f>SUM(C35*F35)</f>
        <v>440</v>
      </c>
      <c r="K35" s="28"/>
      <c r="L35" s="33"/>
      <c r="M35" s="1"/>
    </row>
    <row r="36" spans="1:14" ht="80.25" customHeight="1" x14ac:dyDescent="0.3">
      <c r="A36" s="9"/>
      <c r="B36" s="110" t="s">
        <v>72</v>
      </c>
      <c r="C36" s="111"/>
      <c r="D36" s="23"/>
      <c r="E36" s="110" t="s">
        <v>73</v>
      </c>
      <c r="F36" s="111"/>
      <c r="G36" s="23"/>
      <c r="K36" s="28"/>
      <c r="L36" s="33"/>
      <c r="M36" s="1"/>
    </row>
    <row r="37" spans="1:14" x14ac:dyDescent="0.3">
      <c r="A37" s="9" t="s">
        <v>70</v>
      </c>
      <c r="B37" s="1" t="s">
        <v>12</v>
      </c>
      <c r="C37" s="70">
        <v>48</v>
      </c>
      <c r="D37" s="23"/>
      <c r="E37" s="1" t="s">
        <v>61</v>
      </c>
      <c r="F37" s="70">
        <v>3.5</v>
      </c>
      <c r="G37" s="23"/>
      <c r="H37" s="23"/>
      <c r="I37" s="1"/>
      <c r="J37" s="73">
        <f>C37*F37</f>
        <v>168</v>
      </c>
      <c r="K37" s="28"/>
      <c r="L37" s="33"/>
      <c r="M37" s="1"/>
      <c r="N37" s="18"/>
    </row>
    <row r="38" spans="1:14" ht="50.1" customHeight="1" x14ac:dyDescent="0.3">
      <c r="A38" s="13"/>
      <c r="B38" s="110" t="s">
        <v>62</v>
      </c>
      <c r="C38" s="111"/>
      <c r="E38" s="112" t="s">
        <v>74</v>
      </c>
      <c r="F38" s="113"/>
      <c r="G38" s="23"/>
      <c r="H38" s="23"/>
      <c r="K38" s="28"/>
      <c r="L38" s="33"/>
      <c r="M38" s="1"/>
    </row>
    <row r="39" spans="1:14" ht="15.95" customHeight="1" x14ac:dyDescent="0.3">
      <c r="A39" s="1" t="s">
        <v>75</v>
      </c>
      <c r="B39" s="1" t="s">
        <v>32</v>
      </c>
      <c r="C39" s="70">
        <v>48</v>
      </c>
      <c r="D39" s="1"/>
      <c r="E39" s="1"/>
      <c r="F39" s="1"/>
      <c r="G39" s="23"/>
      <c r="H39" s="23"/>
      <c r="I39" s="1"/>
      <c r="J39" s="73">
        <f>C39</f>
        <v>48</v>
      </c>
      <c r="K39" s="28"/>
      <c r="L39" s="33"/>
      <c r="M39" s="1"/>
    </row>
    <row r="40" spans="1:14" ht="33" customHeight="1" x14ac:dyDescent="0.3">
      <c r="A40" s="13"/>
      <c r="B40" s="110" t="s">
        <v>100</v>
      </c>
      <c r="C40" s="111"/>
      <c r="G40" s="23"/>
      <c r="H40" s="23"/>
      <c r="K40" s="28"/>
      <c r="L40" s="33"/>
      <c r="M40" s="1"/>
    </row>
    <row r="41" spans="1:14" ht="15.95" customHeight="1" thickBot="1" x14ac:dyDescent="0.35">
      <c r="A41" s="13"/>
      <c r="G41" s="23"/>
      <c r="H41" s="23"/>
      <c r="I41" s="85" t="s">
        <v>9</v>
      </c>
      <c r="J41" s="86">
        <f>SUM(J35:J37:J39)</f>
        <v>656</v>
      </c>
      <c r="K41" s="75">
        <f>SUM(J41*100/J49)</f>
        <v>29.329359165424734</v>
      </c>
      <c r="L41" s="87" t="s">
        <v>18</v>
      </c>
      <c r="M41" s="1"/>
    </row>
    <row r="42" spans="1:14" ht="18" thickTop="1" thickBot="1" x14ac:dyDescent="0.35">
      <c r="A42" s="7"/>
      <c r="B42" s="8"/>
      <c r="G42" s="8"/>
      <c r="H42" s="8"/>
      <c r="K42" s="28"/>
      <c r="L42" s="33"/>
      <c r="M42" s="1"/>
    </row>
    <row r="43" spans="1:14" ht="30.95" customHeight="1" x14ac:dyDescent="0.3">
      <c r="A43" s="107" t="s">
        <v>57</v>
      </c>
      <c r="B43" s="108"/>
      <c r="C43" s="108"/>
      <c r="D43" s="108"/>
      <c r="E43" s="108"/>
      <c r="F43" s="108"/>
      <c r="G43" s="108"/>
      <c r="H43" s="108"/>
      <c r="I43" s="108"/>
      <c r="J43" s="109"/>
      <c r="K43" s="30"/>
      <c r="L43" s="36"/>
      <c r="M43" s="11"/>
      <c r="N43" s="11"/>
    </row>
    <row r="44" spans="1:14" ht="15.6" customHeight="1" thickBot="1" x14ac:dyDescent="0.35">
      <c r="A44" s="101" t="s">
        <v>101</v>
      </c>
      <c r="B44" s="54" t="s">
        <v>32</v>
      </c>
      <c r="C44" s="81">
        <v>6</v>
      </c>
      <c r="D44" s="54"/>
      <c r="E44" s="54" t="s">
        <v>63</v>
      </c>
      <c r="F44" s="81">
        <v>12</v>
      </c>
      <c r="G44" s="88"/>
      <c r="H44" s="88"/>
      <c r="I44" s="85" t="s">
        <v>9</v>
      </c>
      <c r="J44" s="85">
        <f>C44*F44</f>
        <v>72</v>
      </c>
      <c r="K44" s="75">
        <f>SUM(J44*100/J49)</f>
        <v>3.2190760059612513</v>
      </c>
      <c r="L44" s="87" t="s">
        <v>20</v>
      </c>
      <c r="M44" s="11"/>
      <c r="N44" s="11"/>
    </row>
    <row r="45" spans="1:14" s="1" customFormat="1" ht="32.450000000000003" customHeight="1" thickTop="1" thickBot="1" x14ac:dyDescent="0.3">
      <c r="B45" s="110" t="s">
        <v>76</v>
      </c>
      <c r="C45" s="111"/>
      <c r="E45" s="110"/>
      <c r="F45" s="111"/>
      <c r="K45" s="27"/>
      <c r="L45" s="32"/>
    </row>
    <row r="46" spans="1:14" ht="33.6" customHeight="1" x14ac:dyDescent="0.3">
      <c r="A46" s="107" t="s">
        <v>78</v>
      </c>
      <c r="B46" s="108"/>
      <c r="C46" s="108"/>
      <c r="D46" s="108"/>
      <c r="E46" s="108"/>
      <c r="F46" s="108"/>
      <c r="G46" s="108"/>
      <c r="H46" s="108"/>
      <c r="I46" s="108"/>
      <c r="J46" s="109"/>
      <c r="K46" s="27"/>
      <c r="L46" s="32"/>
      <c r="M46" s="12"/>
      <c r="N46" s="12"/>
    </row>
    <row r="47" spans="1:14" ht="17.25" thickBot="1" x14ac:dyDescent="0.35">
      <c r="A47" s="1" t="s">
        <v>102</v>
      </c>
      <c r="B47" s="1" t="s">
        <v>32</v>
      </c>
      <c r="C47" s="70">
        <v>20</v>
      </c>
      <c r="D47" s="1"/>
      <c r="E47" s="1" t="s">
        <v>63</v>
      </c>
      <c r="F47" s="70">
        <v>12</v>
      </c>
      <c r="G47" s="1"/>
      <c r="H47" s="1"/>
      <c r="I47" s="85" t="s">
        <v>9</v>
      </c>
      <c r="J47" s="85">
        <f>C47*F47</f>
        <v>240</v>
      </c>
      <c r="K47" s="75">
        <f>SUM(J47*100/J49)</f>
        <v>10.730253353204171</v>
      </c>
      <c r="L47" s="87" t="s">
        <v>19</v>
      </c>
      <c r="M47" s="1"/>
    </row>
    <row r="48" spans="1:14" ht="32.450000000000003" customHeight="1" thickTop="1" x14ac:dyDescent="0.3">
      <c r="B48" s="110" t="s">
        <v>77</v>
      </c>
      <c r="C48" s="111"/>
      <c r="K48" s="28"/>
      <c r="L48" s="33"/>
      <c r="M48" s="1"/>
    </row>
    <row r="49" spans="1:13" ht="24" customHeight="1" thickBot="1" x14ac:dyDescent="0.35">
      <c r="A49" s="51" t="s">
        <v>13</v>
      </c>
      <c r="B49" s="52"/>
      <c r="C49" s="52"/>
      <c r="D49" s="52"/>
      <c r="E49" s="52"/>
      <c r="F49" s="52"/>
      <c r="G49" s="52"/>
      <c r="H49" s="52"/>
      <c r="I49" s="52"/>
      <c r="J49" s="53">
        <f>SUM(J23+J30+J32+J41+J44+J47)</f>
        <v>2236.666666666667</v>
      </c>
      <c r="K49" s="89">
        <f>SUM(K15:K47)</f>
        <v>100</v>
      </c>
      <c r="L49" s="33"/>
      <c r="M49" s="1"/>
    </row>
    <row r="50" spans="1:13" ht="18.75" customHeight="1" thickBot="1" x14ac:dyDescent="0.35">
      <c r="A50" s="1" t="s">
        <v>14</v>
      </c>
      <c r="B50" s="1"/>
      <c r="C50" s="20" t="s">
        <v>16</v>
      </c>
      <c r="D50" s="20"/>
      <c r="E50" s="20"/>
      <c r="F50" s="20"/>
      <c r="G50" s="23"/>
      <c r="H50" s="1"/>
      <c r="I50" s="1"/>
      <c r="J50" s="90">
        <f>SUM(J49/50)</f>
        <v>44.733333333333341</v>
      </c>
      <c r="K50" s="91"/>
      <c r="L50" s="33"/>
      <c r="M50" s="1"/>
    </row>
    <row r="51" spans="1:13" ht="17.25" thickTop="1" x14ac:dyDescent="0.3">
      <c r="A51" s="1"/>
      <c r="B51" s="1"/>
      <c r="C51" s="1"/>
      <c r="D51" s="1"/>
      <c r="E51" s="1"/>
      <c r="F51" s="1"/>
      <c r="G51" s="1"/>
      <c r="H51" s="1"/>
      <c r="I51" s="1"/>
      <c r="J51" s="23"/>
      <c r="K51" s="91"/>
      <c r="L51" s="33"/>
      <c r="M51" s="1"/>
    </row>
    <row r="52" spans="1:13" ht="17.25" thickBot="1" x14ac:dyDescent="0.35">
      <c r="A52" s="21" t="s">
        <v>17</v>
      </c>
      <c r="B52" s="21"/>
      <c r="C52" s="21" t="s">
        <v>15</v>
      </c>
      <c r="D52" s="21"/>
      <c r="E52" s="21"/>
      <c r="F52" s="21"/>
      <c r="G52" s="21"/>
      <c r="H52" s="21"/>
      <c r="I52" s="21"/>
      <c r="J52" s="92">
        <f>SUM(J49/2066)</f>
        <v>1.0826072926750565</v>
      </c>
      <c r="K52" s="93"/>
      <c r="L52" s="37"/>
      <c r="M52" s="1"/>
    </row>
    <row r="53" spans="1:13" x14ac:dyDescent="0.3">
      <c r="L53" s="3"/>
    </row>
    <row r="54" spans="1:13" x14ac:dyDescent="0.3">
      <c r="J54" s="60" t="s">
        <v>47</v>
      </c>
    </row>
    <row r="55" spans="1:13" x14ac:dyDescent="0.3">
      <c r="A55" s="130" t="s">
        <v>91</v>
      </c>
      <c r="B55" s="130"/>
      <c r="C55" s="130"/>
      <c r="J55" s="60" t="s">
        <v>48</v>
      </c>
    </row>
    <row r="56" spans="1:13" x14ac:dyDescent="0.3">
      <c r="A56" s="130"/>
      <c r="B56" s="130"/>
      <c r="C56" s="130"/>
      <c r="J56" s="60" t="s">
        <v>49</v>
      </c>
    </row>
    <row r="57" spans="1:13" x14ac:dyDescent="0.3">
      <c r="A57" s="120"/>
      <c r="B57" s="120"/>
      <c r="C57" s="120"/>
      <c r="J57" s="60" t="s">
        <v>50</v>
      </c>
    </row>
    <row r="58" spans="1:13" x14ac:dyDescent="0.3">
      <c r="J58" s="60" t="s">
        <v>51</v>
      </c>
    </row>
    <row r="59" spans="1:13" x14ac:dyDescent="0.3">
      <c r="A59" s="62" t="s">
        <v>92</v>
      </c>
      <c r="J59" s="60" t="s">
        <v>52</v>
      </c>
    </row>
    <row r="60" spans="1:13" x14ac:dyDescent="0.3">
      <c r="A60" s="63" t="s">
        <v>93</v>
      </c>
      <c r="J60" s="61"/>
    </row>
    <row r="61" spans="1:13" x14ac:dyDescent="0.3">
      <c r="A61" s="63" t="s">
        <v>94</v>
      </c>
      <c r="J61" s="60" t="s">
        <v>53</v>
      </c>
    </row>
  </sheetData>
  <sheetProtection algorithmName="SHA-512" hashValue="/CqwPJwFjSNNkKYLF9arE9MaF28YIvMkufzfEijexSSOOsZ9ScwdEmft8wMaHZJFtw+aFw7Ur5WfVym0PHpnSw==" saltValue="cySeVDwoguxsULiL0Pd6mw==" spinCount="100000" sheet="1" selectLockedCells="1"/>
  <protectedRanges>
    <protectedRange sqref="B5 C8:D9" name="Bereich3"/>
    <protectedRange sqref="B10:B11 H7 C12:D12 H10:H11 I8:I9 I12" name="Bereich 1"/>
    <protectedRange sqref="B7 F8:G9" name="Bereich2"/>
    <protectedRange sqref="B3:B4 B1 E1" name="Bereich4"/>
  </protectedRanges>
  <mergeCells count="34">
    <mergeCell ref="A55:C57"/>
    <mergeCell ref="M13:N13"/>
    <mergeCell ref="E22:F22"/>
    <mergeCell ref="H23:I23"/>
    <mergeCell ref="H30:I30"/>
    <mergeCell ref="B16:C16"/>
    <mergeCell ref="E16:F16"/>
    <mergeCell ref="E18:F18"/>
    <mergeCell ref="A14:J14"/>
    <mergeCell ref="B28:C28"/>
    <mergeCell ref="B48:C48"/>
    <mergeCell ref="A43:J43"/>
    <mergeCell ref="A46:J46"/>
    <mergeCell ref="B18:C18"/>
    <mergeCell ref="A25:J25"/>
    <mergeCell ref="I28:J28"/>
    <mergeCell ref="A2:M2"/>
    <mergeCell ref="B3:C3"/>
    <mergeCell ref="A6:I6"/>
    <mergeCell ref="A8:B8"/>
    <mergeCell ref="A9:E9"/>
    <mergeCell ref="B45:C45"/>
    <mergeCell ref="E45:F45"/>
    <mergeCell ref="B31:C31"/>
    <mergeCell ref="H32:I32"/>
    <mergeCell ref="B33:C33"/>
    <mergeCell ref="A34:J34"/>
    <mergeCell ref="B36:C36"/>
    <mergeCell ref="E36:F36"/>
    <mergeCell ref="A19:J19"/>
    <mergeCell ref="B21:C21"/>
    <mergeCell ref="E38:F38"/>
    <mergeCell ref="B40:C40"/>
    <mergeCell ref="B38:C38"/>
  </mergeCells>
  <hyperlinks>
    <hyperlink ref="A60" r:id="rId1"/>
    <hyperlink ref="A61" r:id="rId2"/>
  </hyperlinks>
  <pageMargins left="0.25" right="0.25" top="0.75" bottom="0.75" header="0.3" footer="0.3"/>
  <pageSetup paperSize="9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Normal="100" workbookViewId="0">
      <selection activeCell="B7" sqref="B7"/>
    </sheetView>
  </sheetViews>
  <sheetFormatPr baseColWidth="10" defaultRowHeight="16.5" x14ac:dyDescent="0.3"/>
  <cols>
    <col min="1" max="1" width="31.5703125" customWidth="1"/>
    <col min="2" max="3" width="13.7109375" customWidth="1"/>
    <col min="4" max="4" width="2" customWidth="1"/>
    <col min="5" max="6" width="13.7109375" customWidth="1"/>
    <col min="7" max="7" width="2" customWidth="1"/>
    <col min="8" max="10" width="13.7109375" customWidth="1"/>
    <col min="11" max="11" width="13.140625" customWidth="1"/>
    <col min="12" max="12" width="12.5703125" customWidth="1"/>
  </cols>
  <sheetData>
    <row r="1" spans="1:14" ht="20.100000000000001" x14ac:dyDescent="0.4">
      <c r="A1" s="2" t="s">
        <v>65</v>
      </c>
      <c r="C1" s="1"/>
      <c r="D1" s="1"/>
    </row>
    <row r="2" spans="1:14" ht="66" customHeight="1" x14ac:dyDescent="0.3">
      <c r="A2" s="133" t="s">
        <v>86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4" ht="18" customHeight="1" thickBot="1" x14ac:dyDescent="0.4">
      <c r="A3" s="4" t="s">
        <v>1</v>
      </c>
      <c r="B3" s="142"/>
      <c r="C3" s="143"/>
      <c r="D3" s="48"/>
    </row>
    <row r="4" spans="1:14" ht="18" customHeight="1" x14ac:dyDescent="0.35">
      <c r="A4" s="1"/>
      <c r="B4" s="1"/>
      <c r="C4" s="1"/>
      <c r="D4" s="1"/>
    </row>
    <row r="5" spans="1:14" ht="15.6" customHeight="1" x14ac:dyDescent="0.35">
      <c r="A5" s="69" t="s">
        <v>30</v>
      </c>
      <c r="B5" s="102"/>
      <c r="C5" s="68"/>
      <c r="D5" s="68"/>
      <c r="E5" s="68"/>
      <c r="F5" s="68"/>
      <c r="G5" s="68"/>
      <c r="H5" s="68"/>
      <c r="I5" s="68"/>
      <c r="M5" s="1"/>
    </row>
    <row r="6" spans="1:14" x14ac:dyDescent="0.3">
      <c r="A6" s="135" t="s">
        <v>43</v>
      </c>
      <c r="B6" s="136"/>
      <c r="C6" s="136"/>
      <c r="D6" s="136"/>
      <c r="E6" s="136"/>
      <c r="F6" s="136"/>
      <c r="G6" s="136"/>
      <c r="H6" s="136"/>
      <c r="I6" s="136"/>
      <c r="J6" s="25"/>
      <c r="K6" s="22"/>
      <c r="L6" s="23"/>
      <c r="M6" s="1"/>
    </row>
    <row r="7" spans="1:14" ht="15.6" customHeight="1" x14ac:dyDescent="0.3">
      <c r="A7" s="94" t="s">
        <v>25</v>
      </c>
      <c r="B7" s="102"/>
      <c r="C7" s="68"/>
      <c r="D7" s="68"/>
      <c r="E7" s="68"/>
      <c r="F7" s="68"/>
      <c r="G7" s="68"/>
      <c r="H7" s="68"/>
      <c r="I7" s="68"/>
      <c r="J7" s="67"/>
      <c r="K7" s="67"/>
      <c r="L7" s="67"/>
      <c r="M7" s="1"/>
    </row>
    <row r="8" spans="1:14" ht="15.95" customHeight="1" x14ac:dyDescent="0.3">
      <c r="A8" s="135" t="s">
        <v>24</v>
      </c>
      <c r="B8" s="136"/>
      <c r="C8" s="42"/>
      <c r="D8" s="42"/>
      <c r="E8" s="68"/>
      <c r="F8" s="68"/>
      <c r="G8" s="68"/>
      <c r="H8" s="68"/>
      <c r="I8" s="68"/>
      <c r="J8" s="67"/>
      <c r="K8" s="22"/>
      <c r="L8" s="23"/>
      <c r="M8" s="1"/>
    </row>
    <row r="9" spans="1:14" ht="32.25" customHeight="1" x14ac:dyDescent="0.3">
      <c r="A9" s="135" t="s">
        <v>27</v>
      </c>
      <c r="B9" s="136"/>
      <c r="C9" s="136"/>
      <c r="D9" s="136"/>
      <c r="E9" s="136"/>
      <c r="F9" s="44"/>
      <c r="G9" s="44"/>
      <c r="H9" s="44"/>
      <c r="I9" s="44"/>
      <c r="J9" s="25"/>
      <c r="K9" s="22"/>
      <c r="L9" s="23"/>
      <c r="M9" s="1"/>
    </row>
    <row r="10" spans="1:14" ht="15.6" x14ac:dyDescent="0.35">
      <c r="A10" s="95" t="s">
        <v>3</v>
      </c>
      <c r="B10" s="102"/>
      <c r="C10" s="68"/>
      <c r="D10" s="68"/>
      <c r="E10" s="68"/>
      <c r="F10" s="68"/>
      <c r="G10" s="68"/>
      <c r="H10" s="68"/>
      <c r="I10" s="68"/>
      <c r="J10" s="67"/>
      <c r="K10" s="22"/>
      <c r="L10" s="23"/>
      <c r="M10" s="1"/>
    </row>
    <row r="11" spans="1:14" ht="17.25" thickBot="1" x14ac:dyDescent="0.35">
      <c r="A11" s="24" t="s">
        <v>26</v>
      </c>
      <c r="E11" s="24"/>
      <c r="F11" s="67"/>
      <c r="G11" s="67"/>
      <c r="H11" s="67"/>
      <c r="I11" s="67"/>
      <c r="J11" s="67"/>
      <c r="K11" s="22"/>
      <c r="L11" s="23"/>
      <c r="M11" s="1"/>
    </row>
    <row r="12" spans="1:14" ht="15.95" thickBot="1" x14ac:dyDescent="0.4">
      <c r="B12" s="1"/>
      <c r="C12" s="23"/>
      <c r="D12" s="23"/>
      <c r="E12" s="23"/>
      <c r="F12" s="24"/>
      <c r="G12" s="24"/>
      <c r="H12" s="24"/>
      <c r="I12" s="24"/>
      <c r="J12" s="24"/>
      <c r="K12" s="72" t="s">
        <v>21</v>
      </c>
      <c r="L12" s="71" t="s">
        <v>22</v>
      </c>
      <c r="M12" s="1"/>
    </row>
    <row r="13" spans="1:14" ht="63.75" thickBot="1" x14ac:dyDescent="0.35">
      <c r="A13" s="4" t="s">
        <v>4</v>
      </c>
      <c r="B13" s="6" t="s">
        <v>6</v>
      </c>
      <c r="C13" s="1" t="s">
        <v>5</v>
      </c>
      <c r="D13" s="1"/>
      <c r="E13" s="6" t="s">
        <v>6</v>
      </c>
      <c r="F13" s="1" t="s">
        <v>5</v>
      </c>
      <c r="G13" s="1"/>
      <c r="H13" s="6" t="s">
        <v>6</v>
      </c>
      <c r="I13" s="1" t="s">
        <v>5</v>
      </c>
      <c r="J13" s="16" t="s">
        <v>7</v>
      </c>
      <c r="K13" s="100" t="s">
        <v>29</v>
      </c>
      <c r="L13" s="99" t="s">
        <v>23</v>
      </c>
      <c r="M13" s="134"/>
      <c r="N13" s="134"/>
    </row>
    <row r="14" spans="1:14" ht="29.25" customHeight="1" x14ac:dyDescent="0.3">
      <c r="A14" s="107" t="s">
        <v>79</v>
      </c>
      <c r="B14" s="131"/>
      <c r="C14" s="131"/>
      <c r="D14" s="131"/>
      <c r="E14" s="131"/>
      <c r="F14" s="131"/>
      <c r="G14" s="131"/>
      <c r="H14" s="131"/>
      <c r="I14" s="131"/>
      <c r="J14" s="132"/>
      <c r="K14" s="27"/>
      <c r="L14" s="32"/>
      <c r="M14" s="10"/>
      <c r="N14" s="10"/>
    </row>
    <row r="15" spans="1:14" x14ac:dyDescent="0.3">
      <c r="A15" s="1" t="s">
        <v>84</v>
      </c>
      <c r="B15" s="1" t="s">
        <v>32</v>
      </c>
      <c r="C15" s="102"/>
      <c r="D15" s="1"/>
      <c r="E15" s="1" t="s">
        <v>33</v>
      </c>
      <c r="F15" s="102"/>
      <c r="G15" s="1"/>
      <c r="H15" s="1" t="s">
        <v>8</v>
      </c>
      <c r="I15" s="102"/>
      <c r="J15" s="73">
        <f>SUM(C15*F15*I15)</f>
        <v>0</v>
      </c>
      <c r="K15" s="28"/>
      <c r="L15" s="33"/>
    </row>
    <row r="16" spans="1:14" ht="102.6" customHeight="1" x14ac:dyDescent="0.3">
      <c r="A16" s="47"/>
      <c r="B16" s="125" t="s">
        <v>99</v>
      </c>
      <c r="C16" s="126"/>
      <c r="E16" s="110" t="s">
        <v>68</v>
      </c>
      <c r="F16" s="120"/>
      <c r="H16" s="1"/>
      <c r="I16" s="1"/>
      <c r="J16" s="1"/>
      <c r="K16" s="28"/>
      <c r="L16" s="33"/>
      <c r="M16" s="1"/>
    </row>
    <row r="17" spans="1:17" x14ac:dyDescent="0.3">
      <c r="A17" s="1" t="s">
        <v>31</v>
      </c>
      <c r="B17" s="23" t="s">
        <v>32</v>
      </c>
      <c r="C17" s="102"/>
      <c r="D17" s="1"/>
      <c r="E17" s="1" t="s">
        <v>33</v>
      </c>
      <c r="F17" s="102"/>
      <c r="G17" s="1"/>
      <c r="H17" s="1" t="s">
        <v>8</v>
      </c>
      <c r="I17" s="102"/>
      <c r="J17" s="73">
        <f>SUM(C17*F17*I17)</f>
        <v>0</v>
      </c>
      <c r="K17" s="28"/>
      <c r="L17" s="33"/>
    </row>
    <row r="18" spans="1:17" ht="105.6" customHeight="1" x14ac:dyDescent="0.3">
      <c r="A18" s="47"/>
      <c r="B18" s="110" t="s">
        <v>66</v>
      </c>
      <c r="C18" s="111"/>
      <c r="E18" s="110" t="s">
        <v>67</v>
      </c>
      <c r="F18" s="120"/>
      <c r="H18" s="116" t="s">
        <v>42</v>
      </c>
      <c r="I18" s="117"/>
      <c r="J18" s="1"/>
      <c r="K18" s="28"/>
      <c r="L18" s="33"/>
      <c r="M18" s="1"/>
    </row>
    <row r="19" spans="1:17" ht="26.1" customHeight="1" x14ac:dyDescent="0.3">
      <c r="A19" s="118" t="s">
        <v>44</v>
      </c>
      <c r="B19" s="119"/>
      <c r="C19" s="120"/>
      <c r="D19" s="120"/>
      <c r="E19" s="120"/>
      <c r="F19" s="120"/>
      <c r="G19" s="120"/>
      <c r="H19" s="120"/>
      <c r="I19" s="120"/>
      <c r="J19" s="121"/>
      <c r="K19" s="28"/>
      <c r="L19" s="33"/>
      <c r="M19" s="1"/>
    </row>
    <row r="20" spans="1:17" x14ac:dyDescent="0.3">
      <c r="A20" s="1" t="s">
        <v>41</v>
      </c>
      <c r="B20" s="1" t="s">
        <v>32</v>
      </c>
      <c r="C20" s="102">
        <v>0</v>
      </c>
      <c r="D20" s="1"/>
      <c r="E20" s="1"/>
      <c r="F20" s="1"/>
      <c r="G20" s="1"/>
      <c r="H20" s="1" t="s">
        <v>28</v>
      </c>
      <c r="I20" s="102">
        <v>0</v>
      </c>
      <c r="J20" s="73">
        <f>SUM(C20*I20)</f>
        <v>0</v>
      </c>
      <c r="K20" s="28"/>
      <c r="L20" s="33"/>
      <c r="M20" s="1"/>
    </row>
    <row r="21" spans="1:17" ht="117.95" customHeight="1" x14ac:dyDescent="0.3">
      <c r="A21" s="23"/>
      <c r="B21" s="125" t="s">
        <v>85</v>
      </c>
      <c r="C21" s="126"/>
      <c r="E21" s="23"/>
      <c r="F21" s="23"/>
      <c r="J21" s="14"/>
      <c r="K21" s="29"/>
      <c r="L21" s="34"/>
      <c r="M21" s="1"/>
    </row>
    <row r="22" spans="1:17" ht="13.5" customHeight="1" x14ac:dyDescent="0.35">
      <c r="A22" s="1"/>
      <c r="B22" s="1"/>
      <c r="C22" s="1"/>
      <c r="E22" s="128"/>
      <c r="F22" s="129"/>
      <c r="H22" s="1"/>
      <c r="I22" s="1"/>
      <c r="J22" s="1"/>
      <c r="K22" s="31"/>
      <c r="L22" s="32"/>
      <c r="M22" s="17"/>
      <c r="N22" s="18"/>
    </row>
    <row r="23" spans="1:17" ht="30.95" customHeight="1" thickBot="1" x14ac:dyDescent="0.35">
      <c r="A23" s="1"/>
      <c r="B23" s="1"/>
      <c r="C23" s="1"/>
      <c r="E23" s="1"/>
      <c r="F23" s="1"/>
      <c r="H23" s="127" t="s">
        <v>95</v>
      </c>
      <c r="I23" s="127"/>
      <c r="J23" s="74">
        <f>SUM(J15+J17+J20)</f>
        <v>0</v>
      </c>
      <c r="K23" s="75" t="e">
        <f>SUM(J23*100/J49)</f>
        <v>#DIV/0!</v>
      </c>
      <c r="L23" s="76" t="s">
        <v>38</v>
      </c>
      <c r="M23" s="17"/>
      <c r="N23" s="18"/>
      <c r="Q23" s="38"/>
    </row>
    <row r="24" spans="1:17" ht="15.95" thickTop="1" x14ac:dyDescent="0.35">
      <c r="B24" s="23"/>
      <c r="C24" s="23"/>
      <c r="H24" s="23"/>
      <c r="I24" s="23"/>
      <c r="J24" s="23"/>
      <c r="K24" s="28"/>
      <c r="L24" s="35"/>
      <c r="M24" s="17"/>
      <c r="N24" s="18"/>
      <c r="P24" s="68"/>
    </row>
    <row r="25" spans="1:17" ht="33.950000000000003" customHeight="1" x14ac:dyDescent="0.3">
      <c r="A25" s="122" t="s">
        <v>35</v>
      </c>
      <c r="B25" s="123"/>
      <c r="C25" s="123"/>
      <c r="D25" s="123"/>
      <c r="E25" s="123"/>
      <c r="F25" s="123"/>
      <c r="G25" s="123"/>
      <c r="H25" s="123"/>
      <c r="I25" s="123"/>
      <c r="J25" s="124"/>
      <c r="K25" s="27"/>
      <c r="L25" s="32"/>
      <c r="M25" s="19"/>
      <c r="N25" s="19"/>
    </row>
    <row r="26" spans="1:17" ht="11.45" customHeight="1" x14ac:dyDescent="0.3">
      <c r="B26" s="46"/>
      <c r="C26" s="46"/>
      <c r="D26" s="46"/>
      <c r="E26" s="46"/>
      <c r="F26" s="46"/>
      <c r="G26" s="46"/>
      <c r="H26" s="46"/>
      <c r="I26" s="46"/>
      <c r="J26" s="46"/>
      <c r="K26" s="27"/>
      <c r="L26" s="32"/>
      <c r="M26" s="19"/>
      <c r="N26" s="19"/>
    </row>
    <row r="27" spans="1:17" ht="24.95" customHeight="1" thickBot="1" x14ac:dyDescent="0.35">
      <c r="A27" s="1" t="s">
        <v>45</v>
      </c>
      <c r="B27" s="54" t="s">
        <v>104</v>
      </c>
      <c r="C27" s="103"/>
      <c r="D27" s="78"/>
      <c r="E27" s="54" t="s">
        <v>2</v>
      </c>
      <c r="F27" s="79">
        <f>B5</f>
        <v>0</v>
      </c>
      <c r="G27" s="78"/>
      <c r="H27" s="1"/>
      <c r="I27" s="54" t="s">
        <v>56</v>
      </c>
      <c r="J27" s="80">
        <f>F27*1.5</f>
        <v>0</v>
      </c>
      <c r="K27" s="27"/>
      <c r="L27" s="32"/>
      <c r="M27" s="19"/>
      <c r="N27" s="19"/>
    </row>
    <row r="28" spans="1:17" ht="62.45" customHeight="1" thickTop="1" x14ac:dyDescent="0.3">
      <c r="A28" s="1"/>
      <c r="B28" s="110" t="s">
        <v>103</v>
      </c>
      <c r="C28" s="129"/>
      <c r="E28" s="46"/>
      <c r="F28" s="66" t="s">
        <v>69</v>
      </c>
      <c r="G28" s="46"/>
      <c r="H28" s="46"/>
      <c r="I28" s="110" t="s">
        <v>90</v>
      </c>
      <c r="J28" s="111"/>
      <c r="K28" s="27"/>
      <c r="L28" s="32"/>
      <c r="M28" s="19"/>
      <c r="N28" s="19"/>
    </row>
    <row r="29" spans="1:17" ht="24.95" customHeight="1" x14ac:dyDescent="0.3">
      <c r="A29" s="137" t="s">
        <v>36</v>
      </c>
      <c r="B29" s="138"/>
      <c r="C29" s="138"/>
      <c r="D29" s="138"/>
      <c r="E29" s="138"/>
      <c r="F29" s="138"/>
      <c r="G29" s="138"/>
      <c r="H29" s="138"/>
      <c r="I29" s="138"/>
      <c r="J29" s="139"/>
      <c r="K29" s="27"/>
      <c r="L29" s="32"/>
      <c r="M29" s="19"/>
      <c r="N29" s="19"/>
    </row>
    <row r="30" spans="1:17" ht="34.5" customHeight="1" thickBot="1" x14ac:dyDescent="0.35">
      <c r="A30" s="15" t="s">
        <v>40</v>
      </c>
      <c r="B30" s="54" t="s">
        <v>10</v>
      </c>
      <c r="C30" s="104"/>
      <c r="D30" s="26"/>
      <c r="E30" s="54" t="s">
        <v>34</v>
      </c>
      <c r="F30" s="104"/>
      <c r="G30" s="97"/>
      <c r="H30" s="114" t="s">
        <v>96</v>
      </c>
      <c r="I30" s="114"/>
      <c r="J30" s="74">
        <f>SUM(C30*F30/60)</f>
        <v>0</v>
      </c>
      <c r="K30" s="75" t="e">
        <f>SUM(J30*100/J49)</f>
        <v>#DIV/0!</v>
      </c>
      <c r="L30" s="76">
        <v>0.15</v>
      </c>
      <c r="N30" s="18"/>
    </row>
    <row r="31" spans="1:17" ht="68.45" customHeight="1" thickTop="1" x14ac:dyDescent="0.3">
      <c r="A31" s="15"/>
      <c r="B31" s="110" t="s">
        <v>39</v>
      </c>
      <c r="C31" s="111"/>
      <c r="D31" s="26"/>
      <c r="E31" s="110" t="s">
        <v>59</v>
      </c>
      <c r="F31" s="111"/>
      <c r="G31" s="65"/>
      <c r="H31" s="97"/>
      <c r="I31" s="97"/>
      <c r="J31" s="97"/>
      <c r="K31" s="39"/>
      <c r="L31" s="40"/>
      <c r="N31" s="18"/>
    </row>
    <row r="32" spans="1:17" ht="48.75" customHeight="1" thickBot="1" x14ac:dyDescent="0.35">
      <c r="A32" s="15" t="s">
        <v>98</v>
      </c>
      <c r="B32" s="47" t="s">
        <v>10</v>
      </c>
      <c r="C32" s="105"/>
      <c r="D32" s="26"/>
      <c r="E32" s="47" t="s">
        <v>34</v>
      </c>
      <c r="F32" s="105">
        <v>0</v>
      </c>
      <c r="G32" s="97"/>
      <c r="H32" s="115" t="s">
        <v>97</v>
      </c>
      <c r="I32" s="115"/>
      <c r="J32" s="83">
        <f>SUM(C32*F32/60)</f>
        <v>0</v>
      </c>
      <c r="K32" s="75" t="e">
        <f>SUM(J32*100/J49)</f>
        <v>#DIV/0!</v>
      </c>
      <c r="L32" s="76">
        <v>0.1</v>
      </c>
      <c r="M32" s="46"/>
      <c r="N32" s="18"/>
    </row>
    <row r="33" spans="1:14" ht="66.95" customHeight="1" thickTop="1" thickBot="1" x14ac:dyDescent="0.35">
      <c r="B33" s="110" t="s">
        <v>39</v>
      </c>
      <c r="C33" s="111"/>
      <c r="E33" s="110" t="s">
        <v>60</v>
      </c>
      <c r="F33" s="111"/>
      <c r="K33" s="28"/>
      <c r="L33" s="35"/>
      <c r="M33" s="46"/>
      <c r="N33" s="18"/>
    </row>
    <row r="34" spans="1:14" ht="33.6" customHeight="1" x14ac:dyDescent="0.3">
      <c r="A34" s="107" t="s">
        <v>37</v>
      </c>
      <c r="B34" s="108"/>
      <c r="C34" s="108"/>
      <c r="D34" s="108"/>
      <c r="E34" s="108"/>
      <c r="F34" s="108"/>
      <c r="G34" s="108"/>
      <c r="H34" s="108"/>
      <c r="I34" s="108"/>
      <c r="J34" s="109"/>
      <c r="K34" s="27"/>
      <c r="L34" s="33"/>
      <c r="M34" s="1"/>
    </row>
    <row r="35" spans="1:14" x14ac:dyDescent="0.3">
      <c r="A35" s="9" t="s">
        <v>71</v>
      </c>
      <c r="B35" s="1" t="s">
        <v>11</v>
      </c>
      <c r="C35" s="106"/>
      <c r="D35" s="23"/>
      <c r="E35" s="1" t="s">
        <v>61</v>
      </c>
      <c r="F35" s="106"/>
      <c r="G35" s="23"/>
      <c r="H35" s="1"/>
      <c r="I35" s="1"/>
      <c r="J35" s="73">
        <f>SUM(C35*F35)</f>
        <v>0</v>
      </c>
      <c r="K35" s="28"/>
      <c r="L35" s="33"/>
      <c r="M35" s="1"/>
    </row>
    <row r="36" spans="1:14" ht="80.25" customHeight="1" x14ac:dyDescent="0.3">
      <c r="A36" s="9"/>
      <c r="B36" s="110" t="s">
        <v>72</v>
      </c>
      <c r="C36" s="111"/>
      <c r="D36" s="23"/>
      <c r="E36" s="110" t="s">
        <v>73</v>
      </c>
      <c r="F36" s="111"/>
      <c r="G36" s="23"/>
      <c r="K36" s="28"/>
      <c r="L36" s="33"/>
      <c r="M36" s="1"/>
    </row>
    <row r="37" spans="1:14" x14ac:dyDescent="0.3">
      <c r="A37" s="9" t="s">
        <v>70</v>
      </c>
      <c r="B37" s="1" t="s">
        <v>12</v>
      </c>
      <c r="C37" s="102"/>
      <c r="D37" s="23"/>
      <c r="E37" s="1" t="s">
        <v>61</v>
      </c>
      <c r="F37" s="102"/>
      <c r="G37" s="23"/>
      <c r="H37" s="23"/>
      <c r="I37" s="1"/>
      <c r="J37" s="73">
        <f>C37*F37</f>
        <v>0</v>
      </c>
      <c r="K37" s="28"/>
      <c r="L37" s="33"/>
      <c r="M37" s="1"/>
    </row>
    <row r="38" spans="1:14" ht="49.5" customHeight="1" x14ac:dyDescent="0.3">
      <c r="A38" s="97"/>
      <c r="B38" s="110" t="s">
        <v>62</v>
      </c>
      <c r="C38" s="111"/>
      <c r="E38" s="112" t="s">
        <v>74</v>
      </c>
      <c r="F38" s="113"/>
      <c r="G38" s="23"/>
      <c r="H38" s="23"/>
      <c r="K38" s="28"/>
      <c r="L38" s="33"/>
      <c r="M38" s="1"/>
      <c r="N38" s="18"/>
    </row>
    <row r="39" spans="1:14" ht="15.75" customHeight="1" x14ac:dyDescent="0.3">
      <c r="A39" s="1" t="s">
        <v>75</v>
      </c>
      <c r="B39" s="1" t="s">
        <v>32</v>
      </c>
      <c r="C39" s="102"/>
      <c r="D39" s="1"/>
      <c r="E39" s="1"/>
      <c r="F39" s="1"/>
      <c r="G39" s="23"/>
      <c r="H39" s="23"/>
      <c r="I39" s="1"/>
      <c r="J39" s="73">
        <f>C39</f>
        <v>0</v>
      </c>
      <c r="K39" s="28"/>
      <c r="L39" s="33"/>
      <c r="M39" s="1"/>
    </row>
    <row r="40" spans="1:14" ht="33" customHeight="1" x14ac:dyDescent="0.3">
      <c r="A40" s="59"/>
      <c r="B40" s="110" t="s">
        <v>100</v>
      </c>
      <c r="C40" s="111"/>
      <c r="G40" s="23"/>
      <c r="H40" s="23"/>
      <c r="K40" s="28"/>
      <c r="L40" s="33"/>
      <c r="M40" s="1"/>
    </row>
    <row r="41" spans="1:14" ht="17.100000000000001" customHeight="1" thickBot="1" x14ac:dyDescent="0.35">
      <c r="A41" s="59"/>
      <c r="G41" s="22"/>
      <c r="H41" s="22"/>
      <c r="I41" s="85" t="s">
        <v>9</v>
      </c>
      <c r="J41" s="86">
        <f>SUM(J35:J37:J39)</f>
        <v>0</v>
      </c>
      <c r="K41" s="75" t="e">
        <f>SUM(J41*100/J49)</f>
        <v>#DIV/0!</v>
      </c>
      <c r="L41" s="87" t="s">
        <v>18</v>
      </c>
      <c r="M41" s="1"/>
    </row>
    <row r="42" spans="1:14" ht="18" customHeight="1" thickTop="1" thickBot="1" x14ac:dyDescent="0.35">
      <c r="A42" s="5"/>
      <c r="B42" s="64"/>
      <c r="C42" s="65"/>
      <c r="G42" s="58"/>
      <c r="H42" s="58"/>
      <c r="K42" s="28"/>
      <c r="L42" s="33"/>
      <c r="M42" s="1"/>
    </row>
    <row r="43" spans="1:14" ht="30.95" customHeight="1" x14ac:dyDescent="0.3">
      <c r="A43" s="107" t="s">
        <v>57</v>
      </c>
      <c r="B43" s="108"/>
      <c r="C43" s="108"/>
      <c r="D43" s="108"/>
      <c r="E43" s="108"/>
      <c r="F43" s="108"/>
      <c r="G43" s="108"/>
      <c r="H43" s="108"/>
      <c r="I43" s="108"/>
      <c r="J43" s="109"/>
      <c r="K43" s="30"/>
      <c r="L43" s="36"/>
      <c r="M43" s="11"/>
      <c r="N43" s="11"/>
    </row>
    <row r="44" spans="1:14" s="1" customFormat="1" ht="17.100000000000001" customHeight="1" thickBot="1" x14ac:dyDescent="0.3">
      <c r="A44" s="101" t="s">
        <v>101</v>
      </c>
      <c r="B44" s="1" t="s">
        <v>32</v>
      </c>
      <c r="C44" s="102"/>
      <c r="E44" s="1" t="s">
        <v>63</v>
      </c>
      <c r="F44" s="102"/>
      <c r="I44" s="85" t="s">
        <v>9</v>
      </c>
      <c r="J44" s="85">
        <f>C44*F44</f>
        <v>0</v>
      </c>
      <c r="K44" s="75" t="e">
        <f>SUM(J44*100/J49)</f>
        <v>#DIV/0!</v>
      </c>
      <c r="L44" s="87" t="s">
        <v>20</v>
      </c>
    </row>
    <row r="45" spans="1:14" s="1" customFormat="1" ht="31.5" customHeight="1" thickTop="1" thickBot="1" x14ac:dyDescent="0.3">
      <c r="B45" s="110" t="s">
        <v>76</v>
      </c>
      <c r="C45" s="111"/>
      <c r="E45" s="110"/>
      <c r="F45" s="111"/>
      <c r="K45" s="28"/>
      <c r="L45" s="33"/>
    </row>
    <row r="46" spans="1:14" ht="33" customHeight="1" x14ac:dyDescent="0.3">
      <c r="A46" s="107" t="s">
        <v>78</v>
      </c>
      <c r="B46" s="108"/>
      <c r="C46" s="108"/>
      <c r="D46" s="108"/>
      <c r="E46" s="108"/>
      <c r="F46" s="108"/>
      <c r="G46" s="108"/>
      <c r="H46" s="108"/>
      <c r="I46" s="108"/>
      <c r="J46" s="109"/>
      <c r="K46" s="27"/>
      <c r="L46" s="32"/>
      <c r="M46" s="12"/>
      <c r="N46" s="12"/>
    </row>
    <row r="47" spans="1:14" ht="17.25" thickBot="1" x14ac:dyDescent="0.35">
      <c r="A47" s="1" t="s">
        <v>102</v>
      </c>
      <c r="B47" s="1" t="s">
        <v>32</v>
      </c>
      <c r="C47" s="102"/>
      <c r="D47" s="1"/>
      <c r="E47" s="1" t="s">
        <v>63</v>
      </c>
      <c r="F47" s="102"/>
      <c r="G47" s="1"/>
      <c r="H47" s="1"/>
      <c r="I47" s="85" t="s">
        <v>9</v>
      </c>
      <c r="J47" s="85">
        <f>C47*F47</f>
        <v>0</v>
      </c>
      <c r="K47" s="75" t="e">
        <f>SUM(J47*100/J49)</f>
        <v>#DIV/0!</v>
      </c>
      <c r="L47" s="87" t="s">
        <v>19</v>
      </c>
      <c r="M47" s="1"/>
    </row>
    <row r="48" spans="1:14" ht="31.5" customHeight="1" thickTop="1" x14ac:dyDescent="0.3">
      <c r="B48" s="110" t="s">
        <v>77</v>
      </c>
      <c r="C48" s="111"/>
      <c r="K48" s="28"/>
      <c r="L48" s="33"/>
      <c r="M48" s="1"/>
    </row>
    <row r="49" spans="1:13" ht="24" customHeight="1" thickBot="1" x14ac:dyDescent="0.35">
      <c r="A49" s="51" t="s">
        <v>13</v>
      </c>
      <c r="B49" s="52"/>
      <c r="C49" s="52"/>
      <c r="D49" s="52"/>
      <c r="E49" s="52"/>
      <c r="F49" s="52"/>
      <c r="G49" s="52"/>
      <c r="H49" s="52"/>
      <c r="I49" s="52"/>
      <c r="J49" s="53">
        <f>SUM(J23+J30+J32+J41+J44+J47)</f>
        <v>0</v>
      </c>
      <c r="K49" s="89" t="e">
        <f>SUM(K15:K47)</f>
        <v>#DIV/0!</v>
      </c>
      <c r="L49" s="33"/>
      <c r="M49" s="1"/>
    </row>
    <row r="50" spans="1:13" ht="18.75" customHeight="1" thickBot="1" x14ac:dyDescent="0.35">
      <c r="A50" s="1" t="s">
        <v>14</v>
      </c>
      <c r="B50" s="1"/>
      <c r="C50" s="20" t="s">
        <v>16</v>
      </c>
      <c r="D50" s="20"/>
      <c r="E50" s="20"/>
      <c r="F50" s="20"/>
      <c r="G50" s="23"/>
      <c r="H50" s="1"/>
      <c r="I50" s="1"/>
      <c r="J50" s="90">
        <f>SUM(J49/50)</f>
        <v>0</v>
      </c>
      <c r="K50" s="91"/>
      <c r="L50" s="33"/>
      <c r="M50" s="1"/>
    </row>
    <row r="51" spans="1:13" ht="17.25" thickTop="1" x14ac:dyDescent="0.3">
      <c r="A51" s="1"/>
      <c r="B51" s="1"/>
      <c r="C51" s="1"/>
      <c r="D51" s="1"/>
      <c r="E51" s="1"/>
      <c r="F51" s="1"/>
      <c r="G51" s="1"/>
      <c r="H51" s="1"/>
      <c r="I51" s="1"/>
      <c r="J51" s="23"/>
      <c r="K51" s="91"/>
      <c r="L51" s="33"/>
      <c r="M51" s="1"/>
    </row>
    <row r="52" spans="1:13" ht="17.25" thickBot="1" x14ac:dyDescent="0.35">
      <c r="A52" s="21" t="s">
        <v>17</v>
      </c>
      <c r="B52" s="21"/>
      <c r="C52" s="21" t="s">
        <v>15</v>
      </c>
      <c r="D52" s="21"/>
      <c r="E52" s="21"/>
      <c r="F52" s="21"/>
      <c r="G52" s="21"/>
      <c r="H52" s="21"/>
      <c r="I52" s="21"/>
      <c r="J52" s="92">
        <f>SUM(J49/2066)</f>
        <v>0</v>
      </c>
      <c r="K52" s="93"/>
      <c r="L52" s="37"/>
      <c r="M52" s="1"/>
    </row>
    <row r="53" spans="1:13" x14ac:dyDescent="0.3">
      <c r="L53" s="3"/>
    </row>
    <row r="54" spans="1:13" x14ac:dyDescent="0.3">
      <c r="J54" s="60" t="s">
        <v>47</v>
      </c>
    </row>
    <row r="55" spans="1:13" x14ac:dyDescent="0.3">
      <c r="A55" s="130" t="s">
        <v>91</v>
      </c>
      <c r="B55" s="130"/>
      <c r="C55" s="130"/>
      <c r="J55" s="60" t="s">
        <v>48</v>
      </c>
    </row>
    <row r="56" spans="1:13" x14ac:dyDescent="0.3">
      <c r="A56" s="130"/>
      <c r="B56" s="130"/>
      <c r="C56" s="130"/>
      <c r="J56" s="60" t="s">
        <v>49</v>
      </c>
    </row>
    <row r="57" spans="1:13" x14ac:dyDescent="0.3">
      <c r="A57" s="120"/>
      <c r="B57" s="120"/>
      <c r="C57" s="120"/>
      <c r="J57" s="60" t="s">
        <v>50</v>
      </c>
    </row>
    <row r="58" spans="1:13" x14ac:dyDescent="0.3">
      <c r="J58" s="60" t="s">
        <v>51</v>
      </c>
    </row>
    <row r="59" spans="1:13" x14ac:dyDescent="0.3">
      <c r="A59" s="62" t="s">
        <v>92</v>
      </c>
      <c r="J59" s="60" t="s">
        <v>52</v>
      </c>
    </row>
    <row r="60" spans="1:13" x14ac:dyDescent="0.3">
      <c r="A60" s="63" t="s">
        <v>93</v>
      </c>
      <c r="J60" s="61"/>
    </row>
    <row r="61" spans="1:13" x14ac:dyDescent="0.3">
      <c r="A61" s="63" t="s">
        <v>94</v>
      </c>
      <c r="J61" s="60" t="s">
        <v>53</v>
      </c>
    </row>
  </sheetData>
  <sheetProtection algorithmName="SHA-512" hashValue="XrnJWCCaKXG6DmAkuTxn3XiLXM2Vntp71L2nbLmWnrZzuAOzRAV852MIqfpIz+qjbeiFkZ1a90ri9MKOubzfdw==" saltValue="hXkOM3gQpIdgmcG2t7Mhog==" spinCount="100000" sheet="1" selectLockedCells="1"/>
  <protectedRanges>
    <protectedRange sqref="B5 C8:D9" name="Bereich3"/>
    <protectedRange sqref="B10:B11 H7 C12:D12 H10:H11 I8:I9 I12" name="Bereich 1"/>
    <protectedRange sqref="B7 F8:G9" name="Bereich2"/>
    <protectedRange sqref="B3:B4 B1 E1" name="Bereich4"/>
  </protectedRanges>
  <mergeCells count="38">
    <mergeCell ref="M13:N13"/>
    <mergeCell ref="A2:M2"/>
    <mergeCell ref="B3:C3"/>
    <mergeCell ref="A6:I6"/>
    <mergeCell ref="A8:B8"/>
    <mergeCell ref="A9:E9"/>
    <mergeCell ref="A14:J14"/>
    <mergeCell ref="B16:C16"/>
    <mergeCell ref="E16:F16"/>
    <mergeCell ref="B18:C18"/>
    <mergeCell ref="E18:F18"/>
    <mergeCell ref="H18:I18"/>
    <mergeCell ref="B33:C33"/>
    <mergeCell ref="E33:F33"/>
    <mergeCell ref="A19:J19"/>
    <mergeCell ref="B21:C21"/>
    <mergeCell ref="E22:F22"/>
    <mergeCell ref="H23:I23"/>
    <mergeCell ref="A25:J25"/>
    <mergeCell ref="B28:C28"/>
    <mergeCell ref="I28:J28"/>
    <mergeCell ref="A29:J29"/>
    <mergeCell ref="H30:I30"/>
    <mergeCell ref="B31:C31"/>
    <mergeCell ref="E31:F31"/>
    <mergeCell ref="H32:I32"/>
    <mergeCell ref="A55:C57"/>
    <mergeCell ref="A34:J34"/>
    <mergeCell ref="B36:C36"/>
    <mergeCell ref="E36:F36"/>
    <mergeCell ref="B38:C38"/>
    <mergeCell ref="E38:F38"/>
    <mergeCell ref="B40:C40"/>
    <mergeCell ref="A43:J43"/>
    <mergeCell ref="B45:C45"/>
    <mergeCell ref="E45:F45"/>
    <mergeCell ref="A46:J46"/>
    <mergeCell ref="B48:C48"/>
  </mergeCells>
  <hyperlinks>
    <hyperlink ref="A60" r:id="rId1"/>
    <hyperlink ref="A61" r:id="rId2"/>
  </hyperlinks>
  <pageMargins left="0.23622047244094491" right="0.19685039370078741" top="0.74803149606299213" bottom="0.74803149606299213" header="0.31496062992125984" footer="0.31496062992125984"/>
  <pageSetup paperSize="9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zoomScaleNormal="100" workbookViewId="0">
      <selection activeCell="B5" sqref="B5"/>
    </sheetView>
  </sheetViews>
  <sheetFormatPr baseColWidth="10" defaultRowHeight="16.5" x14ac:dyDescent="0.3"/>
  <cols>
    <col min="1" max="1" width="31.5703125" customWidth="1"/>
    <col min="2" max="3" width="13.7109375" customWidth="1"/>
    <col min="4" max="4" width="2" customWidth="1"/>
    <col min="5" max="6" width="13.7109375" customWidth="1"/>
    <col min="7" max="7" width="2" customWidth="1"/>
    <col min="8" max="10" width="13.7109375" customWidth="1"/>
    <col min="11" max="11" width="13.140625" customWidth="1"/>
    <col min="12" max="12" width="12.7109375" customWidth="1"/>
  </cols>
  <sheetData>
    <row r="1" spans="1:14" ht="20.100000000000001" x14ac:dyDescent="0.4">
      <c r="A1" s="2" t="s">
        <v>64</v>
      </c>
      <c r="C1" s="1"/>
      <c r="D1" s="1"/>
    </row>
    <row r="2" spans="1:14" ht="66" customHeight="1" x14ac:dyDescent="0.3">
      <c r="A2" s="133" t="s">
        <v>87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4" ht="18" customHeight="1" thickBot="1" x14ac:dyDescent="0.4">
      <c r="A3" s="4" t="s">
        <v>1</v>
      </c>
      <c r="B3" s="142"/>
      <c r="C3" s="143"/>
      <c r="D3" s="48"/>
    </row>
    <row r="4" spans="1:14" ht="18" customHeight="1" x14ac:dyDescent="0.35">
      <c r="A4" s="1"/>
      <c r="B4" s="1"/>
      <c r="C4" s="1"/>
      <c r="D4" s="1"/>
    </row>
    <row r="5" spans="1:14" ht="15.6" customHeight="1" x14ac:dyDescent="0.35">
      <c r="A5" s="69" t="s">
        <v>30</v>
      </c>
      <c r="B5" s="102"/>
      <c r="C5" s="68"/>
      <c r="D5" s="68"/>
      <c r="E5" s="68"/>
      <c r="F5" s="68"/>
      <c r="G5" s="68"/>
      <c r="H5" s="68"/>
      <c r="I5" s="68"/>
      <c r="M5" s="1"/>
    </row>
    <row r="6" spans="1:14" x14ac:dyDescent="0.3">
      <c r="A6" s="135" t="s">
        <v>43</v>
      </c>
      <c r="B6" s="136"/>
      <c r="C6" s="136"/>
      <c r="D6" s="136"/>
      <c r="E6" s="136"/>
      <c r="F6" s="136"/>
      <c r="G6" s="136"/>
      <c r="H6" s="136"/>
      <c r="I6" s="136"/>
      <c r="J6" s="25"/>
      <c r="K6" s="22"/>
      <c r="L6" s="23"/>
      <c r="M6" s="1"/>
    </row>
    <row r="7" spans="1:14" ht="15.6" customHeight="1" x14ac:dyDescent="0.3">
      <c r="A7" s="69" t="s">
        <v>25</v>
      </c>
      <c r="B7" s="102"/>
      <c r="C7" s="68"/>
      <c r="D7" s="68"/>
      <c r="E7" s="68"/>
      <c r="F7" s="68"/>
      <c r="G7" s="68"/>
      <c r="H7" s="68"/>
      <c r="I7" s="68"/>
      <c r="J7" s="67"/>
      <c r="K7" s="67"/>
      <c r="L7" s="67"/>
      <c r="M7" s="1"/>
    </row>
    <row r="8" spans="1:14" ht="15.95" customHeight="1" x14ac:dyDescent="0.3">
      <c r="A8" s="135" t="s">
        <v>24</v>
      </c>
      <c r="B8" s="136"/>
      <c r="C8" s="42"/>
      <c r="D8" s="42"/>
      <c r="E8" s="68"/>
      <c r="F8" s="68"/>
      <c r="G8" s="68"/>
      <c r="H8" s="68"/>
      <c r="I8" s="68"/>
      <c r="J8" s="67"/>
      <c r="K8" s="22"/>
      <c r="L8" s="23"/>
      <c r="M8" s="1"/>
    </row>
    <row r="9" spans="1:14" ht="31.5" customHeight="1" x14ac:dyDescent="0.3">
      <c r="A9" s="135" t="s">
        <v>27</v>
      </c>
      <c r="B9" s="136"/>
      <c r="C9" s="136"/>
      <c r="D9" s="136"/>
      <c r="E9" s="136"/>
      <c r="F9" s="44"/>
      <c r="G9" s="44"/>
      <c r="H9" s="44"/>
      <c r="I9" s="44"/>
      <c r="J9" s="25"/>
      <c r="K9" s="22"/>
      <c r="L9" s="23"/>
      <c r="M9" s="1"/>
    </row>
    <row r="10" spans="1:14" ht="15.6" x14ac:dyDescent="0.35">
      <c r="A10" s="69" t="s">
        <v>3</v>
      </c>
      <c r="B10" s="102"/>
      <c r="C10" s="68"/>
      <c r="D10" s="68"/>
      <c r="E10" s="68"/>
      <c r="F10" s="68"/>
      <c r="G10" s="68"/>
      <c r="H10" s="68"/>
      <c r="I10" s="68"/>
      <c r="J10" s="67"/>
      <c r="K10" s="22"/>
      <c r="L10" s="23"/>
      <c r="M10" s="1"/>
    </row>
    <row r="11" spans="1:14" ht="17.25" thickBot="1" x14ac:dyDescent="0.35">
      <c r="A11" s="24" t="s">
        <v>26</v>
      </c>
      <c r="E11" s="24"/>
      <c r="F11" s="67"/>
      <c r="G11" s="67"/>
      <c r="H11" s="67"/>
      <c r="I11" s="67"/>
      <c r="J11" s="67"/>
      <c r="K11" s="22"/>
      <c r="L11" s="23"/>
      <c r="M11" s="1"/>
    </row>
    <row r="12" spans="1:14" ht="15.95" thickBot="1" x14ac:dyDescent="0.4">
      <c r="B12" s="1"/>
      <c r="C12" s="23"/>
      <c r="D12" s="23"/>
      <c r="E12" s="23"/>
      <c r="F12" s="24"/>
      <c r="G12" s="24"/>
      <c r="H12" s="24"/>
      <c r="I12" s="24"/>
      <c r="J12" s="24"/>
      <c r="K12" s="72" t="s">
        <v>21</v>
      </c>
      <c r="L12" s="71" t="s">
        <v>22</v>
      </c>
      <c r="M12" s="1"/>
    </row>
    <row r="13" spans="1:14" ht="63.75" thickBot="1" x14ac:dyDescent="0.35">
      <c r="A13" s="4" t="s">
        <v>4</v>
      </c>
      <c r="B13" s="6" t="s">
        <v>6</v>
      </c>
      <c r="C13" s="1" t="s">
        <v>5</v>
      </c>
      <c r="E13" s="6" t="s">
        <v>6</v>
      </c>
      <c r="F13" s="1" t="s">
        <v>5</v>
      </c>
      <c r="H13" s="6" t="s">
        <v>6</v>
      </c>
      <c r="I13" s="1" t="s">
        <v>5</v>
      </c>
      <c r="J13" s="16" t="s">
        <v>7</v>
      </c>
      <c r="K13" s="100" t="s">
        <v>29</v>
      </c>
      <c r="L13" s="99" t="s">
        <v>23</v>
      </c>
      <c r="M13" s="134"/>
      <c r="N13" s="134"/>
    </row>
    <row r="14" spans="1:14" ht="33.6" customHeight="1" x14ac:dyDescent="0.3">
      <c r="A14" s="107" t="s">
        <v>80</v>
      </c>
      <c r="B14" s="131"/>
      <c r="C14" s="131"/>
      <c r="D14" s="131"/>
      <c r="E14" s="131"/>
      <c r="F14" s="131"/>
      <c r="G14" s="131"/>
      <c r="H14" s="131"/>
      <c r="I14" s="131"/>
      <c r="J14" s="132"/>
      <c r="K14" s="27"/>
      <c r="L14" s="32"/>
      <c r="M14" s="10"/>
      <c r="N14" s="10"/>
    </row>
    <row r="15" spans="1:14" x14ac:dyDescent="0.3">
      <c r="A15" s="1" t="s">
        <v>84</v>
      </c>
      <c r="B15" s="1" t="s">
        <v>32</v>
      </c>
      <c r="C15" s="102"/>
      <c r="D15" s="1"/>
      <c r="E15" s="1" t="s">
        <v>33</v>
      </c>
      <c r="F15" s="102"/>
      <c r="G15" s="1"/>
      <c r="H15" s="1" t="s">
        <v>8</v>
      </c>
      <c r="I15" s="102"/>
      <c r="J15" s="73">
        <f>SUM(C15*F15*I15)</f>
        <v>0</v>
      </c>
      <c r="K15" s="28"/>
      <c r="L15" s="33"/>
    </row>
    <row r="16" spans="1:14" ht="98.45" customHeight="1" x14ac:dyDescent="0.3">
      <c r="A16" s="47"/>
      <c r="B16" s="125" t="s">
        <v>81</v>
      </c>
      <c r="C16" s="126"/>
      <c r="E16" s="110" t="s">
        <v>82</v>
      </c>
      <c r="F16" s="120"/>
      <c r="H16" s="1"/>
      <c r="I16" s="1"/>
      <c r="J16" s="1"/>
      <c r="K16" s="28"/>
      <c r="L16" s="33"/>
      <c r="M16" s="1"/>
    </row>
    <row r="17" spans="1:16" x14ac:dyDescent="0.3">
      <c r="A17" s="1" t="s">
        <v>55</v>
      </c>
      <c r="B17" s="23" t="s">
        <v>32</v>
      </c>
      <c r="C17" s="102"/>
      <c r="D17" s="1"/>
      <c r="E17" s="1" t="s">
        <v>54</v>
      </c>
      <c r="F17" s="102"/>
      <c r="G17" s="1"/>
      <c r="H17" s="1" t="s">
        <v>8</v>
      </c>
      <c r="I17" s="102"/>
      <c r="J17" s="73">
        <f>SUM(C17*F17*I17)</f>
        <v>0</v>
      </c>
      <c r="K17" s="28"/>
      <c r="L17" s="33"/>
    </row>
    <row r="18" spans="1:16" ht="144" customHeight="1" x14ac:dyDescent="0.3">
      <c r="A18" s="47"/>
      <c r="B18" s="110" t="s">
        <v>83</v>
      </c>
      <c r="C18" s="120"/>
      <c r="E18" s="110" t="s">
        <v>58</v>
      </c>
      <c r="F18" s="120"/>
      <c r="J18" s="1"/>
      <c r="K18" s="28"/>
      <c r="L18" s="33"/>
      <c r="M18" s="1"/>
    </row>
    <row r="19" spans="1:16" ht="26.1" customHeight="1" x14ac:dyDescent="0.3">
      <c r="A19" s="118" t="s">
        <v>44</v>
      </c>
      <c r="B19" s="119"/>
      <c r="C19" s="120"/>
      <c r="D19" s="120"/>
      <c r="E19" s="120"/>
      <c r="F19" s="120"/>
      <c r="G19" s="120"/>
      <c r="H19" s="120"/>
      <c r="I19" s="120"/>
      <c r="J19" s="121"/>
      <c r="K19" s="28"/>
      <c r="L19" s="33"/>
      <c r="M19" s="1"/>
    </row>
    <row r="20" spans="1:16" x14ac:dyDescent="0.3">
      <c r="A20" s="1" t="s">
        <v>41</v>
      </c>
      <c r="B20" s="1" t="s">
        <v>32</v>
      </c>
      <c r="C20" s="102"/>
      <c r="D20" s="1"/>
      <c r="E20" s="1"/>
      <c r="F20" s="1"/>
      <c r="G20" s="1"/>
      <c r="H20" s="1" t="s">
        <v>28</v>
      </c>
      <c r="I20" s="102"/>
      <c r="J20" s="73">
        <f>SUM(C20*I20)</f>
        <v>0</v>
      </c>
      <c r="K20" s="28"/>
      <c r="L20" s="33"/>
      <c r="M20" s="1"/>
    </row>
    <row r="21" spans="1:16" ht="117" customHeight="1" x14ac:dyDescent="0.3">
      <c r="A21" s="23"/>
      <c r="B21" s="125" t="s">
        <v>88</v>
      </c>
      <c r="C21" s="125"/>
      <c r="E21" s="23"/>
      <c r="F21" s="23"/>
      <c r="J21" s="14"/>
      <c r="K21" s="29"/>
      <c r="L21" s="34"/>
      <c r="M21" s="1"/>
    </row>
    <row r="22" spans="1:16" ht="13.5" customHeight="1" x14ac:dyDescent="0.35">
      <c r="A22" s="1"/>
      <c r="B22" s="1"/>
      <c r="C22" s="1"/>
      <c r="E22" s="128"/>
      <c r="F22" s="129"/>
      <c r="H22" s="1"/>
      <c r="I22" s="1"/>
      <c r="J22" s="1"/>
      <c r="K22" s="31"/>
      <c r="L22" s="32"/>
      <c r="M22" s="17"/>
      <c r="N22" s="18"/>
    </row>
    <row r="23" spans="1:16" ht="30.95" customHeight="1" thickBot="1" x14ac:dyDescent="0.35">
      <c r="A23" s="1"/>
      <c r="B23" s="1"/>
      <c r="C23" s="1"/>
      <c r="E23" s="1"/>
      <c r="F23" s="1"/>
      <c r="H23" s="127" t="s">
        <v>95</v>
      </c>
      <c r="I23" s="127"/>
      <c r="J23" s="74">
        <f>SUM(J15+J17+J20)</f>
        <v>0</v>
      </c>
      <c r="K23" s="75" t="e">
        <f>SUM(J23*100/J49)</f>
        <v>#DIV/0!</v>
      </c>
      <c r="L23" s="76" t="s">
        <v>38</v>
      </c>
      <c r="M23" s="17"/>
      <c r="N23" s="18"/>
    </row>
    <row r="24" spans="1:16" ht="15.95" thickTop="1" x14ac:dyDescent="0.35">
      <c r="B24" s="23"/>
      <c r="C24" s="23"/>
      <c r="H24" s="23"/>
      <c r="I24" s="23"/>
      <c r="J24" s="23"/>
      <c r="K24" s="28"/>
      <c r="L24" s="35"/>
      <c r="M24" s="17"/>
      <c r="N24" s="18"/>
      <c r="P24" s="68"/>
    </row>
    <row r="25" spans="1:16" ht="32.450000000000003" customHeight="1" x14ac:dyDescent="0.3">
      <c r="A25" s="122" t="s">
        <v>35</v>
      </c>
      <c r="B25" s="123"/>
      <c r="C25" s="123"/>
      <c r="D25" s="123"/>
      <c r="E25" s="123"/>
      <c r="F25" s="123"/>
      <c r="G25" s="123"/>
      <c r="H25" s="123"/>
      <c r="I25" s="123"/>
      <c r="J25" s="124"/>
      <c r="K25" s="27"/>
      <c r="L25" s="32"/>
      <c r="M25" s="19"/>
      <c r="N25" s="19"/>
    </row>
    <row r="26" spans="1:16" ht="11.45" customHeight="1" x14ac:dyDescent="0.3">
      <c r="B26" s="46"/>
      <c r="C26" s="46"/>
      <c r="D26" s="46"/>
      <c r="E26" s="46"/>
      <c r="F26" s="46"/>
      <c r="G26" s="46"/>
      <c r="H26" s="46"/>
      <c r="I26" s="46"/>
      <c r="J26" s="46"/>
      <c r="K26" s="27"/>
      <c r="L26" s="32"/>
      <c r="M26" s="19"/>
      <c r="N26" s="19"/>
    </row>
    <row r="27" spans="1:16" ht="24.95" customHeight="1" thickBot="1" x14ac:dyDescent="0.35">
      <c r="A27" s="1" t="s">
        <v>46</v>
      </c>
      <c r="B27" s="54" t="s">
        <v>104</v>
      </c>
      <c r="C27" s="103"/>
      <c r="D27" s="78"/>
      <c r="E27" s="54" t="s">
        <v>2</v>
      </c>
      <c r="F27" s="79">
        <f>B5</f>
        <v>0</v>
      </c>
      <c r="G27" s="78"/>
      <c r="H27" s="1"/>
      <c r="I27" s="54" t="s">
        <v>56</v>
      </c>
      <c r="J27" s="80">
        <f>F27*1.5</f>
        <v>0</v>
      </c>
      <c r="K27" s="27"/>
      <c r="L27" s="32"/>
      <c r="M27" s="19"/>
      <c r="N27" s="19"/>
    </row>
    <row r="28" spans="1:16" ht="62.1" customHeight="1" thickTop="1" x14ac:dyDescent="0.3">
      <c r="A28" s="1"/>
      <c r="B28" s="110" t="s">
        <v>103</v>
      </c>
      <c r="C28" s="129"/>
      <c r="E28" s="46"/>
      <c r="F28" s="66" t="s">
        <v>69</v>
      </c>
      <c r="G28" s="46"/>
      <c r="H28" s="46"/>
      <c r="I28" s="110" t="s">
        <v>89</v>
      </c>
      <c r="J28" s="111"/>
      <c r="K28" s="27"/>
      <c r="L28" s="32"/>
      <c r="M28" s="19"/>
      <c r="N28" s="19"/>
    </row>
    <row r="29" spans="1:16" ht="24.95" customHeight="1" x14ac:dyDescent="0.3">
      <c r="A29" s="98" t="s">
        <v>36</v>
      </c>
      <c r="B29" s="50"/>
      <c r="C29" s="46"/>
      <c r="D29" s="46"/>
      <c r="E29" s="46"/>
      <c r="F29" s="46"/>
      <c r="G29" s="46"/>
      <c r="H29" s="46"/>
      <c r="I29" s="46"/>
      <c r="J29" s="46"/>
      <c r="K29" s="27"/>
      <c r="L29" s="32"/>
      <c r="M29" s="19"/>
      <c r="N29" s="19"/>
    </row>
    <row r="30" spans="1:16" ht="32.25" customHeight="1" thickBot="1" x14ac:dyDescent="0.35">
      <c r="A30" s="15" t="s">
        <v>40</v>
      </c>
      <c r="B30" s="54" t="s">
        <v>10</v>
      </c>
      <c r="C30" s="104"/>
      <c r="D30" s="26"/>
      <c r="E30" s="54" t="s">
        <v>34</v>
      </c>
      <c r="F30" s="104"/>
      <c r="G30" s="97"/>
      <c r="H30" s="114" t="s">
        <v>96</v>
      </c>
      <c r="I30" s="114"/>
      <c r="J30" s="74">
        <f>SUM(C30*F30/60)</f>
        <v>0</v>
      </c>
      <c r="K30" s="75" t="e">
        <f>SUM(J30*100/J49)</f>
        <v>#DIV/0!</v>
      </c>
      <c r="L30" s="76">
        <v>0.15</v>
      </c>
      <c r="N30" s="18"/>
    </row>
    <row r="31" spans="1:16" ht="68.45" customHeight="1" thickTop="1" x14ac:dyDescent="0.3">
      <c r="A31" s="15"/>
      <c r="B31" s="110" t="s">
        <v>39</v>
      </c>
      <c r="C31" s="111"/>
      <c r="D31" s="26"/>
      <c r="E31" s="49"/>
      <c r="F31" s="97"/>
      <c r="G31" s="97"/>
      <c r="H31" s="97"/>
      <c r="I31" s="97"/>
      <c r="J31" s="97"/>
      <c r="K31" s="39"/>
      <c r="L31" s="40"/>
      <c r="N31" s="18"/>
    </row>
    <row r="32" spans="1:16" ht="49.5" customHeight="1" thickBot="1" x14ac:dyDescent="0.35">
      <c r="A32" s="15" t="s">
        <v>98</v>
      </c>
      <c r="B32" s="47" t="s">
        <v>10</v>
      </c>
      <c r="C32" s="105"/>
      <c r="D32" s="26"/>
      <c r="E32" s="47" t="s">
        <v>34</v>
      </c>
      <c r="F32" s="105">
        <v>0</v>
      </c>
      <c r="G32" s="97"/>
      <c r="H32" s="115" t="s">
        <v>97</v>
      </c>
      <c r="I32" s="115"/>
      <c r="J32" s="83">
        <f>SUM(C32*F32/60)</f>
        <v>0</v>
      </c>
      <c r="K32" s="75" t="e">
        <f>SUM(J32*100/J49)</f>
        <v>#DIV/0!</v>
      </c>
      <c r="L32" s="76">
        <v>0.1</v>
      </c>
      <c r="M32" s="46"/>
      <c r="N32" s="18"/>
    </row>
    <row r="33" spans="1:14" ht="66.95" customHeight="1" thickTop="1" thickBot="1" x14ac:dyDescent="0.35">
      <c r="B33" s="110" t="s">
        <v>39</v>
      </c>
      <c r="C33" s="111"/>
      <c r="K33" s="28"/>
      <c r="L33" s="35"/>
      <c r="M33" s="46"/>
      <c r="N33" s="18"/>
    </row>
    <row r="34" spans="1:14" ht="33.6" customHeight="1" x14ac:dyDescent="0.3">
      <c r="A34" s="107" t="s">
        <v>37</v>
      </c>
      <c r="B34" s="108"/>
      <c r="C34" s="108"/>
      <c r="D34" s="108"/>
      <c r="E34" s="108"/>
      <c r="F34" s="108"/>
      <c r="G34" s="108"/>
      <c r="H34" s="108"/>
      <c r="I34" s="108"/>
      <c r="J34" s="109"/>
      <c r="K34" s="27"/>
      <c r="L34" s="33"/>
      <c r="M34" s="1"/>
    </row>
    <row r="35" spans="1:14" x14ac:dyDescent="0.3">
      <c r="A35" s="9" t="s">
        <v>71</v>
      </c>
      <c r="B35" s="1" t="s">
        <v>11</v>
      </c>
      <c r="C35" s="106"/>
      <c r="D35" s="23"/>
      <c r="E35" s="1" t="s">
        <v>61</v>
      </c>
      <c r="F35" s="106"/>
      <c r="G35" s="23"/>
      <c r="H35" s="1"/>
      <c r="I35" s="1"/>
      <c r="J35" s="73">
        <f>SUM(C35*F35)</f>
        <v>0</v>
      </c>
      <c r="K35" s="28"/>
      <c r="L35" s="33"/>
      <c r="M35" s="1"/>
    </row>
    <row r="36" spans="1:14" ht="80.25" customHeight="1" x14ac:dyDescent="0.3">
      <c r="A36" s="9"/>
      <c r="B36" s="110" t="s">
        <v>72</v>
      </c>
      <c r="C36" s="111"/>
      <c r="D36" s="23"/>
      <c r="E36" s="110" t="s">
        <v>73</v>
      </c>
      <c r="F36" s="111"/>
      <c r="G36" s="23"/>
      <c r="K36" s="28"/>
      <c r="L36" s="33"/>
      <c r="M36" s="1"/>
    </row>
    <row r="37" spans="1:14" x14ac:dyDescent="0.3">
      <c r="A37" s="9" t="s">
        <v>70</v>
      </c>
      <c r="B37" s="1" t="s">
        <v>12</v>
      </c>
      <c r="C37" s="102"/>
      <c r="D37" s="23"/>
      <c r="E37" s="1" t="s">
        <v>61</v>
      </c>
      <c r="F37" s="102"/>
      <c r="G37" s="23"/>
      <c r="H37" s="23"/>
      <c r="I37" s="1"/>
      <c r="J37" s="73">
        <f>C37*F37</f>
        <v>0</v>
      </c>
      <c r="K37" s="28"/>
      <c r="L37" s="33"/>
      <c r="M37" s="1"/>
      <c r="N37" s="18"/>
    </row>
    <row r="38" spans="1:14" ht="50.1" customHeight="1" x14ac:dyDescent="0.3">
      <c r="A38" s="97"/>
      <c r="B38" s="110" t="s">
        <v>62</v>
      </c>
      <c r="C38" s="111"/>
      <c r="E38" s="112" t="s">
        <v>74</v>
      </c>
      <c r="F38" s="113"/>
      <c r="G38" s="23"/>
      <c r="H38" s="23"/>
      <c r="K38" s="28"/>
      <c r="L38" s="33"/>
      <c r="M38" s="1"/>
    </row>
    <row r="39" spans="1:14" ht="15.95" customHeight="1" x14ac:dyDescent="0.3">
      <c r="A39" s="1" t="s">
        <v>75</v>
      </c>
      <c r="B39" s="1" t="s">
        <v>32</v>
      </c>
      <c r="C39" s="102"/>
      <c r="D39" s="1"/>
      <c r="E39" s="1"/>
      <c r="F39" s="1"/>
      <c r="G39" s="23"/>
      <c r="H39" s="23"/>
      <c r="I39" s="1"/>
      <c r="J39" s="73">
        <f>C39</f>
        <v>0</v>
      </c>
      <c r="K39" s="28"/>
      <c r="L39" s="33"/>
      <c r="M39" s="1"/>
    </row>
    <row r="40" spans="1:14" ht="33" customHeight="1" x14ac:dyDescent="0.3">
      <c r="A40" s="97"/>
      <c r="B40" s="110" t="s">
        <v>100</v>
      </c>
      <c r="C40" s="111"/>
      <c r="G40" s="23"/>
      <c r="H40" s="23"/>
      <c r="K40" s="28"/>
      <c r="L40" s="33"/>
      <c r="M40" s="1"/>
    </row>
    <row r="41" spans="1:14" ht="15.95" customHeight="1" thickBot="1" x14ac:dyDescent="0.35">
      <c r="A41" s="97"/>
      <c r="G41" s="23"/>
      <c r="H41" s="23"/>
      <c r="I41" s="85" t="s">
        <v>9</v>
      </c>
      <c r="J41" s="86">
        <f>SUM(J35:J37:J39)</f>
        <v>0</v>
      </c>
      <c r="K41" s="75" t="e">
        <f>SUM(J41*100/J49)</f>
        <v>#DIV/0!</v>
      </c>
      <c r="L41" s="87" t="s">
        <v>18</v>
      </c>
      <c r="M41" s="1"/>
    </row>
    <row r="42" spans="1:14" ht="18" thickTop="1" thickBot="1" x14ac:dyDescent="0.35">
      <c r="A42" s="7"/>
      <c r="B42" s="8"/>
      <c r="G42" s="8"/>
      <c r="H42" s="8"/>
      <c r="K42" s="28"/>
      <c r="L42" s="33"/>
      <c r="M42" s="1"/>
    </row>
    <row r="43" spans="1:14" ht="30.95" customHeight="1" x14ac:dyDescent="0.3">
      <c r="A43" s="107" t="s">
        <v>57</v>
      </c>
      <c r="B43" s="108"/>
      <c r="C43" s="108"/>
      <c r="D43" s="108"/>
      <c r="E43" s="108"/>
      <c r="F43" s="108"/>
      <c r="G43" s="108"/>
      <c r="H43" s="108"/>
      <c r="I43" s="108"/>
      <c r="J43" s="109"/>
      <c r="K43" s="30"/>
      <c r="L43" s="36"/>
      <c r="M43" s="11"/>
      <c r="N43" s="11"/>
    </row>
    <row r="44" spans="1:14" ht="15.6" customHeight="1" thickBot="1" x14ac:dyDescent="0.35">
      <c r="A44" s="101" t="s">
        <v>101</v>
      </c>
      <c r="B44" s="54" t="s">
        <v>32</v>
      </c>
      <c r="C44" s="104"/>
      <c r="D44" s="54"/>
      <c r="E44" s="54" t="s">
        <v>63</v>
      </c>
      <c r="F44" s="104"/>
      <c r="G44" s="88"/>
      <c r="H44" s="88"/>
      <c r="I44" s="85" t="s">
        <v>9</v>
      </c>
      <c r="J44" s="85">
        <f>C44*F44</f>
        <v>0</v>
      </c>
      <c r="K44" s="75" t="e">
        <f>SUM(J44*100/J49)</f>
        <v>#DIV/0!</v>
      </c>
      <c r="L44" s="87" t="s">
        <v>20</v>
      </c>
      <c r="M44" s="11"/>
      <c r="N44" s="11"/>
    </row>
    <row r="45" spans="1:14" s="1" customFormat="1" ht="32.450000000000003" customHeight="1" thickTop="1" thickBot="1" x14ac:dyDescent="0.3">
      <c r="B45" s="110" t="s">
        <v>76</v>
      </c>
      <c r="C45" s="111"/>
      <c r="E45" s="110"/>
      <c r="F45" s="111"/>
      <c r="K45" s="27"/>
      <c r="L45" s="32"/>
    </row>
    <row r="46" spans="1:14" ht="33.6" customHeight="1" x14ac:dyDescent="0.3">
      <c r="A46" s="107" t="s">
        <v>78</v>
      </c>
      <c r="B46" s="108"/>
      <c r="C46" s="108"/>
      <c r="D46" s="108"/>
      <c r="E46" s="108"/>
      <c r="F46" s="108"/>
      <c r="G46" s="108"/>
      <c r="H46" s="108"/>
      <c r="I46" s="108"/>
      <c r="J46" s="109"/>
      <c r="K46" s="27"/>
      <c r="L46" s="32"/>
      <c r="M46" s="12"/>
      <c r="N46" s="12"/>
    </row>
    <row r="47" spans="1:14" ht="17.25" thickBot="1" x14ac:dyDescent="0.35">
      <c r="A47" s="1" t="s">
        <v>102</v>
      </c>
      <c r="B47" s="1" t="s">
        <v>32</v>
      </c>
      <c r="C47" s="102"/>
      <c r="D47" s="1"/>
      <c r="E47" s="1" t="s">
        <v>63</v>
      </c>
      <c r="F47" s="102"/>
      <c r="G47" s="1"/>
      <c r="H47" s="1"/>
      <c r="I47" s="85" t="s">
        <v>9</v>
      </c>
      <c r="J47" s="85">
        <f>C47*F47</f>
        <v>0</v>
      </c>
      <c r="K47" s="75" t="e">
        <f>SUM(J47*100/J49)</f>
        <v>#DIV/0!</v>
      </c>
      <c r="L47" s="87" t="s">
        <v>19</v>
      </c>
      <c r="M47" s="1"/>
    </row>
    <row r="48" spans="1:14" ht="32.450000000000003" customHeight="1" thickTop="1" x14ac:dyDescent="0.3">
      <c r="B48" s="110" t="s">
        <v>77</v>
      </c>
      <c r="C48" s="111"/>
      <c r="K48" s="28"/>
      <c r="L48" s="33"/>
      <c r="M48" s="1"/>
    </row>
    <row r="49" spans="1:13" ht="24" customHeight="1" thickBot="1" x14ac:dyDescent="0.35">
      <c r="A49" s="51" t="s">
        <v>13</v>
      </c>
      <c r="B49" s="52"/>
      <c r="C49" s="52"/>
      <c r="D49" s="52"/>
      <c r="E49" s="52"/>
      <c r="F49" s="52"/>
      <c r="G49" s="52"/>
      <c r="H49" s="52"/>
      <c r="I49" s="52"/>
      <c r="J49" s="53">
        <f>SUM(J23+J30+J32+J41+J44+J47)</f>
        <v>0</v>
      </c>
      <c r="K49" s="89" t="e">
        <f>SUM(K15:K47)</f>
        <v>#DIV/0!</v>
      </c>
      <c r="L49" s="33"/>
      <c r="M49" s="1"/>
    </row>
    <row r="50" spans="1:13" ht="18.75" customHeight="1" thickBot="1" x14ac:dyDescent="0.35">
      <c r="A50" s="1" t="s">
        <v>14</v>
      </c>
      <c r="B50" s="1"/>
      <c r="C50" s="20" t="s">
        <v>16</v>
      </c>
      <c r="D50" s="20"/>
      <c r="E50" s="20"/>
      <c r="F50" s="20"/>
      <c r="G50" s="23"/>
      <c r="H50" s="1"/>
      <c r="I50" s="1"/>
      <c r="J50" s="90">
        <f>SUM(J49/50)</f>
        <v>0</v>
      </c>
      <c r="K50" s="91"/>
      <c r="L50" s="33"/>
      <c r="M50" s="1"/>
    </row>
    <row r="51" spans="1:13" ht="17.25" thickTop="1" x14ac:dyDescent="0.3">
      <c r="A51" s="1"/>
      <c r="B51" s="1"/>
      <c r="C51" s="1"/>
      <c r="D51" s="1"/>
      <c r="E51" s="1"/>
      <c r="F51" s="1"/>
      <c r="G51" s="1"/>
      <c r="H51" s="1"/>
      <c r="I51" s="1"/>
      <c r="J51" s="23"/>
      <c r="K51" s="91"/>
      <c r="L51" s="33"/>
      <c r="M51" s="1"/>
    </row>
    <row r="52" spans="1:13" ht="17.25" thickBot="1" x14ac:dyDescent="0.35">
      <c r="A52" s="21" t="s">
        <v>17</v>
      </c>
      <c r="B52" s="21"/>
      <c r="C52" s="21" t="s">
        <v>15</v>
      </c>
      <c r="D52" s="21"/>
      <c r="E52" s="21"/>
      <c r="F52" s="21"/>
      <c r="G52" s="21"/>
      <c r="H52" s="21"/>
      <c r="I52" s="21"/>
      <c r="J52" s="92">
        <f>SUM(J49/2066)</f>
        <v>0</v>
      </c>
      <c r="K52" s="93"/>
      <c r="L52" s="37"/>
      <c r="M52" s="1"/>
    </row>
    <row r="53" spans="1:13" x14ac:dyDescent="0.3">
      <c r="L53" s="3"/>
    </row>
    <row r="54" spans="1:13" x14ac:dyDescent="0.3">
      <c r="J54" s="60" t="s">
        <v>47</v>
      </c>
    </row>
    <row r="55" spans="1:13" x14ac:dyDescent="0.3">
      <c r="A55" s="130" t="s">
        <v>91</v>
      </c>
      <c r="B55" s="130"/>
      <c r="C55" s="130"/>
      <c r="J55" s="60" t="s">
        <v>48</v>
      </c>
    </row>
    <row r="56" spans="1:13" x14ac:dyDescent="0.3">
      <c r="A56" s="130"/>
      <c r="B56" s="130"/>
      <c r="C56" s="130"/>
      <c r="J56" s="60" t="s">
        <v>49</v>
      </c>
    </row>
    <row r="57" spans="1:13" x14ac:dyDescent="0.3">
      <c r="A57" s="120"/>
      <c r="B57" s="120"/>
      <c r="C57" s="120"/>
      <c r="J57" s="60" t="s">
        <v>50</v>
      </c>
    </row>
    <row r="58" spans="1:13" x14ac:dyDescent="0.3">
      <c r="J58" s="60" t="s">
        <v>51</v>
      </c>
    </row>
    <row r="59" spans="1:13" x14ac:dyDescent="0.3">
      <c r="A59" s="62" t="s">
        <v>92</v>
      </c>
      <c r="J59" s="60" t="s">
        <v>52</v>
      </c>
    </row>
    <row r="60" spans="1:13" x14ac:dyDescent="0.3">
      <c r="A60" s="63" t="s">
        <v>93</v>
      </c>
      <c r="J60" s="61"/>
    </row>
    <row r="61" spans="1:13" x14ac:dyDescent="0.3">
      <c r="A61" s="63" t="s">
        <v>94</v>
      </c>
      <c r="J61" s="60" t="s">
        <v>53</v>
      </c>
    </row>
  </sheetData>
  <sheetProtection algorithmName="SHA-512" hashValue="EIxGZGphMPcEsfnKIaGG05ECDp/S4STbMIXeGYhY48M6G89iCVz+y072jMoJW9HR1aP073o0/88ZQmeONijY2A==" saltValue="yBfBJWdJYoKkLBhJeaHXnw==" spinCount="100000" sheet="1" selectLockedCells="1"/>
  <protectedRanges>
    <protectedRange sqref="B5 C8:D9" name="Bereich3"/>
    <protectedRange sqref="B10:B11 H7 C12:D12 H10:H11 I8:I9 I12" name="Bereich 1"/>
    <protectedRange sqref="B7 F8:G9" name="Bereich2"/>
    <protectedRange sqref="B3:B4 B1 E1" name="Bereich4"/>
  </protectedRanges>
  <mergeCells count="34">
    <mergeCell ref="A19:J19"/>
    <mergeCell ref="A2:M2"/>
    <mergeCell ref="B3:C3"/>
    <mergeCell ref="A6:I6"/>
    <mergeCell ref="A8:B8"/>
    <mergeCell ref="A9:E9"/>
    <mergeCell ref="M13:N13"/>
    <mergeCell ref="A14:J14"/>
    <mergeCell ref="B16:C16"/>
    <mergeCell ref="E16:F16"/>
    <mergeCell ref="B18:C18"/>
    <mergeCell ref="E18:F18"/>
    <mergeCell ref="B36:C36"/>
    <mergeCell ref="E36:F36"/>
    <mergeCell ref="B21:C21"/>
    <mergeCell ref="E22:F22"/>
    <mergeCell ref="H23:I23"/>
    <mergeCell ref="A25:J25"/>
    <mergeCell ref="B28:C28"/>
    <mergeCell ref="I28:J28"/>
    <mergeCell ref="H30:I30"/>
    <mergeCell ref="B31:C31"/>
    <mergeCell ref="H32:I32"/>
    <mergeCell ref="B33:C33"/>
    <mergeCell ref="A34:J34"/>
    <mergeCell ref="A46:J46"/>
    <mergeCell ref="B48:C48"/>
    <mergeCell ref="A55:C57"/>
    <mergeCell ref="B38:C38"/>
    <mergeCell ref="E38:F38"/>
    <mergeCell ref="B40:C40"/>
    <mergeCell ref="A43:J43"/>
    <mergeCell ref="B45:C45"/>
    <mergeCell ref="E45:F45"/>
  </mergeCells>
  <hyperlinks>
    <hyperlink ref="A60" r:id="rId1"/>
    <hyperlink ref="A61" r:id="rId2"/>
  </hyperlink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Muster</vt:lpstr>
      <vt:lpstr>Muster mit OL</vt:lpstr>
      <vt:lpstr>Eingabemaske ohne OL</vt:lpstr>
      <vt:lpstr>Eingabemaske mit OL</vt:lpstr>
    </vt:vector>
  </TitlesOfParts>
  <Company>Stadtverwaltung Kloten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Ettlin</dc:creator>
  <cp:lastModifiedBy>Matthias Ettlin</cp:lastModifiedBy>
  <cp:lastPrinted>2025-11-17T15:31:01Z</cp:lastPrinted>
  <dcterms:created xsi:type="dcterms:W3CDTF">2024-04-03T06:36:00Z</dcterms:created>
  <dcterms:modified xsi:type="dcterms:W3CDTF">2025-11-18T15:43:42Z</dcterms:modified>
</cp:coreProperties>
</file>